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59C66BD6-9215-4DE6-8EA9-4D09608C6722}" xr6:coauthVersionLast="47" xr6:coauthVersionMax="47" xr10:uidLastSave="{00000000-0000-0000-0000-000000000000}"/>
  <workbookProtection workbookAlgorithmName="SHA-512" workbookHashValue="lM2BrZCZ7fuPJHcozNoYarYkr9HwmiSC0mFSrVohxstBl05Boo/xXMng0KojqtLBqoV+udIcKuqVKHOBAVW8cg==" workbookSaltValue="n+eJz/i4waOM2qZZWACXTQ==" workbookSpinCount="100000" lockStructure="1"/>
  <bookViews>
    <workbookView xWindow="-120" yWindow="-120" windowWidth="29040" windowHeight="15840" xr2:uid="{71DFD83B-2632-4823-A207-256510216D85}"/>
  </bookViews>
  <sheets>
    <sheet name="Effectifs" sheetId="1" r:id="rId1"/>
    <sheet name="Tableau suivi entretiens" sheetId="4" r:id="rId2"/>
    <sheet name="Fiche d'entretien" sheetId="5" r:id="rId3"/>
    <sheet name="Indicateurs" sheetId="2" r:id="rId4"/>
    <sheet name="Mot de passe" sheetId="3" r:id="rId5"/>
  </sheets>
  <definedNames>
    <definedName name="_xlnm.Print_Area" localSheetId="2">'Fiche d''entretien'!$A$6:$J$64</definedName>
    <definedName name="_xlnm.Print_Area" localSheetId="3">Indicateurs!$A$1:$H$49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5" l="1"/>
  <c r="G21" i="5"/>
  <c r="G20" i="5"/>
  <c r="G19" i="5"/>
  <c r="G18" i="5"/>
  <c r="G17" i="5"/>
  <c r="G16" i="5"/>
  <c r="G15" i="5"/>
  <c r="G14" i="5"/>
  <c r="G13" i="5"/>
  <c r="D20" i="5"/>
  <c r="D21" i="5" s="1"/>
  <c r="D12" i="5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6" i="1"/>
  <c r="AY117" i="1"/>
  <c r="AY118" i="1"/>
  <c r="AY119" i="1"/>
  <c r="AY120" i="1"/>
  <c r="AY121" i="1"/>
  <c r="AY122" i="1"/>
  <c r="AY123" i="1"/>
  <c r="AY124" i="1"/>
  <c r="AY125" i="1"/>
  <c r="AY126" i="1"/>
  <c r="AY127" i="1"/>
  <c r="AY128" i="1"/>
  <c r="AY129" i="1"/>
  <c r="AY130" i="1"/>
  <c r="AY131" i="1"/>
  <c r="AY132" i="1"/>
  <c r="AY133" i="1"/>
  <c r="AY134" i="1"/>
  <c r="AY135" i="1"/>
  <c r="AY136" i="1"/>
  <c r="AY137" i="1"/>
  <c r="AY138" i="1"/>
  <c r="AY139" i="1"/>
  <c r="AY140" i="1"/>
  <c r="AY141" i="1"/>
  <c r="AY142" i="1"/>
  <c r="AY143" i="1"/>
  <c r="AY144" i="1"/>
  <c r="AY145" i="1"/>
  <c r="AY146" i="1"/>
  <c r="AY147" i="1"/>
  <c r="AY148" i="1"/>
  <c r="AY149" i="1"/>
  <c r="AY150" i="1"/>
  <c r="AY151" i="1"/>
  <c r="AY152" i="1"/>
  <c r="AY153" i="1"/>
  <c r="AY154" i="1"/>
  <c r="AY155" i="1"/>
  <c r="AY156" i="1"/>
  <c r="AY157" i="1"/>
  <c r="AY158" i="1"/>
  <c r="AY159" i="1"/>
  <c r="AY160" i="1"/>
  <c r="AY161" i="1"/>
  <c r="AY162" i="1"/>
  <c r="AY163" i="1"/>
  <c r="AY164" i="1"/>
  <c r="AY165" i="1"/>
  <c r="AY166" i="1"/>
  <c r="AY167" i="1"/>
  <c r="AY168" i="1"/>
  <c r="AY169" i="1"/>
  <c r="AY170" i="1"/>
  <c r="AY171" i="1"/>
  <c r="AY172" i="1"/>
  <c r="AY173" i="1"/>
  <c r="AY174" i="1"/>
  <c r="AY175" i="1"/>
  <c r="AY176" i="1"/>
  <c r="AY177" i="1"/>
  <c r="AY178" i="1"/>
  <c r="AY179" i="1"/>
  <c r="AY180" i="1"/>
  <c r="AY181" i="1"/>
  <c r="AY182" i="1"/>
  <c r="AY183" i="1"/>
  <c r="AY184" i="1"/>
  <c r="AY185" i="1"/>
  <c r="AY186" i="1"/>
  <c r="AY187" i="1"/>
  <c r="AY188" i="1"/>
  <c r="AY189" i="1"/>
  <c r="AY190" i="1"/>
  <c r="AY191" i="1"/>
  <c r="AY192" i="1"/>
  <c r="AY193" i="1"/>
  <c r="AY194" i="1"/>
  <c r="AY195" i="1"/>
  <c r="AY196" i="1"/>
  <c r="AY197" i="1"/>
  <c r="AY198" i="1"/>
  <c r="AY199" i="1"/>
  <c r="AY200" i="1"/>
  <c r="AY201" i="1"/>
  <c r="AY202" i="1"/>
  <c r="AY203" i="1"/>
  <c r="AY204" i="1"/>
  <c r="AY205" i="1"/>
  <c r="AY206" i="1"/>
  <c r="AY207" i="1"/>
  <c r="AY208" i="1"/>
  <c r="AY209" i="1"/>
  <c r="AY210" i="1"/>
  <c r="AY211" i="1"/>
  <c r="AY212" i="1"/>
  <c r="AY213" i="1"/>
  <c r="AY214" i="1"/>
  <c r="AY215" i="1"/>
  <c r="AY216" i="1"/>
  <c r="AY217" i="1"/>
  <c r="AY218" i="1"/>
  <c r="AY219" i="1"/>
  <c r="AY220" i="1"/>
  <c r="AY221" i="1"/>
  <c r="AY222" i="1"/>
  <c r="AY223" i="1"/>
  <c r="AY224" i="1"/>
  <c r="AY225" i="1"/>
  <c r="AY226" i="1"/>
  <c r="AY227" i="1"/>
  <c r="AY228" i="1"/>
  <c r="AY229" i="1"/>
  <c r="AY230" i="1"/>
  <c r="AY231" i="1"/>
  <c r="AY232" i="1"/>
  <c r="AY233" i="1"/>
  <c r="AY234" i="1"/>
  <c r="AY235" i="1"/>
  <c r="AY236" i="1"/>
  <c r="AY237" i="1"/>
  <c r="AY238" i="1"/>
  <c r="AY239" i="1"/>
  <c r="AY240" i="1"/>
  <c r="AY241" i="1"/>
  <c r="AY242" i="1"/>
  <c r="AY243" i="1"/>
  <c r="AY244" i="1"/>
  <c r="AY245" i="1"/>
  <c r="AY246" i="1"/>
  <c r="AY247" i="1"/>
  <c r="AY248" i="1"/>
  <c r="AY249" i="1"/>
  <c r="AY250" i="1"/>
  <c r="AY251" i="1"/>
  <c r="AY252" i="1"/>
  <c r="AY253" i="1"/>
  <c r="AY254" i="1"/>
  <c r="AY255" i="1"/>
  <c r="AY256" i="1"/>
  <c r="AY257" i="1"/>
  <c r="AY258" i="1"/>
  <c r="AY259" i="1"/>
  <c r="AY260" i="1"/>
  <c r="AY261" i="1"/>
  <c r="AY262" i="1"/>
  <c r="AY263" i="1"/>
  <c r="AY264" i="1"/>
  <c r="AY265" i="1"/>
  <c r="AY266" i="1"/>
  <c r="AY267" i="1"/>
  <c r="AY268" i="1"/>
  <c r="AY269" i="1"/>
  <c r="AY270" i="1"/>
  <c r="AY271" i="1"/>
  <c r="AY272" i="1"/>
  <c r="AY273" i="1"/>
  <c r="AY274" i="1"/>
  <c r="AY275" i="1"/>
  <c r="AY276" i="1"/>
  <c r="AY277" i="1"/>
  <c r="AY278" i="1"/>
  <c r="AY279" i="1"/>
  <c r="AY280" i="1"/>
  <c r="AY281" i="1"/>
  <c r="AY282" i="1"/>
  <c r="AY283" i="1"/>
  <c r="AY284" i="1"/>
  <c r="AY285" i="1"/>
  <c r="AY286" i="1"/>
  <c r="AY287" i="1"/>
  <c r="AY288" i="1"/>
  <c r="AY289" i="1"/>
  <c r="AY290" i="1"/>
  <c r="AY291" i="1"/>
  <c r="AY292" i="1"/>
  <c r="AY293" i="1"/>
  <c r="AY294" i="1"/>
  <c r="AY295" i="1"/>
  <c r="AY296" i="1"/>
  <c r="AY297" i="1"/>
  <c r="AY298" i="1"/>
  <c r="AY299" i="1"/>
  <c r="AY300" i="1"/>
  <c r="AY301" i="1"/>
  <c r="AY302" i="1"/>
  <c r="AY303" i="1"/>
  <c r="AY304" i="1"/>
  <c r="AY305" i="1"/>
  <c r="AY306" i="1"/>
  <c r="AY307" i="1"/>
  <c r="AY308" i="1"/>
  <c r="AY309" i="1"/>
  <c r="AY310" i="1"/>
  <c r="AY311" i="1"/>
  <c r="AY312" i="1"/>
  <c r="AY313" i="1"/>
  <c r="AY314" i="1"/>
  <c r="AY315" i="1"/>
  <c r="AY316" i="1"/>
  <c r="AY317" i="1"/>
  <c r="AY318" i="1"/>
  <c r="AY319" i="1"/>
  <c r="AY320" i="1"/>
  <c r="AY321" i="1"/>
  <c r="AY322" i="1"/>
  <c r="AY323" i="1"/>
  <c r="AY324" i="1"/>
  <c r="AY325" i="1"/>
  <c r="AY326" i="1"/>
  <c r="AY327" i="1"/>
  <c r="AY328" i="1"/>
  <c r="AY329" i="1"/>
  <c r="AY330" i="1"/>
  <c r="AY331" i="1"/>
  <c r="AY332" i="1"/>
  <c r="AY333" i="1"/>
  <c r="AY334" i="1"/>
  <c r="AY335" i="1"/>
  <c r="AY336" i="1"/>
  <c r="AY337" i="1"/>
  <c r="AY338" i="1"/>
  <c r="AY339" i="1"/>
  <c r="AY340" i="1"/>
  <c r="AY341" i="1"/>
  <c r="AY342" i="1"/>
  <c r="AY343" i="1"/>
  <c r="AY344" i="1"/>
  <c r="AY345" i="1"/>
  <c r="AY346" i="1"/>
  <c r="AY347" i="1"/>
  <c r="AY348" i="1"/>
  <c r="AY349" i="1"/>
  <c r="AY350" i="1"/>
  <c r="AY351" i="1"/>
  <c r="AY352" i="1"/>
  <c r="AY353" i="1"/>
  <c r="AY354" i="1"/>
  <c r="AY355" i="1"/>
  <c r="AY356" i="1"/>
  <c r="AY357" i="1"/>
  <c r="AY358" i="1"/>
  <c r="AY359" i="1"/>
  <c r="AY360" i="1"/>
  <c r="AY361" i="1"/>
  <c r="AY362" i="1"/>
  <c r="AY363" i="1"/>
  <c r="AY364" i="1"/>
  <c r="AY365" i="1"/>
  <c r="AY366" i="1"/>
  <c r="AY367" i="1"/>
  <c r="AY368" i="1"/>
  <c r="AY369" i="1"/>
  <c r="AY370" i="1"/>
  <c r="AY371" i="1"/>
  <c r="AY372" i="1"/>
  <c r="AY373" i="1"/>
  <c r="AY374" i="1"/>
  <c r="AY375" i="1"/>
  <c r="AY376" i="1"/>
  <c r="AY377" i="1"/>
  <c r="AY378" i="1"/>
  <c r="AY379" i="1"/>
  <c r="AY380" i="1"/>
  <c r="AY381" i="1"/>
  <c r="AY382" i="1"/>
  <c r="AY383" i="1"/>
  <c r="AY384" i="1"/>
  <c r="AY385" i="1"/>
  <c r="AY386" i="1"/>
  <c r="AY387" i="1"/>
  <c r="AY388" i="1"/>
  <c r="AY389" i="1"/>
  <c r="AY390" i="1"/>
  <c r="AY391" i="1"/>
  <c r="AY392" i="1"/>
  <c r="AY393" i="1"/>
  <c r="AY394" i="1"/>
  <c r="AY395" i="1"/>
  <c r="AY396" i="1"/>
  <c r="AY397" i="1"/>
  <c r="AY398" i="1"/>
  <c r="AY399" i="1"/>
  <c r="AY400" i="1"/>
  <c r="AY401" i="1"/>
  <c r="AY402" i="1"/>
  <c r="AY403" i="1"/>
  <c r="AY404" i="1"/>
  <c r="AY405" i="1"/>
  <c r="AY406" i="1"/>
  <c r="AY407" i="1"/>
  <c r="AY408" i="1"/>
  <c r="AY409" i="1"/>
  <c r="AY410" i="1"/>
  <c r="AY411" i="1"/>
  <c r="AY412" i="1"/>
  <c r="AY413" i="1"/>
  <c r="AY414" i="1"/>
  <c r="AY415" i="1"/>
  <c r="AY416" i="1"/>
  <c r="AY417" i="1"/>
  <c r="AY418" i="1"/>
  <c r="AY419" i="1"/>
  <c r="AY420" i="1"/>
  <c r="AY421" i="1"/>
  <c r="AY422" i="1"/>
  <c r="AY423" i="1"/>
  <c r="AY424" i="1"/>
  <c r="AY425" i="1"/>
  <c r="AY426" i="1"/>
  <c r="AY427" i="1"/>
  <c r="AY428" i="1"/>
  <c r="AY429" i="1"/>
  <c r="AY430" i="1"/>
  <c r="AY431" i="1"/>
  <c r="AY432" i="1"/>
  <c r="AY433" i="1"/>
  <c r="AY434" i="1"/>
  <c r="AY435" i="1"/>
  <c r="AY436" i="1"/>
  <c r="AY437" i="1"/>
  <c r="AY438" i="1"/>
  <c r="AY439" i="1"/>
  <c r="AY440" i="1"/>
  <c r="AY441" i="1"/>
  <c r="AY442" i="1"/>
  <c r="AY443" i="1"/>
  <c r="AY444" i="1"/>
  <c r="AY445" i="1"/>
  <c r="AY446" i="1"/>
  <c r="AY447" i="1"/>
  <c r="AY448" i="1"/>
  <c r="AY449" i="1"/>
  <c r="AY450" i="1"/>
  <c r="AY451" i="1"/>
  <c r="AY452" i="1"/>
  <c r="AY453" i="1"/>
  <c r="AY454" i="1"/>
  <c r="AY455" i="1"/>
  <c r="AY456" i="1"/>
  <c r="AY457" i="1"/>
  <c r="AY458" i="1"/>
  <c r="AY459" i="1"/>
  <c r="AY460" i="1"/>
  <c r="AY461" i="1"/>
  <c r="AY462" i="1"/>
  <c r="AY463" i="1"/>
  <c r="AY464" i="1"/>
  <c r="AY465" i="1"/>
  <c r="AY466" i="1"/>
  <c r="AY467" i="1"/>
  <c r="AY468" i="1"/>
  <c r="AY469" i="1"/>
  <c r="AY470" i="1"/>
  <c r="AY471" i="1"/>
  <c r="AY472" i="1"/>
  <c r="AY473" i="1"/>
  <c r="AY474" i="1"/>
  <c r="AY475" i="1"/>
  <c r="AY476" i="1"/>
  <c r="AY477" i="1"/>
  <c r="AY478" i="1"/>
  <c r="AY479" i="1"/>
  <c r="AY480" i="1"/>
  <c r="AY481" i="1"/>
  <c r="AY482" i="1"/>
  <c r="AY483" i="1"/>
  <c r="AY484" i="1"/>
  <c r="AY485" i="1"/>
  <c r="AY486" i="1"/>
  <c r="AY487" i="1"/>
  <c r="AY488" i="1"/>
  <c r="AY489" i="1"/>
  <c r="AY490" i="1"/>
  <c r="AY491" i="1"/>
  <c r="AY492" i="1"/>
  <c r="AY493" i="1"/>
  <c r="AY494" i="1"/>
  <c r="AY495" i="1"/>
  <c r="AY496" i="1"/>
  <c r="AY497" i="1"/>
  <c r="AY498" i="1"/>
  <c r="AY499" i="1"/>
  <c r="AY500" i="1"/>
  <c r="AY501" i="1"/>
  <c r="AY502" i="1"/>
  <c r="AY503" i="1"/>
  <c r="AY504" i="1"/>
  <c r="AY505" i="1"/>
  <c r="AY506" i="1"/>
  <c r="AY507" i="1"/>
  <c r="AY508" i="1"/>
  <c r="AY509" i="1"/>
  <c r="AY510" i="1"/>
  <c r="AY511" i="1"/>
  <c r="AY512" i="1"/>
  <c r="AY513" i="1"/>
  <c r="AY514" i="1"/>
  <c r="AY515" i="1"/>
  <c r="AY516" i="1"/>
  <c r="AY517" i="1"/>
  <c r="AY518" i="1"/>
  <c r="AY519" i="1"/>
  <c r="AY520" i="1"/>
  <c r="AY521" i="1"/>
  <c r="AY522" i="1"/>
  <c r="AY523" i="1"/>
  <c r="AY524" i="1"/>
  <c r="AY525" i="1"/>
  <c r="AY526" i="1"/>
  <c r="AY527" i="1"/>
  <c r="AY528" i="1"/>
  <c r="AY529" i="1"/>
  <c r="AY530" i="1"/>
  <c r="AY531" i="1"/>
  <c r="AY532" i="1"/>
  <c r="AY533" i="1"/>
  <c r="AY534" i="1"/>
  <c r="AY535" i="1"/>
  <c r="AY536" i="1"/>
  <c r="AY537" i="1"/>
  <c r="AY538" i="1"/>
  <c r="AY539" i="1"/>
  <c r="AY540" i="1"/>
  <c r="AY541" i="1"/>
  <c r="AY542" i="1"/>
  <c r="AY543" i="1"/>
  <c r="AY544" i="1"/>
  <c r="AY545" i="1"/>
  <c r="AY546" i="1"/>
  <c r="AY547" i="1"/>
  <c r="AY548" i="1"/>
  <c r="AY549" i="1"/>
  <c r="AY550" i="1"/>
  <c r="AY551" i="1"/>
  <c r="AY552" i="1"/>
  <c r="AY553" i="1"/>
  <c r="AY554" i="1"/>
  <c r="AY555" i="1"/>
  <c r="AY556" i="1"/>
  <c r="AY557" i="1"/>
  <c r="AY558" i="1"/>
  <c r="AY559" i="1"/>
  <c r="AY560" i="1"/>
  <c r="AY561" i="1"/>
  <c r="AY562" i="1"/>
  <c r="AY563" i="1"/>
  <c r="AY564" i="1"/>
  <c r="AY565" i="1"/>
  <c r="AY566" i="1"/>
  <c r="AY567" i="1"/>
  <c r="AY568" i="1"/>
  <c r="AY569" i="1"/>
  <c r="AY570" i="1"/>
  <c r="AY571" i="1"/>
  <c r="AY572" i="1"/>
  <c r="AY573" i="1"/>
  <c r="AY574" i="1"/>
  <c r="AY575" i="1"/>
  <c r="AY576" i="1"/>
  <c r="AY577" i="1"/>
  <c r="AY578" i="1"/>
  <c r="AY579" i="1"/>
  <c r="AY580" i="1"/>
  <c r="AY581" i="1"/>
  <c r="AY582" i="1"/>
  <c r="AY583" i="1"/>
  <c r="AY584" i="1"/>
  <c r="AY585" i="1"/>
  <c r="AY586" i="1"/>
  <c r="AY587" i="1"/>
  <c r="AY588" i="1"/>
  <c r="AY589" i="1"/>
  <c r="AY590" i="1"/>
  <c r="AY591" i="1"/>
  <c r="AY592" i="1"/>
  <c r="AY593" i="1"/>
  <c r="AY594" i="1"/>
  <c r="AY595" i="1"/>
  <c r="AY596" i="1"/>
  <c r="AY597" i="1"/>
  <c r="AY598" i="1"/>
  <c r="AY599" i="1"/>
  <c r="AY600" i="1"/>
  <c r="AY601" i="1"/>
  <c r="AY602" i="1"/>
  <c r="AY603" i="1"/>
  <c r="AY604" i="1"/>
  <c r="AY605" i="1"/>
  <c r="AY606" i="1"/>
  <c r="AY607" i="1"/>
  <c r="AY608" i="1"/>
  <c r="AY609" i="1"/>
  <c r="AY610" i="1"/>
  <c r="AY611" i="1"/>
  <c r="AY612" i="1"/>
  <c r="AY613" i="1"/>
  <c r="AY614" i="1"/>
  <c r="AY615" i="1"/>
  <c r="AY616" i="1"/>
  <c r="AY617" i="1"/>
  <c r="AY618" i="1"/>
  <c r="AY619" i="1"/>
  <c r="AY620" i="1"/>
  <c r="AY621" i="1"/>
  <c r="AY622" i="1"/>
  <c r="AY623" i="1"/>
  <c r="AY624" i="1"/>
  <c r="AY625" i="1"/>
  <c r="AY626" i="1"/>
  <c r="AY627" i="1"/>
  <c r="AY628" i="1"/>
  <c r="AY629" i="1"/>
  <c r="AY630" i="1"/>
  <c r="AY631" i="1"/>
  <c r="AY632" i="1"/>
  <c r="AY633" i="1"/>
  <c r="AY634" i="1"/>
  <c r="AY635" i="1"/>
  <c r="AY636" i="1"/>
  <c r="AY637" i="1"/>
  <c r="AY638" i="1"/>
  <c r="AY639" i="1"/>
  <c r="AY640" i="1"/>
  <c r="AY641" i="1"/>
  <c r="AY642" i="1"/>
  <c r="AY643" i="1"/>
  <c r="AY644" i="1"/>
  <c r="AY645" i="1"/>
  <c r="AY646" i="1"/>
  <c r="AY647" i="1"/>
  <c r="AY648" i="1"/>
  <c r="AY649" i="1"/>
  <c r="AY650" i="1"/>
  <c r="AY651" i="1"/>
  <c r="AY652" i="1"/>
  <c r="AY653" i="1"/>
  <c r="AY654" i="1"/>
  <c r="AY655" i="1"/>
  <c r="AY656" i="1"/>
  <c r="AY657" i="1"/>
  <c r="AY658" i="1"/>
  <c r="AY659" i="1"/>
  <c r="AY660" i="1"/>
  <c r="AY661" i="1"/>
  <c r="AY662" i="1"/>
  <c r="AY663" i="1"/>
  <c r="AY664" i="1"/>
  <c r="AY665" i="1"/>
  <c r="AY666" i="1"/>
  <c r="AY667" i="1"/>
  <c r="AY668" i="1"/>
  <c r="AY669" i="1"/>
  <c r="AY670" i="1"/>
  <c r="AY671" i="1"/>
  <c r="AY672" i="1"/>
  <c r="AY673" i="1"/>
  <c r="AY674" i="1"/>
  <c r="AY675" i="1"/>
  <c r="AY676" i="1"/>
  <c r="AY677" i="1"/>
  <c r="AY678" i="1"/>
  <c r="AY679" i="1"/>
  <c r="AY680" i="1"/>
  <c r="AY681" i="1"/>
  <c r="AY682" i="1"/>
  <c r="AY683" i="1"/>
  <c r="AY684" i="1"/>
  <c r="AY685" i="1"/>
  <c r="AY686" i="1"/>
  <c r="AY687" i="1"/>
  <c r="AY688" i="1"/>
  <c r="AY689" i="1"/>
  <c r="AY690" i="1"/>
  <c r="AY691" i="1"/>
  <c r="AY692" i="1"/>
  <c r="AY693" i="1"/>
  <c r="AY694" i="1"/>
  <c r="AY695" i="1"/>
  <c r="AY696" i="1"/>
  <c r="AY697" i="1"/>
  <c r="AY698" i="1"/>
  <c r="AY699" i="1"/>
  <c r="AY700" i="1"/>
  <c r="AY701" i="1"/>
  <c r="AY702" i="1"/>
  <c r="AY703" i="1"/>
  <c r="AY704" i="1"/>
  <c r="AY705" i="1"/>
  <c r="AY706" i="1"/>
  <c r="AY707" i="1"/>
  <c r="AY708" i="1"/>
  <c r="AY709" i="1"/>
  <c r="AY710" i="1"/>
  <c r="AY711" i="1"/>
  <c r="AY712" i="1"/>
  <c r="AY713" i="1"/>
  <c r="AY714" i="1"/>
  <c r="AY715" i="1"/>
  <c r="AY716" i="1"/>
  <c r="AY717" i="1"/>
  <c r="AY718" i="1"/>
  <c r="AY719" i="1"/>
  <c r="AY720" i="1"/>
  <c r="AY721" i="1"/>
  <c r="AY722" i="1"/>
  <c r="AY723" i="1"/>
  <c r="AY724" i="1"/>
  <c r="AY725" i="1"/>
  <c r="AY726" i="1"/>
  <c r="AY727" i="1"/>
  <c r="AY728" i="1"/>
  <c r="AY729" i="1"/>
  <c r="AY730" i="1"/>
  <c r="AY731" i="1"/>
  <c r="AY732" i="1"/>
  <c r="AY733" i="1"/>
  <c r="AY734" i="1"/>
  <c r="AY735" i="1"/>
  <c r="AY736" i="1"/>
  <c r="AY737" i="1"/>
  <c r="AY738" i="1"/>
  <c r="AY739" i="1"/>
  <c r="AY740" i="1"/>
  <c r="AY741" i="1"/>
  <c r="AY742" i="1"/>
  <c r="AY743" i="1"/>
  <c r="AY744" i="1"/>
  <c r="AY745" i="1"/>
  <c r="AY746" i="1"/>
  <c r="AY747" i="1"/>
  <c r="AY748" i="1"/>
  <c r="AY749" i="1"/>
  <c r="AY750" i="1"/>
  <c r="AY751" i="1"/>
  <c r="AY752" i="1"/>
  <c r="AY753" i="1"/>
  <c r="AY754" i="1"/>
  <c r="AY755" i="1"/>
  <c r="AY756" i="1"/>
  <c r="AY757" i="1"/>
  <c r="AY758" i="1"/>
  <c r="AY759" i="1"/>
  <c r="AY760" i="1"/>
  <c r="AY761" i="1"/>
  <c r="AY762" i="1"/>
  <c r="AY763" i="1"/>
  <c r="AY764" i="1"/>
  <c r="AY765" i="1"/>
  <c r="AY766" i="1"/>
  <c r="AY767" i="1"/>
  <c r="AY768" i="1"/>
  <c r="AY769" i="1"/>
  <c r="AY770" i="1"/>
  <c r="AY771" i="1"/>
  <c r="AY772" i="1"/>
  <c r="AY773" i="1"/>
  <c r="AY774" i="1"/>
  <c r="AY775" i="1"/>
  <c r="AY776" i="1"/>
  <c r="AY777" i="1"/>
  <c r="AY778" i="1"/>
  <c r="AY779" i="1"/>
  <c r="AY780" i="1"/>
  <c r="AY781" i="1"/>
  <c r="AY782" i="1"/>
  <c r="AY783" i="1"/>
  <c r="AY784" i="1"/>
  <c r="AY785" i="1"/>
  <c r="AY786" i="1"/>
  <c r="AY787" i="1"/>
  <c r="AY788" i="1"/>
  <c r="AY789" i="1"/>
  <c r="AY790" i="1"/>
  <c r="AY791" i="1"/>
  <c r="AY792" i="1"/>
  <c r="AY793" i="1"/>
  <c r="AY794" i="1"/>
  <c r="AY795" i="1"/>
  <c r="AY796" i="1"/>
  <c r="AY797" i="1"/>
  <c r="AY798" i="1"/>
  <c r="AY799" i="1"/>
  <c r="AY800" i="1"/>
  <c r="AY801" i="1"/>
  <c r="AY802" i="1"/>
  <c r="AY803" i="1"/>
  <c r="AY804" i="1"/>
  <c r="AY805" i="1"/>
  <c r="AY806" i="1"/>
  <c r="AY807" i="1"/>
  <c r="AY808" i="1"/>
  <c r="AY809" i="1"/>
  <c r="AY810" i="1"/>
  <c r="AY811" i="1"/>
  <c r="AY812" i="1"/>
  <c r="AY813" i="1"/>
  <c r="AY814" i="1"/>
  <c r="AY815" i="1"/>
  <c r="AY816" i="1"/>
  <c r="AY817" i="1"/>
  <c r="AY818" i="1"/>
  <c r="AY819" i="1"/>
  <c r="AY820" i="1"/>
  <c r="AY821" i="1"/>
  <c r="AY822" i="1"/>
  <c r="AY823" i="1"/>
  <c r="AY824" i="1"/>
  <c r="AY825" i="1"/>
  <c r="AY826" i="1"/>
  <c r="AY827" i="1"/>
  <c r="AY828" i="1"/>
  <c r="AY829" i="1"/>
  <c r="AY830" i="1"/>
  <c r="AY831" i="1"/>
  <c r="AY832" i="1"/>
  <c r="AY833" i="1"/>
  <c r="AY834" i="1"/>
  <c r="AY835" i="1"/>
  <c r="AY836" i="1"/>
  <c r="AY837" i="1"/>
  <c r="AY838" i="1"/>
  <c r="AY839" i="1"/>
  <c r="AY840" i="1"/>
  <c r="AY841" i="1"/>
  <c r="AY842" i="1"/>
  <c r="AY843" i="1"/>
  <c r="AY844" i="1"/>
  <c r="AY845" i="1"/>
  <c r="AY846" i="1"/>
  <c r="AY847" i="1"/>
  <c r="AY848" i="1"/>
  <c r="AY849" i="1"/>
  <c r="AY850" i="1"/>
  <c r="AY851" i="1"/>
  <c r="AY852" i="1"/>
  <c r="AY853" i="1"/>
  <c r="AY854" i="1"/>
  <c r="AY855" i="1"/>
  <c r="AY856" i="1"/>
  <c r="AY857" i="1"/>
  <c r="AY858" i="1"/>
  <c r="AY859" i="1"/>
  <c r="AY860" i="1"/>
  <c r="AY861" i="1"/>
  <c r="AY862" i="1"/>
  <c r="AY863" i="1"/>
  <c r="AY864" i="1"/>
  <c r="AY865" i="1"/>
  <c r="AY866" i="1"/>
  <c r="AY867" i="1"/>
  <c r="AY868" i="1"/>
  <c r="AY869" i="1"/>
  <c r="AY870" i="1"/>
  <c r="AY871" i="1"/>
  <c r="AY872" i="1"/>
  <c r="AY873" i="1"/>
  <c r="AY874" i="1"/>
  <c r="AY875" i="1"/>
  <c r="AY876" i="1"/>
  <c r="AY877" i="1"/>
  <c r="AY878" i="1"/>
  <c r="AY879" i="1"/>
  <c r="AY880" i="1"/>
  <c r="AY881" i="1"/>
  <c r="AY882" i="1"/>
  <c r="AY883" i="1"/>
  <c r="AY884" i="1"/>
  <c r="AY885" i="1"/>
  <c r="AY886" i="1"/>
  <c r="AY887" i="1"/>
  <c r="AY888" i="1"/>
  <c r="AY889" i="1"/>
  <c r="AY890" i="1"/>
  <c r="AY891" i="1"/>
  <c r="AY892" i="1"/>
  <c r="AY893" i="1"/>
  <c r="AY894" i="1"/>
  <c r="AY895" i="1"/>
  <c r="AY896" i="1"/>
  <c r="AY897" i="1"/>
  <c r="AY898" i="1"/>
  <c r="AY899" i="1"/>
  <c r="AY900" i="1"/>
  <c r="AY901" i="1"/>
  <c r="AY902" i="1"/>
  <c r="AY903" i="1"/>
  <c r="AY904" i="1"/>
  <c r="AY905" i="1"/>
  <c r="AY906" i="1"/>
  <c r="AY907" i="1"/>
  <c r="AY8" i="1"/>
  <c r="G10" i="5"/>
  <c r="D19" i="5"/>
  <c r="D18" i="5"/>
  <c r="D17" i="5"/>
  <c r="D16" i="5"/>
  <c r="D15" i="5"/>
  <c r="D14" i="5"/>
  <c r="B49" i="2"/>
  <c r="B48" i="2"/>
  <c r="B47" i="2"/>
  <c r="B46" i="2"/>
  <c r="B45" i="2"/>
  <c r="B44" i="2"/>
  <c r="B43" i="2"/>
  <c r="B42" i="2"/>
  <c r="B41" i="2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" i="4"/>
  <c r="H10" i="4"/>
  <c r="H11" i="4"/>
  <c r="H12" i="4"/>
  <c r="H13" i="4"/>
  <c r="H14" i="4"/>
  <c r="H15" i="4"/>
  <c r="H8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09" i="4"/>
  <c r="G710" i="4"/>
  <c r="G711" i="4"/>
  <c r="G712" i="4"/>
  <c r="G713" i="4"/>
  <c r="G714" i="4"/>
  <c r="G715" i="4"/>
  <c r="G716" i="4"/>
  <c r="G717" i="4"/>
  <c r="G718" i="4"/>
  <c r="G719" i="4"/>
  <c r="G720" i="4"/>
  <c r="G721" i="4"/>
  <c r="G722" i="4"/>
  <c r="G723" i="4"/>
  <c r="G724" i="4"/>
  <c r="G725" i="4"/>
  <c r="G726" i="4"/>
  <c r="G727" i="4"/>
  <c r="G728" i="4"/>
  <c r="G729" i="4"/>
  <c r="G730" i="4"/>
  <c r="G731" i="4"/>
  <c r="G732" i="4"/>
  <c r="G733" i="4"/>
  <c r="G734" i="4"/>
  <c r="G735" i="4"/>
  <c r="G736" i="4"/>
  <c r="G737" i="4"/>
  <c r="G738" i="4"/>
  <c r="G739" i="4"/>
  <c r="G740" i="4"/>
  <c r="G741" i="4"/>
  <c r="G742" i="4"/>
  <c r="G743" i="4"/>
  <c r="G744" i="4"/>
  <c r="G745" i="4"/>
  <c r="G746" i="4"/>
  <c r="G747" i="4"/>
  <c r="G748" i="4"/>
  <c r="G749" i="4"/>
  <c r="G750" i="4"/>
  <c r="G751" i="4"/>
  <c r="G752" i="4"/>
  <c r="G753" i="4"/>
  <c r="G754" i="4"/>
  <c r="G755" i="4"/>
  <c r="G756" i="4"/>
  <c r="G757" i="4"/>
  <c r="G758" i="4"/>
  <c r="G759" i="4"/>
  <c r="G760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89" i="4"/>
  <c r="G790" i="4"/>
  <c r="G791" i="4"/>
  <c r="G792" i="4"/>
  <c r="G793" i="4"/>
  <c r="G794" i="4"/>
  <c r="G795" i="4"/>
  <c r="G796" i="4"/>
  <c r="G797" i="4"/>
  <c r="G798" i="4"/>
  <c r="G799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29" i="4"/>
  <c r="G830" i="4"/>
  <c r="G831" i="4"/>
  <c r="G832" i="4"/>
  <c r="G833" i="4"/>
  <c r="G834" i="4"/>
  <c r="G835" i="4"/>
  <c r="G836" i="4"/>
  <c r="G837" i="4"/>
  <c r="G838" i="4"/>
  <c r="G839" i="4"/>
  <c r="G840" i="4"/>
  <c r="G841" i="4"/>
  <c r="G842" i="4"/>
  <c r="G843" i="4"/>
  <c r="G844" i="4"/>
  <c r="G845" i="4"/>
  <c r="G846" i="4"/>
  <c r="G847" i="4"/>
  <c r="G848" i="4"/>
  <c r="G849" i="4"/>
  <c r="G850" i="4"/>
  <c r="G851" i="4"/>
  <c r="G852" i="4"/>
  <c r="G853" i="4"/>
  <c r="G854" i="4"/>
  <c r="G855" i="4"/>
  <c r="G856" i="4"/>
  <c r="G857" i="4"/>
  <c r="G858" i="4"/>
  <c r="G859" i="4"/>
  <c r="G860" i="4"/>
  <c r="G861" i="4"/>
  <c r="G862" i="4"/>
  <c r="G863" i="4"/>
  <c r="G864" i="4"/>
  <c r="G865" i="4"/>
  <c r="G866" i="4"/>
  <c r="G867" i="4"/>
  <c r="G868" i="4"/>
  <c r="G869" i="4"/>
  <c r="G870" i="4"/>
  <c r="G871" i="4"/>
  <c r="G872" i="4"/>
  <c r="G873" i="4"/>
  <c r="G874" i="4"/>
  <c r="G875" i="4"/>
  <c r="G876" i="4"/>
  <c r="G877" i="4"/>
  <c r="G878" i="4"/>
  <c r="G879" i="4"/>
  <c r="G880" i="4"/>
  <c r="G881" i="4"/>
  <c r="G882" i="4"/>
  <c r="G883" i="4"/>
  <c r="G884" i="4"/>
  <c r="G885" i="4"/>
  <c r="G886" i="4"/>
  <c r="G887" i="4"/>
  <c r="G888" i="4"/>
  <c r="G889" i="4"/>
  <c r="G890" i="4"/>
  <c r="G891" i="4"/>
  <c r="G892" i="4"/>
  <c r="G893" i="4"/>
  <c r="G894" i="4"/>
  <c r="G895" i="4"/>
  <c r="G896" i="4"/>
  <c r="G897" i="4"/>
  <c r="G898" i="4"/>
  <c r="G899" i="4"/>
  <c r="G900" i="4"/>
  <c r="G901" i="4"/>
  <c r="G902" i="4"/>
  <c r="G903" i="4"/>
  <c r="G904" i="4"/>
  <c r="G905" i="4"/>
  <c r="G906" i="4"/>
  <c r="G907" i="4"/>
  <c r="G9" i="4"/>
  <c r="G10" i="4"/>
  <c r="G11" i="4"/>
  <c r="G12" i="4"/>
  <c r="G13" i="4"/>
  <c r="G14" i="4"/>
  <c r="G15" i="4"/>
  <c r="G8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2" i="4"/>
  <c r="F783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0" i="4"/>
  <c r="F801" i="4"/>
  <c r="F802" i="4"/>
  <c r="F803" i="4"/>
  <c r="F804" i="4"/>
  <c r="F805" i="4"/>
  <c r="F806" i="4"/>
  <c r="F807" i="4"/>
  <c r="F808" i="4"/>
  <c r="F809" i="4"/>
  <c r="F810" i="4"/>
  <c r="F811" i="4"/>
  <c r="F812" i="4"/>
  <c r="F813" i="4"/>
  <c r="F814" i="4"/>
  <c r="F815" i="4"/>
  <c r="F816" i="4"/>
  <c r="F817" i="4"/>
  <c r="F818" i="4"/>
  <c r="F819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845" i="4"/>
  <c r="F846" i="4"/>
  <c r="F847" i="4"/>
  <c r="F848" i="4"/>
  <c r="F849" i="4"/>
  <c r="F850" i="4"/>
  <c r="F851" i="4"/>
  <c r="F852" i="4"/>
  <c r="F853" i="4"/>
  <c r="F854" i="4"/>
  <c r="F855" i="4"/>
  <c r="F856" i="4"/>
  <c r="F857" i="4"/>
  <c r="F858" i="4"/>
  <c r="F859" i="4"/>
  <c r="F860" i="4"/>
  <c r="F861" i="4"/>
  <c r="F862" i="4"/>
  <c r="F863" i="4"/>
  <c r="F864" i="4"/>
  <c r="F865" i="4"/>
  <c r="F866" i="4"/>
  <c r="F867" i="4"/>
  <c r="F868" i="4"/>
  <c r="F869" i="4"/>
  <c r="F870" i="4"/>
  <c r="F871" i="4"/>
  <c r="F872" i="4"/>
  <c r="F873" i="4"/>
  <c r="F874" i="4"/>
  <c r="F875" i="4"/>
  <c r="F876" i="4"/>
  <c r="F877" i="4"/>
  <c r="F878" i="4"/>
  <c r="F879" i="4"/>
  <c r="F880" i="4"/>
  <c r="F881" i="4"/>
  <c r="F882" i="4"/>
  <c r="F883" i="4"/>
  <c r="F884" i="4"/>
  <c r="F885" i="4"/>
  <c r="F886" i="4"/>
  <c r="F887" i="4"/>
  <c r="F888" i="4"/>
  <c r="F889" i="4"/>
  <c r="F890" i="4"/>
  <c r="F891" i="4"/>
  <c r="F892" i="4"/>
  <c r="F893" i="4"/>
  <c r="F894" i="4"/>
  <c r="F895" i="4"/>
  <c r="F896" i="4"/>
  <c r="F897" i="4"/>
  <c r="F898" i="4"/>
  <c r="F899" i="4"/>
  <c r="F900" i="4"/>
  <c r="F901" i="4"/>
  <c r="F902" i="4"/>
  <c r="F903" i="4"/>
  <c r="F904" i="4"/>
  <c r="F905" i="4"/>
  <c r="F906" i="4"/>
  <c r="F907" i="4"/>
  <c r="F9" i="4"/>
  <c r="F10" i="4"/>
  <c r="F11" i="4"/>
  <c r="F12" i="4"/>
  <c r="F13" i="4"/>
  <c r="F14" i="4"/>
  <c r="F15" i="4"/>
  <c r="F8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6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15" i="4"/>
  <c r="E14" i="4"/>
  <c r="E13" i="4"/>
  <c r="E12" i="4"/>
  <c r="E11" i="4"/>
  <c r="E10" i="4"/>
  <c r="E9" i="4"/>
  <c r="E8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" i="4"/>
  <c r="D10" i="4"/>
  <c r="D11" i="4"/>
  <c r="D12" i="4"/>
  <c r="D13" i="4"/>
  <c r="D14" i="4"/>
  <c r="D15" i="4"/>
  <c r="D8" i="4"/>
  <c r="C3" i="4"/>
  <c r="C76" i="4" s="1"/>
  <c r="C895" i="4" l="1"/>
  <c r="C879" i="4"/>
  <c r="C864" i="4"/>
  <c r="C847" i="4"/>
  <c r="C830" i="4"/>
  <c r="C804" i="4"/>
  <c r="C739" i="4"/>
  <c r="C674" i="4"/>
  <c r="C605" i="4"/>
  <c r="C524" i="4"/>
  <c r="C428" i="4"/>
  <c r="C330" i="4"/>
  <c r="C233" i="4"/>
  <c r="C130" i="4"/>
  <c r="C893" i="4"/>
  <c r="C878" i="4"/>
  <c r="C859" i="4"/>
  <c r="C845" i="4"/>
  <c r="C825" i="4"/>
  <c r="C797" i="4"/>
  <c r="C725" i="4"/>
  <c r="C667" i="4"/>
  <c r="C587" i="4"/>
  <c r="C514" i="4"/>
  <c r="C406" i="4"/>
  <c r="C320" i="4"/>
  <c r="C212" i="4"/>
  <c r="C116" i="4"/>
  <c r="C907" i="4"/>
  <c r="C890" i="4"/>
  <c r="C873" i="4"/>
  <c r="C858" i="4"/>
  <c r="C842" i="4"/>
  <c r="C823" i="4"/>
  <c r="C782" i="4"/>
  <c r="C717" i="4"/>
  <c r="C653" i="4"/>
  <c r="C578" i="4"/>
  <c r="C492" i="4"/>
  <c r="C395" i="4"/>
  <c r="C298" i="4"/>
  <c r="C201" i="4"/>
  <c r="C89" i="4"/>
  <c r="C902" i="4"/>
  <c r="C888" i="4"/>
  <c r="C871" i="4"/>
  <c r="C857" i="4"/>
  <c r="C837" i="4"/>
  <c r="C822" i="4"/>
  <c r="C768" i="4"/>
  <c r="C710" i="4"/>
  <c r="C638" i="4"/>
  <c r="C569" i="4"/>
  <c r="C471" i="4"/>
  <c r="C384" i="4"/>
  <c r="C276" i="4"/>
  <c r="C190" i="4"/>
  <c r="C62" i="4"/>
  <c r="C901" i="4"/>
  <c r="C885" i="4"/>
  <c r="C869" i="4"/>
  <c r="C852" i="4"/>
  <c r="C836" i="4"/>
  <c r="C816" i="4"/>
  <c r="C761" i="4"/>
  <c r="C696" i="4"/>
  <c r="C631" i="4"/>
  <c r="C551" i="4"/>
  <c r="C460" i="4"/>
  <c r="C363" i="4"/>
  <c r="C266" i="4"/>
  <c r="C168" i="4"/>
  <c r="C48" i="4"/>
  <c r="C900" i="4"/>
  <c r="C881" i="4"/>
  <c r="C866" i="4"/>
  <c r="C849" i="4"/>
  <c r="C835" i="4"/>
  <c r="C811" i="4"/>
  <c r="C753" i="4"/>
  <c r="C681" i="4"/>
  <c r="C623" i="4"/>
  <c r="C533" i="4"/>
  <c r="C449" i="4"/>
  <c r="C341" i="4"/>
  <c r="C255" i="4"/>
  <c r="C143" i="4"/>
  <c r="C35" i="4"/>
  <c r="C905" i="4"/>
  <c r="C894" i="4"/>
  <c r="C883" i="4"/>
  <c r="C872" i="4"/>
  <c r="C861" i="4"/>
  <c r="C851" i="4"/>
  <c r="C840" i="4"/>
  <c r="C829" i="4"/>
  <c r="C815" i="4"/>
  <c r="C775" i="4"/>
  <c r="C732" i="4"/>
  <c r="C689" i="4"/>
  <c r="C645" i="4"/>
  <c r="C596" i="4"/>
  <c r="C542" i="4"/>
  <c r="C482" i="4"/>
  <c r="C417" i="4"/>
  <c r="C352" i="4"/>
  <c r="C287" i="4"/>
  <c r="C222" i="4"/>
  <c r="C156" i="4"/>
  <c r="C9" i="4"/>
  <c r="C15" i="4"/>
  <c r="C21" i="4"/>
  <c r="C27" i="4"/>
  <c r="C33" i="4"/>
  <c r="C39" i="4"/>
  <c r="C45" i="4"/>
  <c r="C51" i="4"/>
  <c r="C57" i="4"/>
  <c r="C63" i="4"/>
  <c r="C69" i="4"/>
  <c r="C75" i="4"/>
  <c r="C81" i="4"/>
  <c r="C87" i="4"/>
  <c r="C93" i="4"/>
  <c r="C99" i="4"/>
  <c r="C105" i="4"/>
  <c r="C111" i="4"/>
  <c r="C117" i="4"/>
  <c r="C123" i="4"/>
  <c r="C129" i="4"/>
  <c r="C135" i="4"/>
  <c r="C141" i="4"/>
  <c r="C147" i="4"/>
  <c r="C153" i="4"/>
  <c r="C159" i="4"/>
  <c r="C13" i="4"/>
  <c r="C19" i="4"/>
  <c r="C25" i="4"/>
  <c r="C31" i="4"/>
  <c r="C37" i="4"/>
  <c r="C43" i="4"/>
  <c r="C49" i="4"/>
  <c r="C55" i="4"/>
  <c r="C61" i="4"/>
  <c r="C67" i="4"/>
  <c r="C73" i="4"/>
  <c r="C79" i="4"/>
  <c r="C85" i="4"/>
  <c r="C91" i="4"/>
  <c r="C97" i="4"/>
  <c r="C103" i="4"/>
  <c r="C109" i="4"/>
  <c r="C115" i="4"/>
  <c r="C121" i="4"/>
  <c r="C127" i="4"/>
  <c r="C133" i="4"/>
  <c r="C139" i="4"/>
  <c r="C145" i="4"/>
  <c r="C151" i="4"/>
  <c r="C157" i="4"/>
  <c r="C163" i="4"/>
  <c r="C169" i="4"/>
  <c r="C175" i="4"/>
  <c r="C181" i="4"/>
  <c r="C187" i="4"/>
  <c r="C193" i="4"/>
  <c r="C199" i="4"/>
  <c r="C205" i="4"/>
  <c r="C211" i="4"/>
  <c r="C217" i="4"/>
  <c r="C223" i="4"/>
  <c r="C229" i="4"/>
  <c r="C235" i="4"/>
  <c r="C241" i="4"/>
  <c r="C247" i="4"/>
  <c r="C253" i="4"/>
  <c r="C259" i="4"/>
  <c r="C265" i="4"/>
  <c r="C271" i="4"/>
  <c r="C277" i="4"/>
  <c r="C283" i="4"/>
  <c r="C289" i="4"/>
  <c r="C295" i="4"/>
  <c r="C301" i="4"/>
  <c r="C307" i="4"/>
  <c r="C313" i="4"/>
  <c r="C319" i="4"/>
  <c r="C325" i="4"/>
  <c r="C331" i="4"/>
  <c r="C337" i="4"/>
  <c r="C343" i="4"/>
  <c r="C349" i="4"/>
  <c r="C355" i="4"/>
  <c r="C361" i="4"/>
  <c r="C367" i="4"/>
  <c r="C373" i="4"/>
  <c r="C379" i="4"/>
  <c r="C385" i="4"/>
  <c r="C391" i="4"/>
  <c r="C397" i="4"/>
  <c r="C403" i="4"/>
  <c r="C409" i="4"/>
  <c r="C415" i="4"/>
  <c r="C421" i="4"/>
  <c r="C427" i="4"/>
  <c r="C433" i="4"/>
  <c r="C439" i="4"/>
  <c r="C445" i="4"/>
  <c r="C451" i="4"/>
  <c r="C457" i="4"/>
  <c r="C463" i="4"/>
  <c r="C469" i="4"/>
  <c r="C475" i="4"/>
  <c r="C481" i="4"/>
  <c r="C487" i="4"/>
  <c r="C493" i="4"/>
  <c r="C499" i="4"/>
  <c r="C505" i="4"/>
  <c r="C511" i="4"/>
  <c r="C517" i="4"/>
  <c r="C10" i="4"/>
  <c r="C18" i="4"/>
  <c r="C28" i="4"/>
  <c r="C36" i="4"/>
  <c r="C46" i="4"/>
  <c r="C54" i="4"/>
  <c r="C64" i="4"/>
  <c r="C72" i="4"/>
  <c r="C82" i="4"/>
  <c r="C90" i="4"/>
  <c r="C100" i="4"/>
  <c r="C108" i="4"/>
  <c r="C118" i="4"/>
  <c r="C126" i="4"/>
  <c r="C136" i="4"/>
  <c r="C144" i="4"/>
  <c r="C154" i="4"/>
  <c r="C162" i="4"/>
  <c r="C170" i="4"/>
  <c r="C177" i="4"/>
  <c r="C184" i="4"/>
  <c r="C191" i="4"/>
  <c r="C198" i="4"/>
  <c r="C206" i="4"/>
  <c r="C213" i="4"/>
  <c r="C220" i="4"/>
  <c r="C227" i="4"/>
  <c r="C234" i="4"/>
  <c r="C242" i="4"/>
  <c r="C249" i="4"/>
  <c r="C256" i="4"/>
  <c r="C263" i="4"/>
  <c r="C270" i="4"/>
  <c r="C278" i="4"/>
  <c r="C285" i="4"/>
  <c r="C292" i="4"/>
  <c r="C299" i="4"/>
  <c r="C306" i="4"/>
  <c r="C314" i="4"/>
  <c r="C321" i="4"/>
  <c r="C328" i="4"/>
  <c r="C335" i="4"/>
  <c r="C342" i="4"/>
  <c r="C350" i="4"/>
  <c r="C357" i="4"/>
  <c r="C364" i="4"/>
  <c r="C371" i="4"/>
  <c r="C378" i="4"/>
  <c r="C386" i="4"/>
  <c r="C393" i="4"/>
  <c r="C400" i="4"/>
  <c r="C407" i="4"/>
  <c r="C414" i="4"/>
  <c r="C422" i="4"/>
  <c r="C429" i="4"/>
  <c r="C436" i="4"/>
  <c r="C443" i="4"/>
  <c r="C450" i="4"/>
  <c r="C458" i="4"/>
  <c r="C465" i="4"/>
  <c r="C472" i="4"/>
  <c r="C479" i="4"/>
  <c r="C486" i="4"/>
  <c r="C494" i="4"/>
  <c r="C501" i="4"/>
  <c r="C508" i="4"/>
  <c r="C515" i="4"/>
  <c r="C522" i="4"/>
  <c r="C528" i="4"/>
  <c r="C534" i="4"/>
  <c r="C540" i="4"/>
  <c r="C546" i="4"/>
  <c r="C552" i="4"/>
  <c r="C558" i="4"/>
  <c r="C564" i="4"/>
  <c r="C570" i="4"/>
  <c r="C576" i="4"/>
  <c r="C582" i="4"/>
  <c r="C588" i="4"/>
  <c r="C594" i="4"/>
  <c r="C600" i="4"/>
  <c r="C606" i="4"/>
  <c r="C612" i="4"/>
  <c r="C618" i="4"/>
  <c r="C624" i="4"/>
  <c r="C16" i="4"/>
  <c r="C24" i="4"/>
  <c r="C34" i="4"/>
  <c r="C42" i="4"/>
  <c r="C52" i="4"/>
  <c r="C60" i="4"/>
  <c r="C70" i="4"/>
  <c r="C78" i="4"/>
  <c r="C88" i="4"/>
  <c r="C96" i="4"/>
  <c r="C106" i="4"/>
  <c r="C114" i="4"/>
  <c r="C124" i="4"/>
  <c r="C132" i="4"/>
  <c r="C142" i="4"/>
  <c r="C150" i="4"/>
  <c r="C160" i="4"/>
  <c r="C167" i="4"/>
  <c r="C174" i="4"/>
  <c r="C182" i="4"/>
  <c r="C189" i="4"/>
  <c r="C196" i="4"/>
  <c r="C203" i="4"/>
  <c r="C210" i="4"/>
  <c r="C218" i="4"/>
  <c r="C225" i="4"/>
  <c r="C232" i="4"/>
  <c r="C239" i="4"/>
  <c r="C246" i="4"/>
  <c r="C254" i="4"/>
  <c r="C261" i="4"/>
  <c r="C268" i="4"/>
  <c r="C275" i="4"/>
  <c r="C282" i="4"/>
  <c r="C290" i="4"/>
  <c r="C297" i="4"/>
  <c r="C304" i="4"/>
  <c r="C311" i="4"/>
  <c r="C318" i="4"/>
  <c r="C326" i="4"/>
  <c r="C333" i="4"/>
  <c r="C340" i="4"/>
  <c r="C347" i="4"/>
  <c r="C354" i="4"/>
  <c r="C362" i="4"/>
  <c r="C369" i="4"/>
  <c r="C376" i="4"/>
  <c r="C383" i="4"/>
  <c r="C390" i="4"/>
  <c r="C398" i="4"/>
  <c r="C405" i="4"/>
  <c r="C412" i="4"/>
  <c r="C419" i="4"/>
  <c r="C426" i="4"/>
  <c r="C434" i="4"/>
  <c r="C441" i="4"/>
  <c r="C448" i="4"/>
  <c r="C455" i="4"/>
  <c r="C462" i="4"/>
  <c r="C470" i="4"/>
  <c r="C477" i="4"/>
  <c r="C484" i="4"/>
  <c r="C491" i="4"/>
  <c r="C498" i="4"/>
  <c r="C506" i="4"/>
  <c r="C513" i="4"/>
  <c r="C520" i="4"/>
  <c r="C526" i="4"/>
  <c r="C532" i="4"/>
  <c r="C538" i="4"/>
  <c r="C544" i="4"/>
  <c r="C550" i="4"/>
  <c r="C556" i="4"/>
  <c r="C562" i="4"/>
  <c r="C568" i="4"/>
  <c r="C574" i="4"/>
  <c r="C580" i="4"/>
  <c r="C586" i="4"/>
  <c r="C592" i="4"/>
  <c r="C598" i="4"/>
  <c r="C604" i="4"/>
  <c r="C610" i="4"/>
  <c r="C616" i="4"/>
  <c r="C622" i="4"/>
  <c r="C628" i="4"/>
  <c r="C634" i="4"/>
  <c r="C640" i="4"/>
  <c r="C646" i="4"/>
  <c r="C652" i="4"/>
  <c r="C658" i="4"/>
  <c r="C664" i="4"/>
  <c r="C670" i="4"/>
  <c r="C676" i="4"/>
  <c r="C682" i="4"/>
  <c r="C688" i="4"/>
  <c r="C694" i="4"/>
  <c r="C700" i="4"/>
  <c r="C706" i="4"/>
  <c r="C712" i="4"/>
  <c r="C718" i="4"/>
  <c r="C724" i="4"/>
  <c r="C730" i="4"/>
  <c r="C736" i="4"/>
  <c r="C742" i="4"/>
  <c r="C748" i="4"/>
  <c r="C754" i="4"/>
  <c r="C760" i="4"/>
  <c r="C766" i="4"/>
  <c r="C772" i="4"/>
  <c r="C778" i="4"/>
  <c r="C784" i="4"/>
  <c r="C790" i="4"/>
  <c r="C796" i="4"/>
  <c r="C802" i="4"/>
  <c r="C808" i="4"/>
  <c r="C814" i="4"/>
  <c r="C820" i="4"/>
  <c r="C826" i="4"/>
  <c r="C832" i="4"/>
  <c r="C838" i="4"/>
  <c r="C844" i="4"/>
  <c r="C850" i="4"/>
  <c r="C856" i="4"/>
  <c r="C862" i="4"/>
  <c r="C868" i="4"/>
  <c r="C874" i="4"/>
  <c r="C880" i="4"/>
  <c r="C886" i="4"/>
  <c r="C892" i="4"/>
  <c r="C898" i="4"/>
  <c r="C904" i="4"/>
  <c r="C11" i="4"/>
  <c r="C23" i="4"/>
  <c r="C38" i="4"/>
  <c r="C50" i="4"/>
  <c r="C65" i="4"/>
  <c r="C77" i="4"/>
  <c r="C92" i="4"/>
  <c r="C104" i="4"/>
  <c r="C119" i="4"/>
  <c r="C131" i="4"/>
  <c r="C146" i="4"/>
  <c r="C158" i="4"/>
  <c r="C171" i="4"/>
  <c r="C180" i="4"/>
  <c r="C192" i="4"/>
  <c r="C202" i="4"/>
  <c r="C214" i="4"/>
  <c r="C224" i="4"/>
  <c r="C236" i="4"/>
  <c r="C245" i="4"/>
  <c r="C257" i="4"/>
  <c r="C267" i="4"/>
  <c r="C279" i="4"/>
  <c r="C288" i="4"/>
  <c r="C300" i="4"/>
  <c r="C310" i="4"/>
  <c r="C322" i="4"/>
  <c r="C332" i="4"/>
  <c r="C344" i="4"/>
  <c r="C353" i="4"/>
  <c r="C365" i="4"/>
  <c r="C375" i="4"/>
  <c r="C387" i="4"/>
  <c r="C396" i="4"/>
  <c r="C408" i="4"/>
  <c r="C418" i="4"/>
  <c r="C430" i="4"/>
  <c r="C440" i="4"/>
  <c r="C452" i="4"/>
  <c r="C461" i="4"/>
  <c r="C473" i="4"/>
  <c r="C483" i="4"/>
  <c r="C495" i="4"/>
  <c r="C504" i="4"/>
  <c r="C516" i="4"/>
  <c r="C525" i="4"/>
  <c r="C535" i="4"/>
  <c r="C543" i="4"/>
  <c r="C553" i="4"/>
  <c r="C561" i="4"/>
  <c r="C571" i="4"/>
  <c r="C579" i="4"/>
  <c r="C589" i="4"/>
  <c r="C597" i="4"/>
  <c r="C607" i="4"/>
  <c r="C615" i="4"/>
  <c r="C625" i="4"/>
  <c r="C632" i="4"/>
  <c r="C639" i="4"/>
  <c r="C647" i="4"/>
  <c r="C654" i="4"/>
  <c r="C661" i="4"/>
  <c r="C668" i="4"/>
  <c r="C675" i="4"/>
  <c r="C683" i="4"/>
  <c r="C690" i="4"/>
  <c r="C697" i="4"/>
  <c r="C704" i="4"/>
  <c r="C711" i="4"/>
  <c r="C719" i="4"/>
  <c r="C726" i="4"/>
  <c r="C733" i="4"/>
  <c r="C740" i="4"/>
  <c r="C747" i="4"/>
  <c r="C755" i="4"/>
  <c r="C762" i="4"/>
  <c r="C769" i="4"/>
  <c r="C776" i="4"/>
  <c r="C783" i="4"/>
  <c r="C791" i="4"/>
  <c r="C798" i="4"/>
  <c r="C805" i="4"/>
  <c r="C812" i="4"/>
  <c r="C819" i="4"/>
  <c r="C827" i="4"/>
  <c r="C834" i="4"/>
  <c r="C841" i="4"/>
  <c r="C848" i="4"/>
  <c r="C855" i="4"/>
  <c r="C863" i="4"/>
  <c r="C870" i="4"/>
  <c r="C877" i="4"/>
  <c r="C884" i="4"/>
  <c r="C891" i="4"/>
  <c r="C899" i="4"/>
  <c r="C906" i="4"/>
  <c r="C12" i="4"/>
  <c r="C26" i="4"/>
  <c r="C40" i="4"/>
  <c r="C53" i="4"/>
  <c r="C66" i="4"/>
  <c r="C80" i="4"/>
  <c r="C94" i="4"/>
  <c r="C107" i="4"/>
  <c r="C120" i="4"/>
  <c r="C134" i="4"/>
  <c r="C148" i="4"/>
  <c r="C161" i="4"/>
  <c r="C172" i="4"/>
  <c r="C183" i="4"/>
  <c r="C194" i="4"/>
  <c r="C204" i="4"/>
  <c r="C215" i="4"/>
  <c r="C226" i="4"/>
  <c r="C237" i="4"/>
  <c r="C248" i="4"/>
  <c r="C258" i="4"/>
  <c r="C269" i="4"/>
  <c r="C280" i="4"/>
  <c r="C291" i="4"/>
  <c r="C302" i="4"/>
  <c r="C312" i="4"/>
  <c r="C323" i="4"/>
  <c r="C334" i="4"/>
  <c r="C345" i="4"/>
  <c r="C356" i="4"/>
  <c r="C366" i="4"/>
  <c r="C377" i="4"/>
  <c r="C388" i="4"/>
  <c r="C399" i="4"/>
  <c r="C410" i="4"/>
  <c r="C420" i="4"/>
  <c r="C431" i="4"/>
  <c r="C442" i="4"/>
  <c r="C453" i="4"/>
  <c r="C464" i="4"/>
  <c r="C474" i="4"/>
  <c r="C485" i="4"/>
  <c r="C496" i="4"/>
  <c r="C507" i="4"/>
  <c r="C518" i="4"/>
  <c r="C527" i="4"/>
  <c r="C536" i="4"/>
  <c r="C545" i="4"/>
  <c r="C554" i="4"/>
  <c r="C563" i="4"/>
  <c r="C572" i="4"/>
  <c r="C581" i="4"/>
  <c r="C590" i="4"/>
  <c r="C599" i="4"/>
  <c r="C608" i="4"/>
  <c r="C617" i="4"/>
  <c r="C626" i="4"/>
  <c r="C633" i="4"/>
  <c r="C641" i="4"/>
  <c r="C648" i="4"/>
  <c r="C655" i="4"/>
  <c r="C662" i="4"/>
  <c r="C669" i="4"/>
  <c r="C677" i="4"/>
  <c r="C684" i="4"/>
  <c r="C691" i="4"/>
  <c r="C698" i="4"/>
  <c r="C705" i="4"/>
  <c r="C713" i="4"/>
  <c r="C720" i="4"/>
  <c r="C727" i="4"/>
  <c r="C734" i="4"/>
  <c r="C741" i="4"/>
  <c r="C749" i="4"/>
  <c r="C756" i="4"/>
  <c r="C763" i="4"/>
  <c r="C770" i="4"/>
  <c r="C777" i="4"/>
  <c r="C785" i="4"/>
  <c r="C792" i="4"/>
  <c r="C799" i="4"/>
  <c r="C806" i="4"/>
  <c r="C813" i="4"/>
  <c r="C821" i="4"/>
  <c r="C828" i="4"/>
  <c r="C14" i="4"/>
  <c r="C29" i="4"/>
  <c r="C41" i="4"/>
  <c r="C56" i="4"/>
  <c r="C68" i="4"/>
  <c r="C83" i="4"/>
  <c r="C95" i="4"/>
  <c r="C110" i="4"/>
  <c r="C122" i="4"/>
  <c r="C137" i="4"/>
  <c r="C149" i="4"/>
  <c r="C164" i="4"/>
  <c r="C173" i="4"/>
  <c r="C185" i="4"/>
  <c r="C195" i="4"/>
  <c r="C207" i="4"/>
  <c r="C216" i="4"/>
  <c r="C228" i="4"/>
  <c r="C238" i="4"/>
  <c r="C250" i="4"/>
  <c r="C260" i="4"/>
  <c r="C272" i="4"/>
  <c r="C281" i="4"/>
  <c r="C293" i="4"/>
  <c r="C303" i="4"/>
  <c r="C315" i="4"/>
  <c r="C324" i="4"/>
  <c r="C336" i="4"/>
  <c r="C346" i="4"/>
  <c r="C358" i="4"/>
  <c r="C368" i="4"/>
  <c r="C380" i="4"/>
  <c r="C389" i="4"/>
  <c r="C401" i="4"/>
  <c r="C411" i="4"/>
  <c r="C423" i="4"/>
  <c r="C432" i="4"/>
  <c r="C444" i="4"/>
  <c r="C454" i="4"/>
  <c r="C466" i="4"/>
  <c r="C476" i="4"/>
  <c r="C488" i="4"/>
  <c r="C497" i="4"/>
  <c r="C509" i="4"/>
  <c r="C519" i="4"/>
  <c r="C529" i="4"/>
  <c r="C537" i="4"/>
  <c r="C547" i="4"/>
  <c r="C555" i="4"/>
  <c r="C565" i="4"/>
  <c r="C573" i="4"/>
  <c r="C583" i="4"/>
  <c r="C591" i="4"/>
  <c r="C601" i="4"/>
  <c r="C609" i="4"/>
  <c r="C619" i="4"/>
  <c r="C627" i="4"/>
  <c r="C635" i="4"/>
  <c r="C642" i="4"/>
  <c r="C649" i="4"/>
  <c r="C656" i="4"/>
  <c r="C663" i="4"/>
  <c r="C671" i="4"/>
  <c r="C678" i="4"/>
  <c r="C685" i="4"/>
  <c r="C692" i="4"/>
  <c r="C699" i="4"/>
  <c r="C707" i="4"/>
  <c r="C714" i="4"/>
  <c r="C721" i="4"/>
  <c r="C728" i="4"/>
  <c r="C735" i="4"/>
  <c r="C743" i="4"/>
  <c r="C750" i="4"/>
  <c r="C757" i="4"/>
  <c r="C764" i="4"/>
  <c r="C771" i="4"/>
  <c r="C779" i="4"/>
  <c r="C786" i="4"/>
  <c r="C793" i="4"/>
  <c r="C800" i="4"/>
  <c r="C807" i="4"/>
  <c r="C17" i="4"/>
  <c r="C30" i="4"/>
  <c r="C44" i="4"/>
  <c r="C58" i="4"/>
  <c r="C71" i="4"/>
  <c r="C84" i="4"/>
  <c r="C98" i="4"/>
  <c r="C112" i="4"/>
  <c r="C125" i="4"/>
  <c r="C138" i="4"/>
  <c r="C152" i="4"/>
  <c r="C165" i="4"/>
  <c r="C176" i="4"/>
  <c r="C186" i="4"/>
  <c r="C197" i="4"/>
  <c r="C208" i="4"/>
  <c r="C219" i="4"/>
  <c r="C230" i="4"/>
  <c r="C240" i="4"/>
  <c r="C251" i="4"/>
  <c r="C262" i="4"/>
  <c r="C273" i="4"/>
  <c r="C284" i="4"/>
  <c r="C294" i="4"/>
  <c r="C305" i="4"/>
  <c r="C316" i="4"/>
  <c r="C327" i="4"/>
  <c r="C338" i="4"/>
  <c r="C348" i="4"/>
  <c r="C359" i="4"/>
  <c r="C370" i="4"/>
  <c r="C381" i="4"/>
  <c r="C392" i="4"/>
  <c r="C402" i="4"/>
  <c r="C413" i="4"/>
  <c r="C424" i="4"/>
  <c r="C435" i="4"/>
  <c r="C446" i="4"/>
  <c r="C456" i="4"/>
  <c r="C467" i="4"/>
  <c r="C478" i="4"/>
  <c r="C489" i="4"/>
  <c r="C500" i="4"/>
  <c r="C510" i="4"/>
  <c r="C521" i="4"/>
  <c r="C530" i="4"/>
  <c r="C539" i="4"/>
  <c r="C548" i="4"/>
  <c r="C557" i="4"/>
  <c r="C566" i="4"/>
  <c r="C575" i="4"/>
  <c r="C584" i="4"/>
  <c r="C593" i="4"/>
  <c r="C602" i="4"/>
  <c r="C611" i="4"/>
  <c r="C620" i="4"/>
  <c r="C629" i="4"/>
  <c r="C636" i="4"/>
  <c r="C643" i="4"/>
  <c r="C650" i="4"/>
  <c r="C657" i="4"/>
  <c r="C665" i="4"/>
  <c r="C672" i="4"/>
  <c r="C679" i="4"/>
  <c r="C686" i="4"/>
  <c r="C693" i="4"/>
  <c r="C701" i="4"/>
  <c r="C708" i="4"/>
  <c r="C715" i="4"/>
  <c r="C722" i="4"/>
  <c r="C729" i="4"/>
  <c r="C737" i="4"/>
  <c r="C744" i="4"/>
  <c r="C751" i="4"/>
  <c r="C758" i="4"/>
  <c r="C765" i="4"/>
  <c r="C773" i="4"/>
  <c r="C780" i="4"/>
  <c r="C787" i="4"/>
  <c r="C794" i="4"/>
  <c r="C801" i="4"/>
  <c r="C809" i="4"/>
  <c r="C20" i="4"/>
  <c r="C32" i="4"/>
  <c r="C47" i="4"/>
  <c r="C59" i="4"/>
  <c r="C74" i="4"/>
  <c r="C86" i="4"/>
  <c r="C101" i="4"/>
  <c r="C113" i="4"/>
  <c r="C128" i="4"/>
  <c r="C140" i="4"/>
  <c r="C155" i="4"/>
  <c r="C166" i="4"/>
  <c r="C178" i="4"/>
  <c r="C188" i="4"/>
  <c r="C200" i="4"/>
  <c r="C209" i="4"/>
  <c r="C221" i="4"/>
  <c r="C231" i="4"/>
  <c r="C243" i="4"/>
  <c r="C252" i="4"/>
  <c r="C264" i="4"/>
  <c r="C274" i="4"/>
  <c r="C286" i="4"/>
  <c r="C296" i="4"/>
  <c r="C308" i="4"/>
  <c r="C317" i="4"/>
  <c r="C329" i="4"/>
  <c r="C339" i="4"/>
  <c r="C351" i="4"/>
  <c r="C360" i="4"/>
  <c r="C372" i="4"/>
  <c r="C382" i="4"/>
  <c r="C394" i="4"/>
  <c r="C404" i="4"/>
  <c r="C416" i="4"/>
  <c r="C425" i="4"/>
  <c r="C437" i="4"/>
  <c r="C447" i="4"/>
  <c r="C459" i="4"/>
  <c r="C468" i="4"/>
  <c r="C480" i="4"/>
  <c r="C490" i="4"/>
  <c r="C502" i="4"/>
  <c r="C512" i="4"/>
  <c r="C523" i="4"/>
  <c r="C531" i="4"/>
  <c r="C541" i="4"/>
  <c r="C549" i="4"/>
  <c r="C559" i="4"/>
  <c r="C567" i="4"/>
  <c r="C577" i="4"/>
  <c r="C585" i="4"/>
  <c r="C595" i="4"/>
  <c r="C603" i="4"/>
  <c r="C613" i="4"/>
  <c r="C621" i="4"/>
  <c r="C630" i="4"/>
  <c r="C637" i="4"/>
  <c r="C644" i="4"/>
  <c r="C651" i="4"/>
  <c r="C659" i="4"/>
  <c r="C666" i="4"/>
  <c r="C673" i="4"/>
  <c r="C680" i="4"/>
  <c r="C687" i="4"/>
  <c r="C695" i="4"/>
  <c r="C702" i="4"/>
  <c r="C709" i="4"/>
  <c r="C716" i="4"/>
  <c r="C723" i="4"/>
  <c r="C731" i="4"/>
  <c r="C738" i="4"/>
  <c r="C745" i="4"/>
  <c r="C752" i="4"/>
  <c r="C759" i="4"/>
  <c r="C767" i="4"/>
  <c r="C774" i="4"/>
  <c r="C781" i="4"/>
  <c r="C788" i="4"/>
  <c r="C795" i="4"/>
  <c r="C803" i="4"/>
  <c r="C810" i="4"/>
  <c r="C817" i="4"/>
  <c r="C824" i="4"/>
  <c r="C831" i="4"/>
  <c r="C839" i="4"/>
  <c r="C846" i="4"/>
  <c r="C853" i="4"/>
  <c r="C860" i="4"/>
  <c r="C867" i="4"/>
  <c r="C875" i="4"/>
  <c r="C882" i="4"/>
  <c r="C889" i="4"/>
  <c r="C896" i="4"/>
  <c r="C903" i="4"/>
  <c r="C897" i="4"/>
  <c r="C887" i="4"/>
  <c r="C876" i="4"/>
  <c r="C865" i="4"/>
  <c r="C854" i="4"/>
  <c r="C843" i="4"/>
  <c r="C833" i="4"/>
  <c r="C818" i="4"/>
  <c r="C789" i="4"/>
  <c r="C746" i="4"/>
  <c r="C703" i="4"/>
  <c r="C660" i="4"/>
  <c r="C614" i="4"/>
  <c r="C560" i="4"/>
  <c r="C503" i="4"/>
  <c r="C438" i="4"/>
  <c r="C374" i="4"/>
  <c r="C309" i="4"/>
  <c r="C244" i="4"/>
  <c r="C179" i="4"/>
  <c r="C102" i="4"/>
  <c r="C22" i="4"/>
  <c r="C8" i="4"/>
  <c r="D13" i="5" s="1"/>
  <c r="Y10" i="1"/>
  <c r="Y11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709" i="1"/>
  <c r="Y710" i="1"/>
  <c r="Y711" i="1"/>
  <c r="Y712" i="1"/>
  <c r="Y713" i="1"/>
  <c r="Y714" i="1"/>
  <c r="Y715" i="1"/>
  <c r="Y716" i="1"/>
  <c r="Y717" i="1"/>
  <c r="Y718" i="1"/>
  <c r="Y719" i="1"/>
  <c r="Y720" i="1"/>
  <c r="Y721" i="1"/>
  <c r="Y722" i="1"/>
  <c r="Y723" i="1"/>
  <c r="Y724" i="1"/>
  <c r="Y725" i="1"/>
  <c r="Y726" i="1"/>
  <c r="Y727" i="1"/>
  <c r="Y728" i="1"/>
  <c r="Y729" i="1"/>
  <c r="Y730" i="1"/>
  <c r="Y731" i="1"/>
  <c r="Y732" i="1"/>
  <c r="Y733" i="1"/>
  <c r="Y734" i="1"/>
  <c r="Y735" i="1"/>
  <c r="Y736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49" i="1"/>
  <c r="Y750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765" i="1"/>
  <c r="Y766" i="1"/>
  <c r="Y767" i="1"/>
  <c r="Y768" i="1"/>
  <c r="Y769" i="1"/>
  <c r="Y770" i="1"/>
  <c r="Y771" i="1"/>
  <c r="Y772" i="1"/>
  <c r="Y773" i="1"/>
  <c r="Y774" i="1"/>
  <c r="Y775" i="1"/>
  <c r="Y776" i="1"/>
  <c r="Y777" i="1"/>
  <c r="Y778" i="1"/>
  <c r="Y779" i="1"/>
  <c r="Y780" i="1"/>
  <c r="Y781" i="1"/>
  <c r="Y782" i="1"/>
  <c r="Y783" i="1"/>
  <c r="Y784" i="1"/>
  <c r="Y785" i="1"/>
  <c r="Y786" i="1"/>
  <c r="Y787" i="1"/>
  <c r="Y788" i="1"/>
  <c r="Y789" i="1"/>
  <c r="Y790" i="1"/>
  <c r="Y791" i="1"/>
  <c r="Y792" i="1"/>
  <c r="Y793" i="1"/>
  <c r="Y794" i="1"/>
  <c r="Y795" i="1"/>
  <c r="Y796" i="1"/>
  <c r="Y797" i="1"/>
  <c r="Y798" i="1"/>
  <c r="Y799" i="1"/>
  <c r="Y800" i="1"/>
  <c r="Y801" i="1"/>
  <c r="Y802" i="1"/>
  <c r="Y803" i="1"/>
  <c r="Y804" i="1"/>
  <c r="Y805" i="1"/>
  <c r="Y806" i="1"/>
  <c r="Y807" i="1"/>
  <c r="Y808" i="1"/>
  <c r="Y809" i="1"/>
  <c r="Y810" i="1"/>
  <c r="Y811" i="1"/>
  <c r="Y812" i="1"/>
  <c r="Y813" i="1"/>
  <c r="Y814" i="1"/>
  <c r="Y815" i="1"/>
  <c r="Y816" i="1"/>
  <c r="Y817" i="1"/>
  <c r="Y818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32" i="1"/>
  <c r="Y833" i="1"/>
  <c r="Y834" i="1"/>
  <c r="Y835" i="1"/>
  <c r="Y836" i="1"/>
  <c r="Y837" i="1"/>
  <c r="Y838" i="1"/>
  <c r="Y839" i="1"/>
  <c r="Y840" i="1"/>
  <c r="Y841" i="1"/>
  <c r="Y842" i="1"/>
  <c r="Y843" i="1"/>
  <c r="Y844" i="1"/>
  <c r="Y845" i="1"/>
  <c r="Y846" i="1"/>
  <c r="Y847" i="1"/>
  <c r="Y848" i="1"/>
  <c r="Y849" i="1"/>
  <c r="Y850" i="1"/>
  <c r="Y851" i="1"/>
  <c r="Y852" i="1"/>
  <c r="Y853" i="1"/>
  <c r="Y854" i="1"/>
  <c r="Y855" i="1"/>
  <c r="Y856" i="1"/>
  <c r="Y857" i="1"/>
  <c r="Y858" i="1"/>
  <c r="Y859" i="1"/>
  <c r="Y860" i="1"/>
  <c r="Y861" i="1"/>
  <c r="Y862" i="1"/>
  <c r="Y863" i="1"/>
  <c r="Y864" i="1"/>
  <c r="Y865" i="1"/>
  <c r="Y866" i="1"/>
  <c r="Y867" i="1"/>
  <c r="Y868" i="1"/>
  <c r="Y869" i="1"/>
  <c r="Y870" i="1"/>
  <c r="Y871" i="1"/>
  <c r="Y872" i="1"/>
  <c r="Y873" i="1"/>
  <c r="Y874" i="1"/>
  <c r="Y875" i="1"/>
  <c r="Y876" i="1"/>
  <c r="Y877" i="1"/>
  <c r="Y878" i="1"/>
  <c r="Y879" i="1"/>
  <c r="Y880" i="1"/>
  <c r="Y881" i="1"/>
  <c r="Y882" i="1"/>
  <c r="Y883" i="1"/>
  <c r="Y884" i="1"/>
  <c r="Y885" i="1"/>
  <c r="Y886" i="1"/>
  <c r="Y887" i="1"/>
  <c r="Y888" i="1"/>
  <c r="Y889" i="1"/>
  <c r="Y890" i="1"/>
  <c r="Y891" i="1"/>
  <c r="Y892" i="1"/>
  <c r="Y893" i="1"/>
  <c r="Y894" i="1"/>
  <c r="Y895" i="1"/>
  <c r="Y896" i="1"/>
  <c r="Y897" i="1"/>
  <c r="Y898" i="1"/>
  <c r="Y899" i="1"/>
  <c r="Y900" i="1"/>
  <c r="Y901" i="1"/>
  <c r="Y902" i="1"/>
  <c r="Y903" i="1"/>
  <c r="Y904" i="1"/>
  <c r="Y905" i="1"/>
  <c r="Y906" i="1"/>
  <c r="Y907" i="1"/>
  <c r="X9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8" i="1"/>
  <c r="B3" i="2"/>
  <c r="B7" i="2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E20" i="1"/>
  <c r="E21" i="1"/>
  <c r="AL21" i="1" s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AL35" i="1" s="1"/>
  <c r="E36" i="1"/>
  <c r="E37" i="1"/>
  <c r="E38" i="1"/>
  <c r="AK38" i="1" s="1"/>
  <c r="E39" i="1"/>
  <c r="E40" i="1"/>
  <c r="E41" i="1"/>
  <c r="E42" i="1"/>
  <c r="E43" i="1"/>
  <c r="E44" i="1"/>
  <c r="AK44" i="1" s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AN71" i="1" s="1"/>
  <c r="E72" i="1"/>
  <c r="E73" i="1"/>
  <c r="E74" i="1"/>
  <c r="AK74" i="1" s="1"/>
  <c r="E75" i="1"/>
  <c r="E76" i="1"/>
  <c r="E77" i="1"/>
  <c r="E78" i="1"/>
  <c r="E79" i="1"/>
  <c r="E80" i="1"/>
  <c r="AK80" i="1" s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AL107" i="1" s="1"/>
  <c r="E108" i="1"/>
  <c r="E109" i="1"/>
  <c r="E110" i="1"/>
  <c r="AK110" i="1" s="1"/>
  <c r="E111" i="1"/>
  <c r="E112" i="1"/>
  <c r="E113" i="1"/>
  <c r="E114" i="1"/>
  <c r="E115" i="1"/>
  <c r="E116" i="1"/>
  <c r="AK116" i="1" s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AL136" i="1" s="1"/>
  <c r="E137" i="1"/>
  <c r="E138" i="1"/>
  <c r="E139" i="1"/>
  <c r="E140" i="1"/>
  <c r="E141" i="1"/>
  <c r="E142" i="1"/>
  <c r="E143" i="1"/>
  <c r="AL143" i="1" s="1"/>
  <c r="E144" i="1"/>
  <c r="E145" i="1"/>
  <c r="E146" i="1"/>
  <c r="AK146" i="1" s="1"/>
  <c r="E147" i="1"/>
  <c r="E148" i="1"/>
  <c r="E149" i="1"/>
  <c r="E150" i="1"/>
  <c r="E151" i="1"/>
  <c r="AL151" i="1" s="1"/>
  <c r="E152" i="1"/>
  <c r="AK152" i="1" s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AM179" i="1" s="1"/>
  <c r="E180" i="1"/>
  <c r="E181" i="1"/>
  <c r="E182" i="1"/>
  <c r="AK182" i="1" s="1"/>
  <c r="E183" i="1"/>
  <c r="E184" i="1"/>
  <c r="E185" i="1"/>
  <c r="E186" i="1"/>
  <c r="E187" i="1"/>
  <c r="AL187" i="1" s="1"/>
  <c r="E188" i="1"/>
  <c r="AK188" i="1" s="1"/>
  <c r="E189" i="1"/>
  <c r="E190" i="1"/>
  <c r="E191" i="1"/>
  <c r="E192" i="1"/>
  <c r="E193" i="1"/>
  <c r="E194" i="1"/>
  <c r="AL194" i="1" s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AL208" i="1" s="1"/>
  <c r="E209" i="1"/>
  <c r="E210" i="1"/>
  <c r="E211" i="1"/>
  <c r="E212" i="1"/>
  <c r="E213" i="1"/>
  <c r="E214" i="1"/>
  <c r="E215" i="1"/>
  <c r="AL215" i="1" s="1"/>
  <c r="E216" i="1"/>
  <c r="E217" i="1"/>
  <c r="E218" i="1"/>
  <c r="AK218" i="1" s="1"/>
  <c r="E219" i="1"/>
  <c r="E220" i="1"/>
  <c r="E221" i="1"/>
  <c r="E222" i="1"/>
  <c r="AM222" i="1" s="1"/>
  <c r="E223" i="1"/>
  <c r="AL223" i="1" s="1"/>
  <c r="E224" i="1"/>
  <c r="E225" i="1"/>
  <c r="E226" i="1"/>
  <c r="E227" i="1"/>
  <c r="AK227" i="1" s="1"/>
  <c r="E228" i="1"/>
  <c r="E229" i="1"/>
  <c r="E230" i="1"/>
  <c r="AL230" i="1" s="1"/>
  <c r="E231" i="1"/>
  <c r="E232" i="1"/>
  <c r="E233" i="1"/>
  <c r="AK233" i="1" s="1"/>
  <c r="E234" i="1"/>
  <c r="E235" i="1"/>
  <c r="E236" i="1"/>
  <c r="AK236" i="1" s="1"/>
  <c r="E237" i="1"/>
  <c r="AL237" i="1" s="1"/>
  <c r="E238" i="1"/>
  <c r="E239" i="1"/>
  <c r="E240" i="1"/>
  <c r="E241" i="1"/>
  <c r="E242" i="1"/>
  <c r="E243" i="1"/>
  <c r="E244" i="1"/>
  <c r="E245" i="1"/>
  <c r="AK245" i="1" s="1"/>
  <c r="E246" i="1"/>
  <c r="E247" i="1"/>
  <c r="E248" i="1"/>
  <c r="E249" i="1"/>
  <c r="E250" i="1"/>
  <c r="E251" i="1"/>
  <c r="AL251" i="1" s="1"/>
  <c r="E252" i="1"/>
  <c r="E253" i="1"/>
  <c r="E254" i="1"/>
  <c r="AK254" i="1" s="1"/>
  <c r="E255" i="1"/>
  <c r="E256" i="1"/>
  <c r="E257" i="1"/>
  <c r="AK257" i="1" s="1"/>
  <c r="E258" i="1"/>
  <c r="E259" i="1"/>
  <c r="E260" i="1"/>
  <c r="E261" i="1"/>
  <c r="E262" i="1"/>
  <c r="AK262" i="1" s="1"/>
  <c r="E263" i="1"/>
  <c r="AK263" i="1" s="1"/>
  <c r="E264" i="1"/>
  <c r="AK264" i="1" s="1"/>
  <c r="E265" i="1"/>
  <c r="AM265" i="1" s="1"/>
  <c r="E266" i="1"/>
  <c r="E267" i="1"/>
  <c r="E268" i="1"/>
  <c r="E269" i="1"/>
  <c r="AK269" i="1" s="1"/>
  <c r="E270" i="1"/>
  <c r="AK270" i="1" s="1"/>
  <c r="E271" i="1"/>
  <c r="E272" i="1"/>
  <c r="AK272" i="1" s="1"/>
  <c r="E273" i="1"/>
  <c r="E274" i="1"/>
  <c r="AK274" i="1" s="1"/>
  <c r="E275" i="1"/>
  <c r="E276" i="1"/>
  <c r="E277" i="1"/>
  <c r="E278" i="1"/>
  <c r="E279" i="1"/>
  <c r="E280" i="1"/>
  <c r="E281" i="1"/>
  <c r="AK281" i="1" s="1"/>
  <c r="E282" i="1"/>
  <c r="AK282" i="1" s="1"/>
  <c r="E283" i="1"/>
  <c r="E284" i="1"/>
  <c r="E285" i="1"/>
  <c r="E286" i="1"/>
  <c r="E287" i="1"/>
  <c r="AK287" i="1" s="1"/>
  <c r="E288" i="1"/>
  <c r="AK288" i="1" s="1"/>
  <c r="E289" i="1"/>
  <c r="E290" i="1"/>
  <c r="AK290" i="1" s="1"/>
  <c r="E291" i="1"/>
  <c r="E292" i="1"/>
  <c r="AK292" i="1" s="1"/>
  <c r="E293" i="1"/>
  <c r="E294" i="1"/>
  <c r="E295" i="1"/>
  <c r="E296" i="1"/>
  <c r="E297" i="1"/>
  <c r="E298" i="1"/>
  <c r="E299" i="1"/>
  <c r="AK299" i="1" s="1"/>
  <c r="E300" i="1"/>
  <c r="AK300" i="1" s="1"/>
  <c r="E301" i="1"/>
  <c r="E302" i="1"/>
  <c r="E303" i="1"/>
  <c r="E304" i="1"/>
  <c r="E305" i="1"/>
  <c r="AK305" i="1" s="1"/>
  <c r="E306" i="1"/>
  <c r="AK306" i="1" s="1"/>
  <c r="E307" i="1"/>
  <c r="E308" i="1"/>
  <c r="AK308" i="1" s="1"/>
  <c r="E309" i="1"/>
  <c r="E310" i="1"/>
  <c r="AK310" i="1" s="1"/>
  <c r="E311" i="1"/>
  <c r="E312" i="1"/>
  <c r="E313" i="1"/>
  <c r="E314" i="1"/>
  <c r="E315" i="1"/>
  <c r="E316" i="1"/>
  <c r="AK316" i="1" s="1"/>
  <c r="E317" i="1"/>
  <c r="AK317" i="1" s="1"/>
  <c r="E318" i="1"/>
  <c r="AK318" i="1" s="1"/>
  <c r="E319" i="1"/>
  <c r="E320" i="1"/>
  <c r="E321" i="1"/>
  <c r="E322" i="1"/>
  <c r="E323" i="1"/>
  <c r="AK323" i="1" s="1"/>
  <c r="E324" i="1"/>
  <c r="AK324" i="1" s="1"/>
  <c r="E325" i="1"/>
  <c r="E326" i="1"/>
  <c r="AK326" i="1" s="1"/>
  <c r="E327" i="1"/>
  <c r="E328" i="1"/>
  <c r="E329" i="1"/>
  <c r="E330" i="1"/>
  <c r="E331" i="1"/>
  <c r="E332" i="1"/>
  <c r="E333" i="1"/>
  <c r="E334" i="1"/>
  <c r="E335" i="1"/>
  <c r="AK335" i="1" s="1"/>
  <c r="E336" i="1"/>
  <c r="AK336" i="1" s="1"/>
  <c r="E337" i="1"/>
  <c r="E338" i="1"/>
  <c r="E339" i="1"/>
  <c r="E340" i="1"/>
  <c r="AK340" i="1" s="1"/>
  <c r="E341" i="1"/>
  <c r="AK341" i="1" s="1"/>
  <c r="E342" i="1"/>
  <c r="AK342" i="1" s="1"/>
  <c r="E343" i="1"/>
  <c r="E344" i="1"/>
  <c r="AK344" i="1" s="1"/>
  <c r="E345" i="1"/>
  <c r="E346" i="1"/>
  <c r="AK346" i="1" s="1"/>
  <c r="E347" i="1"/>
  <c r="E348" i="1"/>
  <c r="E349" i="1"/>
  <c r="E350" i="1"/>
  <c r="E351" i="1"/>
  <c r="E352" i="1"/>
  <c r="AL352" i="1" s="1"/>
  <c r="E353" i="1"/>
  <c r="AK353" i="1" s="1"/>
  <c r="E354" i="1"/>
  <c r="AK354" i="1" s="1"/>
  <c r="E355" i="1"/>
  <c r="E356" i="1"/>
  <c r="E357" i="1"/>
  <c r="E358" i="1"/>
  <c r="AK358" i="1" s="1"/>
  <c r="E359" i="1"/>
  <c r="AK359" i="1" s="1"/>
  <c r="E360" i="1"/>
  <c r="AK360" i="1" s="1"/>
  <c r="E361" i="1"/>
  <c r="E362" i="1"/>
  <c r="AK362" i="1" s="1"/>
  <c r="E363" i="1"/>
  <c r="E364" i="1"/>
  <c r="AK364" i="1" s="1"/>
  <c r="E365" i="1"/>
  <c r="E366" i="1"/>
  <c r="E367" i="1"/>
  <c r="AL367" i="1" s="1"/>
  <c r="E368" i="1"/>
  <c r="E369" i="1"/>
  <c r="E370" i="1"/>
  <c r="E371" i="1"/>
  <c r="AK371" i="1" s="1"/>
  <c r="E372" i="1"/>
  <c r="AK372" i="1" s="1"/>
  <c r="E373" i="1"/>
  <c r="E374" i="1"/>
  <c r="E375" i="1"/>
  <c r="E376" i="1"/>
  <c r="E377" i="1"/>
  <c r="AK377" i="1" s="1"/>
  <c r="E378" i="1"/>
  <c r="AK378" i="1" s="1"/>
  <c r="E379" i="1"/>
  <c r="E380" i="1"/>
  <c r="AK380" i="1" s="1"/>
  <c r="E381" i="1"/>
  <c r="E382" i="1"/>
  <c r="AK382" i="1" s="1"/>
  <c r="E383" i="1"/>
  <c r="E384" i="1"/>
  <c r="E385" i="1"/>
  <c r="E386" i="1"/>
  <c r="E387" i="1"/>
  <c r="E388" i="1"/>
  <c r="AL388" i="1" s="1"/>
  <c r="E389" i="1"/>
  <c r="AK389" i="1" s="1"/>
  <c r="E390" i="1"/>
  <c r="AK390" i="1" s="1"/>
  <c r="E391" i="1"/>
  <c r="E392" i="1"/>
  <c r="E393" i="1"/>
  <c r="E394" i="1"/>
  <c r="E395" i="1"/>
  <c r="AK395" i="1" s="1"/>
  <c r="E396" i="1"/>
  <c r="AK396" i="1" s="1"/>
  <c r="E397" i="1"/>
  <c r="E398" i="1"/>
  <c r="AK398" i="1" s="1"/>
  <c r="E399" i="1"/>
  <c r="E400" i="1"/>
  <c r="AK400" i="1" s="1"/>
  <c r="E401" i="1"/>
  <c r="E402" i="1"/>
  <c r="E403" i="1"/>
  <c r="AL403" i="1" s="1"/>
  <c r="E404" i="1"/>
  <c r="E405" i="1"/>
  <c r="E406" i="1"/>
  <c r="E407" i="1"/>
  <c r="AN407" i="1" s="1"/>
  <c r="E408" i="1"/>
  <c r="AK408" i="1" s="1"/>
  <c r="E409" i="1"/>
  <c r="E410" i="1"/>
  <c r="AL410" i="1" s="1"/>
  <c r="E411" i="1"/>
  <c r="E412" i="1"/>
  <c r="E413" i="1"/>
  <c r="AK413" i="1" s="1"/>
  <c r="E414" i="1"/>
  <c r="AK414" i="1" s="1"/>
  <c r="E415" i="1"/>
  <c r="E416" i="1"/>
  <c r="AK416" i="1" s="1"/>
  <c r="E417" i="1"/>
  <c r="E418" i="1"/>
  <c r="AK418" i="1" s="1"/>
  <c r="E419" i="1"/>
  <c r="E420" i="1"/>
  <c r="E421" i="1"/>
  <c r="E422" i="1"/>
  <c r="E423" i="1"/>
  <c r="E424" i="1"/>
  <c r="AL424" i="1" s="1"/>
  <c r="E425" i="1"/>
  <c r="AK425" i="1" s="1"/>
  <c r="E426" i="1"/>
  <c r="AK426" i="1" s="1"/>
  <c r="E427" i="1"/>
  <c r="E428" i="1"/>
  <c r="E429" i="1"/>
  <c r="E430" i="1"/>
  <c r="E431" i="1"/>
  <c r="AL431" i="1" s="1"/>
  <c r="E432" i="1"/>
  <c r="AK432" i="1" s="1"/>
  <c r="E433" i="1"/>
  <c r="E434" i="1"/>
  <c r="AK434" i="1" s="1"/>
  <c r="E435" i="1"/>
  <c r="E436" i="1"/>
  <c r="E437" i="1"/>
  <c r="E438" i="1"/>
  <c r="AM438" i="1" s="1"/>
  <c r="E439" i="1"/>
  <c r="AL439" i="1" s="1"/>
  <c r="E440" i="1"/>
  <c r="E441" i="1"/>
  <c r="E442" i="1"/>
  <c r="AK442" i="1" s="1"/>
  <c r="E443" i="1"/>
  <c r="AK443" i="1" s="1"/>
  <c r="E444" i="1"/>
  <c r="AK444" i="1" s="1"/>
  <c r="E445" i="1"/>
  <c r="E446" i="1"/>
  <c r="AL446" i="1" s="1"/>
  <c r="E447" i="1"/>
  <c r="E448" i="1"/>
  <c r="E449" i="1"/>
  <c r="AK449" i="1" s="1"/>
  <c r="E450" i="1"/>
  <c r="AK450" i="1" s="1"/>
  <c r="E451" i="1"/>
  <c r="E452" i="1"/>
  <c r="AK452" i="1" s="1"/>
  <c r="E453" i="1"/>
  <c r="AL453" i="1" s="1"/>
  <c r="E454" i="1"/>
  <c r="AK454" i="1" s="1"/>
  <c r="E455" i="1"/>
  <c r="E456" i="1"/>
  <c r="AM456" i="1" s="1"/>
  <c r="E457" i="1"/>
  <c r="E458" i="1"/>
  <c r="E459" i="1"/>
  <c r="E460" i="1"/>
  <c r="E461" i="1"/>
  <c r="AN461" i="1" s="1"/>
  <c r="E462" i="1"/>
  <c r="AK462" i="1" s="1"/>
  <c r="E463" i="1"/>
  <c r="E464" i="1"/>
  <c r="E465" i="1"/>
  <c r="E466" i="1"/>
  <c r="E467" i="1"/>
  <c r="AL467" i="1" s="1"/>
  <c r="E468" i="1"/>
  <c r="AK468" i="1" s="1"/>
  <c r="E469" i="1"/>
  <c r="E470" i="1"/>
  <c r="AK470" i="1" s="1"/>
  <c r="E471" i="1"/>
  <c r="E472" i="1"/>
  <c r="AK472" i="1" s="1"/>
  <c r="E473" i="1"/>
  <c r="E474" i="1"/>
  <c r="E475" i="1"/>
  <c r="E476" i="1"/>
  <c r="E477" i="1"/>
  <c r="E478" i="1"/>
  <c r="AK478" i="1" s="1"/>
  <c r="E479" i="1"/>
  <c r="AK479" i="1" s="1"/>
  <c r="E480" i="1"/>
  <c r="AK480" i="1" s="1"/>
  <c r="E481" i="1"/>
  <c r="E482" i="1"/>
  <c r="E483" i="1"/>
  <c r="E484" i="1"/>
  <c r="AK484" i="1" s="1"/>
  <c r="E485" i="1"/>
  <c r="AK485" i="1" s="1"/>
  <c r="E486" i="1"/>
  <c r="AK486" i="1" s="1"/>
  <c r="E487" i="1"/>
  <c r="E488" i="1"/>
  <c r="AK488" i="1" s="1"/>
  <c r="E489" i="1"/>
  <c r="E490" i="1"/>
  <c r="E491" i="1"/>
  <c r="E492" i="1"/>
  <c r="E493" i="1"/>
  <c r="E494" i="1"/>
  <c r="E495" i="1"/>
  <c r="E496" i="1"/>
  <c r="E497" i="1"/>
  <c r="AK497" i="1" s="1"/>
  <c r="E498" i="1"/>
  <c r="AK498" i="1" s="1"/>
  <c r="E499" i="1"/>
  <c r="E500" i="1"/>
  <c r="E501" i="1"/>
  <c r="E502" i="1"/>
  <c r="E503" i="1"/>
  <c r="AK503" i="1" s="1"/>
  <c r="E504" i="1"/>
  <c r="AK504" i="1" s="1"/>
  <c r="E505" i="1"/>
  <c r="E506" i="1"/>
  <c r="AK506" i="1" s="1"/>
  <c r="E507" i="1"/>
  <c r="E508" i="1"/>
  <c r="AK508" i="1" s="1"/>
  <c r="E509" i="1"/>
  <c r="E510" i="1"/>
  <c r="E511" i="1"/>
  <c r="E512" i="1"/>
  <c r="E513" i="1"/>
  <c r="E514" i="1"/>
  <c r="AK514" i="1" s="1"/>
  <c r="E515" i="1"/>
  <c r="AN515" i="1" s="1"/>
  <c r="E516" i="1"/>
  <c r="AK516" i="1" s="1"/>
  <c r="E517" i="1"/>
  <c r="E518" i="1"/>
  <c r="E519" i="1"/>
  <c r="E520" i="1"/>
  <c r="E521" i="1"/>
  <c r="AK521" i="1" s="1"/>
  <c r="E522" i="1"/>
  <c r="AK522" i="1" s="1"/>
  <c r="E523" i="1"/>
  <c r="E524" i="1"/>
  <c r="AK524" i="1" s="1"/>
  <c r="E525" i="1"/>
  <c r="E526" i="1"/>
  <c r="AK526" i="1" s="1"/>
  <c r="E527" i="1"/>
  <c r="E528" i="1"/>
  <c r="E529" i="1"/>
  <c r="E530" i="1"/>
  <c r="E531" i="1"/>
  <c r="E532" i="1"/>
  <c r="AK532" i="1" s="1"/>
  <c r="E533" i="1"/>
  <c r="AK533" i="1" s="1"/>
  <c r="E534" i="1"/>
  <c r="AK534" i="1" s="1"/>
  <c r="E535" i="1"/>
  <c r="E536" i="1"/>
  <c r="E537" i="1"/>
  <c r="E538" i="1"/>
  <c r="E539" i="1"/>
  <c r="AK539" i="1" s="1"/>
  <c r="E540" i="1"/>
  <c r="AK540" i="1" s="1"/>
  <c r="E541" i="1"/>
  <c r="E542" i="1"/>
  <c r="AK542" i="1" s="1"/>
  <c r="E543" i="1"/>
  <c r="AM543" i="1" s="1"/>
  <c r="E544" i="1"/>
  <c r="AK544" i="1" s="1"/>
  <c r="E545" i="1"/>
  <c r="E546" i="1"/>
  <c r="E547" i="1"/>
  <c r="E548" i="1"/>
  <c r="E549" i="1"/>
  <c r="E550" i="1"/>
  <c r="E551" i="1"/>
  <c r="AK551" i="1" s="1"/>
  <c r="E552" i="1"/>
  <c r="AK552" i="1" s="1"/>
  <c r="E553" i="1"/>
  <c r="E554" i="1"/>
  <c r="E555" i="1"/>
  <c r="E556" i="1"/>
  <c r="E557" i="1"/>
  <c r="AK557" i="1" s="1"/>
  <c r="E558" i="1"/>
  <c r="AK558" i="1" s="1"/>
  <c r="E559" i="1"/>
  <c r="E560" i="1"/>
  <c r="AK560" i="1" s="1"/>
  <c r="E561" i="1"/>
  <c r="E562" i="1"/>
  <c r="AK562" i="1" s="1"/>
  <c r="E563" i="1"/>
  <c r="E564" i="1"/>
  <c r="E565" i="1"/>
  <c r="E566" i="1"/>
  <c r="E567" i="1"/>
  <c r="E568" i="1"/>
  <c r="AK568" i="1" s="1"/>
  <c r="E569" i="1"/>
  <c r="AN569" i="1" s="1"/>
  <c r="E570" i="1"/>
  <c r="AK570" i="1" s="1"/>
  <c r="E571" i="1"/>
  <c r="E572" i="1"/>
  <c r="E573" i="1"/>
  <c r="E574" i="1"/>
  <c r="AK574" i="1" s="1"/>
  <c r="E575" i="1"/>
  <c r="AK575" i="1" s="1"/>
  <c r="E576" i="1"/>
  <c r="AK576" i="1" s="1"/>
  <c r="E577" i="1"/>
  <c r="E578" i="1"/>
  <c r="AK578" i="1" s="1"/>
  <c r="E579" i="1"/>
  <c r="AL579" i="1" s="1"/>
  <c r="E580" i="1"/>
  <c r="E581" i="1"/>
  <c r="E582" i="1"/>
  <c r="E583" i="1"/>
  <c r="E584" i="1"/>
  <c r="E585" i="1"/>
  <c r="E586" i="1"/>
  <c r="AK586" i="1" s="1"/>
  <c r="E587" i="1"/>
  <c r="AK587" i="1" s="1"/>
  <c r="E588" i="1"/>
  <c r="AK588" i="1" s="1"/>
  <c r="E589" i="1"/>
  <c r="E590" i="1"/>
  <c r="E591" i="1"/>
  <c r="E592" i="1"/>
  <c r="E593" i="1"/>
  <c r="AK593" i="1" s="1"/>
  <c r="E594" i="1"/>
  <c r="AK594" i="1" s="1"/>
  <c r="E595" i="1"/>
  <c r="E596" i="1"/>
  <c r="AK596" i="1" s="1"/>
  <c r="E597" i="1"/>
  <c r="E598" i="1"/>
  <c r="AK598" i="1" s="1"/>
  <c r="E599" i="1"/>
  <c r="E600" i="1"/>
  <c r="E601" i="1"/>
  <c r="AM601" i="1" s="1"/>
  <c r="E602" i="1"/>
  <c r="E603" i="1"/>
  <c r="E604" i="1"/>
  <c r="AK604" i="1" s="1"/>
  <c r="E605" i="1"/>
  <c r="AK605" i="1" s="1"/>
  <c r="E606" i="1"/>
  <c r="AK606" i="1" s="1"/>
  <c r="E607" i="1"/>
  <c r="E608" i="1"/>
  <c r="E609" i="1"/>
  <c r="E610" i="1"/>
  <c r="E611" i="1"/>
  <c r="AK611" i="1" s="1"/>
  <c r="E612" i="1"/>
  <c r="AK612" i="1" s="1"/>
  <c r="E613" i="1"/>
  <c r="E614" i="1"/>
  <c r="AK614" i="1" s="1"/>
  <c r="E615" i="1"/>
  <c r="AL615" i="1" s="1"/>
  <c r="E616" i="1"/>
  <c r="E617" i="1"/>
  <c r="E618" i="1"/>
  <c r="E619" i="1"/>
  <c r="E620" i="1"/>
  <c r="E621" i="1"/>
  <c r="E622" i="1"/>
  <c r="E623" i="1"/>
  <c r="AK623" i="1" s="1"/>
  <c r="E624" i="1"/>
  <c r="AK624" i="1" s="1"/>
  <c r="E625" i="1"/>
  <c r="E626" i="1"/>
  <c r="E627" i="1"/>
  <c r="E628" i="1"/>
  <c r="E629" i="1"/>
  <c r="AM629" i="1" s="1"/>
  <c r="E630" i="1"/>
  <c r="AK630" i="1" s="1"/>
  <c r="E631" i="1"/>
  <c r="E632" i="1"/>
  <c r="AK632" i="1" s="1"/>
  <c r="E633" i="1"/>
  <c r="E634" i="1"/>
  <c r="AK634" i="1" s="1"/>
  <c r="E635" i="1"/>
  <c r="E636" i="1"/>
  <c r="E637" i="1"/>
  <c r="E638" i="1"/>
  <c r="E639" i="1"/>
  <c r="E640" i="1"/>
  <c r="AK640" i="1" s="1"/>
  <c r="E641" i="1"/>
  <c r="AK641" i="1" s="1"/>
  <c r="E642" i="1"/>
  <c r="AK642" i="1" s="1"/>
  <c r="E643" i="1"/>
  <c r="E644" i="1"/>
  <c r="E645" i="1"/>
  <c r="E646" i="1"/>
  <c r="E647" i="1"/>
  <c r="AK647" i="1" s="1"/>
  <c r="E648" i="1"/>
  <c r="AK648" i="1" s="1"/>
  <c r="E649" i="1"/>
  <c r="E650" i="1"/>
  <c r="AK650" i="1" s="1"/>
  <c r="E651" i="1"/>
  <c r="AL651" i="1" s="1"/>
  <c r="E652" i="1"/>
  <c r="E653" i="1"/>
  <c r="E654" i="1"/>
  <c r="E655" i="1"/>
  <c r="AM655" i="1" s="1"/>
  <c r="E656" i="1"/>
  <c r="E657" i="1"/>
  <c r="E658" i="1"/>
  <c r="AK658" i="1" s="1"/>
  <c r="E659" i="1"/>
  <c r="AK659" i="1" s="1"/>
  <c r="E660" i="1"/>
  <c r="AK660" i="1" s="1"/>
  <c r="E661" i="1"/>
  <c r="E662" i="1"/>
  <c r="E663" i="1"/>
  <c r="E664" i="1"/>
  <c r="AK664" i="1" s="1"/>
  <c r="E665" i="1"/>
  <c r="AK665" i="1" s="1"/>
  <c r="E666" i="1"/>
  <c r="AK666" i="1" s="1"/>
  <c r="E667" i="1"/>
  <c r="E668" i="1"/>
  <c r="AK668" i="1" s="1"/>
  <c r="E669" i="1"/>
  <c r="E670" i="1"/>
  <c r="E671" i="1"/>
  <c r="E672" i="1"/>
  <c r="E673" i="1"/>
  <c r="E674" i="1"/>
  <c r="E675" i="1"/>
  <c r="E676" i="1"/>
  <c r="E677" i="1"/>
  <c r="AK677" i="1" s="1"/>
  <c r="E678" i="1"/>
  <c r="AK678" i="1" s="1"/>
  <c r="E679" i="1"/>
  <c r="E680" i="1"/>
  <c r="E681" i="1"/>
  <c r="E682" i="1"/>
  <c r="E683" i="1"/>
  <c r="AM683" i="1" s="1"/>
  <c r="E684" i="1"/>
  <c r="AK684" i="1" s="1"/>
  <c r="E685" i="1"/>
  <c r="E686" i="1"/>
  <c r="AK686" i="1" s="1"/>
  <c r="E687" i="1"/>
  <c r="AL687" i="1" s="1"/>
  <c r="E688" i="1"/>
  <c r="AK688" i="1" s="1"/>
  <c r="E689" i="1"/>
  <c r="E690" i="1"/>
  <c r="E691" i="1"/>
  <c r="E692" i="1"/>
  <c r="E693" i="1"/>
  <c r="E694" i="1"/>
  <c r="AK694" i="1" s="1"/>
  <c r="E695" i="1"/>
  <c r="AK695" i="1" s="1"/>
  <c r="E696" i="1"/>
  <c r="AK696" i="1" s="1"/>
  <c r="E697" i="1"/>
  <c r="E698" i="1"/>
  <c r="E699" i="1"/>
  <c r="E700" i="1"/>
  <c r="E701" i="1"/>
  <c r="AK701" i="1" s="1"/>
  <c r="E702" i="1"/>
  <c r="AK702" i="1" s="1"/>
  <c r="E703" i="1"/>
  <c r="E704" i="1"/>
  <c r="AK704" i="1" s="1"/>
  <c r="E705" i="1"/>
  <c r="E706" i="1"/>
  <c r="E707" i="1"/>
  <c r="E708" i="1"/>
  <c r="AK708" i="1" s="1"/>
  <c r="E709" i="1"/>
  <c r="AM709" i="1" s="1"/>
  <c r="E710" i="1"/>
  <c r="E711" i="1"/>
  <c r="E712" i="1"/>
  <c r="E713" i="1"/>
  <c r="AK713" i="1" s="1"/>
  <c r="E714" i="1"/>
  <c r="AK714" i="1" s="1"/>
  <c r="E715" i="1"/>
  <c r="E716" i="1"/>
  <c r="E717" i="1"/>
  <c r="E718" i="1"/>
  <c r="E719" i="1"/>
  <c r="AK719" i="1" s="1"/>
  <c r="E720" i="1"/>
  <c r="AK720" i="1" s="1"/>
  <c r="E721" i="1"/>
  <c r="E722" i="1"/>
  <c r="AK722" i="1" s="1"/>
  <c r="E723" i="1"/>
  <c r="AL723" i="1" s="1"/>
  <c r="E724" i="1"/>
  <c r="AK724" i="1" s="1"/>
  <c r="E725" i="1"/>
  <c r="E726" i="1"/>
  <c r="E727" i="1"/>
  <c r="E728" i="1"/>
  <c r="E729" i="1"/>
  <c r="E730" i="1"/>
  <c r="AK730" i="1" s="1"/>
  <c r="E731" i="1"/>
  <c r="AK731" i="1" s="1"/>
  <c r="E732" i="1"/>
  <c r="AK732" i="1" s="1"/>
  <c r="E733" i="1"/>
  <c r="E734" i="1"/>
  <c r="E735" i="1"/>
  <c r="E736" i="1"/>
  <c r="E737" i="1"/>
  <c r="AM737" i="1" s="1"/>
  <c r="E738" i="1"/>
  <c r="AK738" i="1" s="1"/>
  <c r="E739" i="1"/>
  <c r="E740" i="1"/>
  <c r="AK740" i="1" s="1"/>
  <c r="E741" i="1"/>
  <c r="E742" i="1"/>
  <c r="E743" i="1"/>
  <c r="E744" i="1"/>
  <c r="AK744" i="1" s="1"/>
  <c r="E745" i="1"/>
  <c r="E746" i="1"/>
  <c r="E747" i="1"/>
  <c r="E748" i="1"/>
  <c r="AK748" i="1" s="1"/>
  <c r="E749" i="1"/>
  <c r="AK749" i="1" s="1"/>
  <c r="E750" i="1"/>
  <c r="AK750" i="1" s="1"/>
  <c r="E751" i="1"/>
  <c r="E752" i="1"/>
  <c r="E753" i="1"/>
  <c r="E754" i="1"/>
  <c r="E755" i="1"/>
  <c r="AK755" i="1" s="1"/>
  <c r="E756" i="1"/>
  <c r="AK756" i="1" s="1"/>
  <c r="E757" i="1"/>
  <c r="E758" i="1"/>
  <c r="AK758" i="1" s="1"/>
  <c r="E759" i="1"/>
  <c r="AL759" i="1" s="1"/>
  <c r="E760" i="1"/>
  <c r="AK760" i="1" s="1"/>
  <c r="E761" i="1"/>
  <c r="E762" i="1"/>
  <c r="E763" i="1"/>
  <c r="AM763" i="1" s="1"/>
  <c r="E764" i="1"/>
  <c r="E765" i="1"/>
  <c r="E766" i="1"/>
  <c r="E767" i="1"/>
  <c r="AK767" i="1" s="1"/>
  <c r="E768" i="1"/>
  <c r="AK768" i="1" s="1"/>
  <c r="E769" i="1"/>
  <c r="E770" i="1"/>
  <c r="E771" i="1"/>
  <c r="E772" i="1"/>
  <c r="E773" i="1"/>
  <c r="AN773" i="1" s="1"/>
  <c r="E774" i="1"/>
  <c r="AK774" i="1" s="1"/>
  <c r="E775" i="1"/>
  <c r="E776" i="1"/>
  <c r="AK776" i="1" s="1"/>
  <c r="E777" i="1"/>
  <c r="E778" i="1"/>
  <c r="AK778" i="1" s="1"/>
  <c r="E779" i="1"/>
  <c r="E780" i="1"/>
  <c r="AK780" i="1" s="1"/>
  <c r="E781" i="1"/>
  <c r="E782" i="1"/>
  <c r="E783" i="1"/>
  <c r="E784" i="1"/>
  <c r="AK784" i="1" s="1"/>
  <c r="E785" i="1"/>
  <c r="AK785" i="1" s="1"/>
  <c r="E786" i="1"/>
  <c r="AK786" i="1" s="1"/>
  <c r="E787" i="1"/>
  <c r="E788" i="1"/>
  <c r="E789" i="1"/>
  <c r="E790" i="1"/>
  <c r="AK790" i="1" s="1"/>
  <c r="E791" i="1"/>
  <c r="AM791" i="1" s="1"/>
  <c r="E792" i="1"/>
  <c r="AK792" i="1" s="1"/>
  <c r="E793" i="1"/>
  <c r="E794" i="1"/>
  <c r="AK794" i="1" s="1"/>
  <c r="E795" i="1"/>
  <c r="AL795" i="1" s="1"/>
  <c r="E796" i="1"/>
  <c r="E797" i="1"/>
  <c r="AK797" i="1" s="1"/>
  <c r="E798" i="1"/>
  <c r="AK798" i="1" s="1"/>
  <c r="E799" i="1"/>
  <c r="E800" i="1"/>
  <c r="E801" i="1"/>
  <c r="E802" i="1"/>
  <c r="E803" i="1"/>
  <c r="E804" i="1"/>
  <c r="E805" i="1"/>
  <c r="E806" i="1"/>
  <c r="E807" i="1"/>
  <c r="E808" i="1"/>
  <c r="AK808" i="1" s="1"/>
  <c r="E809" i="1"/>
  <c r="AM809" i="1" s="1"/>
  <c r="E810" i="1"/>
  <c r="E811" i="1"/>
  <c r="E812" i="1"/>
  <c r="E813" i="1"/>
  <c r="E814" i="1"/>
  <c r="AK814" i="1" s="1"/>
  <c r="E815" i="1"/>
  <c r="AK815" i="1" s="1"/>
  <c r="E816" i="1"/>
  <c r="AK816" i="1" s="1"/>
  <c r="E817" i="1"/>
  <c r="AN817" i="1" s="1"/>
  <c r="E818" i="1"/>
  <c r="E819" i="1"/>
  <c r="E820" i="1"/>
  <c r="AK820" i="1" s="1"/>
  <c r="E821" i="1"/>
  <c r="AK821" i="1" s="1"/>
  <c r="E822" i="1"/>
  <c r="AK822" i="1" s="1"/>
  <c r="E823" i="1"/>
  <c r="E824" i="1"/>
  <c r="AK824" i="1" s="1"/>
  <c r="E825" i="1"/>
  <c r="E826" i="1"/>
  <c r="E827" i="1"/>
  <c r="AK827" i="1" s="1"/>
  <c r="E828" i="1"/>
  <c r="AK828" i="1" s="1"/>
  <c r="E829" i="1"/>
  <c r="E830" i="1"/>
  <c r="AK830" i="1" s="1"/>
  <c r="E831" i="1"/>
  <c r="AK831" i="1" s="1"/>
  <c r="E832" i="1"/>
  <c r="E833" i="1"/>
  <c r="AK833" i="1" s="1"/>
  <c r="E834" i="1"/>
  <c r="AK834" i="1" s="1"/>
  <c r="E835" i="1"/>
  <c r="E836" i="1"/>
  <c r="E837" i="1"/>
  <c r="E838" i="1"/>
  <c r="AK838" i="1" s="1"/>
  <c r="E839" i="1"/>
  <c r="E840" i="1"/>
  <c r="E841" i="1"/>
  <c r="E842" i="1"/>
  <c r="E843" i="1"/>
  <c r="E844" i="1"/>
  <c r="AK844" i="1" s="1"/>
  <c r="E845" i="1"/>
  <c r="AM845" i="1" s="1"/>
  <c r="E846" i="1"/>
  <c r="E847" i="1"/>
  <c r="E848" i="1"/>
  <c r="E849" i="1"/>
  <c r="E850" i="1"/>
  <c r="AK850" i="1" s="1"/>
  <c r="E851" i="1"/>
  <c r="AK851" i="1" s="1"/>
  <c r="E852" i="1"/>
  <c r="AM852" i="1" s="1"/>
  <c r="E853" i="1"/>
  <c r="E854" i="1"/>
  <c r="E855" i="1"/>
  <c r="E856" i="1"/>
  <c r="E857" i="1"/>
  <c r="AK857" i="1" s="1"/>
  <c r="E858" i="1"/>
  <c r="AK858" i="1" s="1"/>
  <c r="E859" i="1"/>
  <c r="AM859" i="1" s="1"/>
  <c r="E860" i="1"/>
  <c r="AN860" i="1" s="1"/>
  <c r="E861" i="1"/>
  <c r="E862" i="1"/>
  <c r="E863" i="1"/>
  <c r="AK863" i="1" s="1"/>
  <c r="E864" i="1"/>
  <c r="AK864" i="1" s="1"/>
  <c r="E865" i="1"/>
  <c r="E866" i="1"/>
  <c r="AK866" i="1" s="1"/>
  <c r="E867" i="1"/>
  <c r="AL867" i="1" s="1"/>
  <c r="E868" i="1"/>
  <c r="E869" i="1"/>
  <c r="AK869" i="1" s="1"/>
  <c r="E870" i="1"/>
  <c r="AK870" i="1" s="1"/>
  <c r="E871" i="1"/>
  <c r="E872" i="1"/>
  <c r="E873" i="1"/>
  <c r="E874" i="1"/>
  <c r="AM874" i="1" s="1"/>
  <c r="E875" i="1"/>
  <c r="E876" i="1"/>
  <c r="AK876" i="1" s="1"/>
  <c r="E877" i="1"/>
  <c r="E878" i="1"/>
  <c r="E879" i="1"/>
  <c r="E880" i="1"/>
  <c r="AK880" i="1" s="1"/>
  <c r="E881" i="1"/>
  <c r="AK881" i="1" s="1"/>
  <c r="E882" i="1"/>
  <c r="E883" i="1"/>
  <c r="E884" i="1"/>
  <c r="E885" i="1"/>
  <c r="E886" i="1"/>
  <c r="E887" i="1"/>
  <c r="AK887" i="1" s="1"/>
  <c r="E888" i="1"/>
  <c r="AM888" i="1" s="1"/>
  <c r="E889" i="1"/>
  <c r="E890" i="1"/>
  <c r="E891" i="1"/>
  <c r="E892" i="1"/>
  <c r="E893" i="1"/>
  <c r="AK893" i="1" s="1"/>
  <c r="E894" i="1"/>
  <c r="AK894" i="1" s="1"/>
  <c r="E895" i="1"/>
  <c r="E896" i="1"/>
  <c r="AK896" i="1" s="1"/>
  <c r="E897" i="1"/>
  <c r="E898" i="1"/>
  <c r="E899" i="1"/>
  <c r="AK899" i="1" s="1"/>
  <c r="E900" i="1"/>
  <c r="AK900" i="1" s="1"/>
  <c r="E901" i="1"/>
  <c r="E902" i="1"/>
  <c r="AK902" i="1" s="1"/>
  <c r="E903" i="1"/>
  <c r="AL903" i="1" s="1"/>
  <c r="E904" i="1"/>
  <c r="E905" i="1"/>
  <c r="AK905" i="1" s="1"/>
  <c r="E906" i="1"/>
  <c r="AK906" i="1" s="1"/>
  <c r="E907" i="1"/>
  <c r="E9" i="1"/>
  <c r="AG9" i="1" s="1"/>
  <c r="E10" i="1"/>
  <c r="E11" i="1"/>
  <c r="AL11" i="1" s="1"/>
  <c r="E12" i="1"/>
  <c r="E13" i="1"/>
  <c r="E14" i="1"/>
  <c r="AG14" i="1" s="1"/>
  <c r="E15" i="1"/>
  <c r="AG15" i="1" s="1"/>
  <c r="E16" i="1"/>
  <c r="E17" i="1"/>
  <c r="E18" i="1"/>
  <c r="E19" i="1"/>
  <c r="E8" i="1"/>
  <c r="C3" i="1"/>
  <c r="AX5" i="1" s="1"/>
  <c r="V13" i="1" l="1"/>
  <c r="V9" i="1"/>
  <c r="AK867" i="1"/>
  <c r="AK860" i="1"/>
  <c r="AK809" i="1"/>
  <c r="AL831" i="1"/>
  <c r="AL323" i="1"/>
  <c r="AM827" i="1"/>
  <c r="AK903" i="1"/>
  <c r="AK852" i="1"/>
  <c r="AK795" i="1"/>
  <c r="AM773" i="1"/>
  <c r="AK845" i="1"/>
  <c r="AL539" i="1"/>
  <c r="AM719" i="1"/>
  <c r="AN903" i="1"/>
  <c r="AK888" i="1"/>
  <c r="AM665" i="1"/>
  <c r="AN623" i="1"/>
  <c r="AM611" i="1"/>
  <c r="AN299" i="1"/>
  <c r="AW5" i="1"/>
  <c r="AA15" i="1"/>
  <c r="AV5" i="1"/>
  <c r="AU5" i="1"/>
  <c r="AG892" i="1"/>
  <c r="AT892" i="1"/>
  <c r="AS892" i="1"/>
  <c r="AR892" i="1"/>
  <c r="AP892" i="1"/>
  <c r="AQ892" i="1"/>
  <c r="AO892" i="1"/>
  <c r="AN892" i="1"/>
  <c r="AL892" i="1"/>
  <c r="AM892" i="1"/>
  <c r="AG862" i="1"/>
  <c r="AT862" i="1"/>
  <c r="AS862" i="1"/>
  <c r="AR862" i="1"/>
  <c r="AQ862" i="1"/>
  <c r="AP862" i="1"/>
  <c r="AO862" i="1"/>
  <c r="AN862" i="1"/>
  <c r="AL862" i="1"/>
  <c r="AM862" i="1"/>
  <c r="AG826" i="1"/>
  <c r="AT826" i="1"/>
  <c r="AS826" i="1"/>
  <c r="AR826" i="1"/>
  <c r="AQ826" i="1"/>
  <c r="AP826" i="1"/>
  <c r="AO826" i="1"/>
  <c r="AM826" i="1"/>
  <c r="AN826" i="1"/>
  <c r="AL826" i="1"/>
  <c r="AG796" i="1"/>
  <c r="AT796" i="1"/>
  <c r="AS796" i="1"/>
  <c r="AQ796" i="1"/>
  <c r="AR796" i="1"/>
  <c r="AP796" i="1"/>
  <c r="AO796" i="1"/>
  <c r="AN796" i="1"/>
  <c r="AM796" i="1"/>
  <c r="AL796" i="1"/>
  <c r="AG766" i="1"/>
  <c r="AT766" i="1"/>
  <c r="AS766" i="1"/>
  <c r="AR766" i="1"/>
  <c r="AP766" i="1"/>
  <c r="AQ766" i="1"/>
  <c r="AO766" i="1"/>
  <c r="AM766" i="1"/>
  <c r="AL766" i="1"/>
  <c r="AN766" i="1"/>
  <c r="AG736" i="1"/>
  <c r="AS736" i="1"/>
  <c r="AT736" i="1"/>
  <c r="AR736" i="1"/>
  <c r="AP736" i="1"/>
  <c r="AQ736" i="1"/>
  <c r="AO736" i="1"/>
  <c r="AM736" i="1"/>
  <c r="AN736" i="1"/>
  <c r="AL736" i="1"/>
  <c r="AG706" i="1"/>
  <c r="AT706" i="1"/>
  <c r="AS706" i="1"/>
  <c r="AQ706" i="1"/>
  <c r="AR706" i="1"/>
  <c r="AP706" i="1"/>
  <c r="AO706" i="1"/>
  <c r="AN706" i="1"/>
  <c r="AM706" i="1"/>
  <c r="AL706" i="1"/>
  <c r="AG676" i="1"/>
  <c r="AT676" i="1"/>
  <c r="AS676" i="1"/>
  <c r="AR676" i="1"/>
  <c r="AP676" i="1"/>
  <c r="AQ676" i="1"/>
  <c r="AO676" i="1"/>
  <c r="AM676" i="1"/>
  <c r="AN676" i="1"/>
  <c r="AL676" i="1"/>
  <c r="AG646" i="1"/>
  <c r="AT646" i="1"/>
  <c r="AS646" i="1"/>
  <c r="AR646" i="1"/>
  <c r="AQ646" i="1"/>
  <c r="AP646" i="1"/>
  <c r="AO646" i="1"/>
  <c r="AM646" i="1"/>
  <c r="AN646" i="1"/>
  <c r="AL646" i="1"/>
  <c r="AG616" i="1"/>
  <c r="AT616" i="1"/>
  <c r="AS616" i="1"/>
  <c r="AR616" i="1"/>
  <c r="AQ616" i="1"/>
  <c r="AP616" i="1"/>
  <c r="AO616" i="1"/>
  <c r="AN616" i="1"/>
  <c r="AM616" i="1"/>
  <c r="AL616" i="1"/>
  <c r="AG580" i="1"/>
  <c r="AT580" i="1"/>
  <c r="AS580" i="1"/>
  <c r="AR580" i="1"/>
  <c r="AQ580" i="1"/>
  <c r="AP580" i="1"/>
  <c r="AO580" i="1"/>
  <c r="AN580" i="1"/>
  <c r="AM580" i="1"/>
  <c r="AL580" i="1"/>
  <c r="AG550" i="1"/>
  <c r="AT550" i="1"/>
  <c r="AS550" i="1"/>
  <c r="AR550" i="1"/>
  <c r="AQ550" i="1"/>
  <c r="AP550" i="1"/>
  <c r="AO550" i="1"/>
  <c r="AM550" i="1"/>
  <c r="AN550" i="1"/>
  <c r="AL550" i="1"/>
  <c r="AG520" i="1"/>
  <c r="AT520" i="1"/>
  <c r="AS520" i="1"/>
  <c r="AR520" i="1"/>
  <c r="AQ520" i="1"/>
  <c r="AP520" i="1"/>
  <c r="AO520" i="1"/>
  <c r="AM520" i="1"/>
  <c r="AN520" i="1"/>
  <c r="AL520" i="1"/>
  <c r="AG496" i="1"/>
  <c r="AT496" i="1"/>
  <c r="AS496" i="1"/>
  <c r="AR496" i="1"/>
  <c r="AP496" i="1"/>
  <c r="AQ496" i="1"/>
  <c r="AO496" i="1"/>
  <c r="AM496" i="1"/>
  <c r="AN496" i="1"/>
  <c r="AG466" i="1"/>
  <c r="AT466" i="1"/>
  <c r="AS466" i="1"/>
  <c r="AR466" i="1"/>
  <c r="AQ466" i="1"/>
  <c r="AP466" i="1"/>
  <c r="AO466" i="1"/>
  <c r="AM466" i="1"/>
  <c r="AN466" i="1"/>
  <c r="AL466" i="1"/>
  <c r="AG436" i="1"/>
  <c r="AT436" i="1"/>
  <c r="AS436" i="1"/>
  <c r="AQ436" i="1"/>
  <c r="AR436" i="1"/>
  <c r="AP436" i="1"/>
  <c r="AO436" i="1"/>
  <c r="AN436" i="1"/>
  <c r="AM436" i="1"/>
  <c r="AL436" i="1"/>
  <c r="AG406" i="1"/>
  <c r="AT406" i="1"/>
  <c r="AS406" i="1"/>
  <c r="AR406" i="1"/>
  <c r="AQ406" i="1"/>
  <c r="AP406" i="1"/>
  <c r="AO406" i="1"/>
  <c r="AM406" i="1"/>
  <c r="AN406" i="1"/>
  <c r="AL406" i="1"/>
  <c r="AG376" i="1"/>
  <c r="AT376" i="1"/>
  <c r="AS376" i="1"/>
  <c r="AQ376" i="1"/>
  <c r="AR376" i="1"/>
  <c r="AP376" i="1"/>
  <c r="AO376" i="1"/>
  <c r="AM376" i="1"/>
  <c r="AN376" i="1"/>
  <c r="AL376" i="1"/>
  <c r="AG328" i="1"/>
  <c r="AT328" i="1"/>
  <c r="AS328" i="1"/>
  <c r="AR328" i="1"/>
  <c r="AQ328" i="1"/>
  <c r="AP328" i="1"/>
  <c r="AO328" i="1"/>
  <c r="AN328" i="1"/>
  <c r="AM328" i="1"/>
  <c r="AL328" i="1"/>
  <c r="AG298" i="1"/>
  <c r="AT298" i="1"/>
  <c r="AS298" i="1"/>
  <c r="AR298" i="1"/>
  <c r="AQ298" i="1"/>
  <c r="AP298" i="1"/>
  <c r="AO298" i="1"/>
  <c r="AM298" i="1"/>
  <c r="AN298" i="1"/>
  <c r="AL298" i="1"/>
  <c r="AG280" i="1"/>
  <c r="AT280" i="1"/>
  <c r="AS280" i="1"/>
  <c r="AQ280" i="1"/>
  <c r="AR280" i="1"/>
  <c r="AP280" i="1"/>
  <c r="AO280" i="1"/>
  <c r="AN280" i="1"/>
  <c r="AM280" i="1"/>
  <c r="AG250" i="1"/>
  <c r="AT250" i="1"/>
  <c r="AS250" i="1"/>
  <c r="AQ250" i="1"/>
  <c r="AR250" i="1"/>
  <c r="AP250" i="1"/>
  <c r="AO250" i="1"/>
  <c r="AN250" i="1"/>
  <c r="AM250" i="1"/>
  <c r="AK250" i="1"/>
  <c r="AL250" i="1"/>
  <c r="AG214" i="1"/>
  <c r="AT214" i="1"/>
  <c r="AS214" i="1"/>
  <c r="AQ214" i="1"/>
  <c r="AR214" i="1"/>
  <c r="AP214" i="1"/>
  <c r="AO214" i="1"/>
  <c r="AN214" i="1"/>
  <c r="AM214" i="1"/>
  <c r="AK214" i="1"/>
  <c r="AL214" i="1"/>
  <c r="AG184" i="1"/>
  <c r="AT184" i="1"/>
  <c r="AS184" i="1"/>
  <c r="AQ184" i="1"/>
  <c r="AR184" i="1"/>
  <c r="AP184" i="1"/>
  <c r="AO184" i="1"/>
  <c r="AN184" i="1"/>
  <c r="AM184" i="1"/>
  <c r="AK184" i="1"/>
  <c r="AL184" i="1"/>
  <c r="AG160" i="1"/>
  <c r="AT160" i="1"/>
  <c r="AS160" i="1"/>
  <c r="AQ160" i="1"/>
  <c r="AR160" i="1"/>
  <c r="AP160" i="1"/>
  <c r="AO160" i="1"/>
  <c r="AN160" i="1"/>
  <c r="AM160" i="1"/>
  <c r="AL160" i="1"/>
  <c r="AK160" i="1"/>
  <c r="AG130" i="1"/>
  <c r="AT130" i="1"/>
  <c r="AS130" i="1"/>
  <c r="AQ130" i="1"/>
  <c r="AR130" i="1"/>
  <c r="AP130" i="1"/>
  <c r="AN130" i="1"/>
  <c r="AM130" i="1"/>
  <c r="AO130" i="1"/>
  <c r="AL130" i="1"/>
  <c r="AK130" i="1"/>
  <c r="AG100" i="1"/>
  <c r="AT100" i="1"/>
  <c r="AS100" i="1"/>
  <c r="AR100" i="1"/>
  <c r="AQ100" i="1"/>
  <c r="AP100" i="1"/>
  <c r="AO100" i="1"/>
  <c r="AN100" i="1"/>
  <c r="AM100" i="1"/>
  <c r="AK100" i="1"/>
  <c r="AG70" i="1"/>
  <c r="AT70" i="1"/>
  <c r="AS70" i="1"/>
  <c r="AQ70" i="1"/>
  <c r="AR70" i="1"/>
  <c r="AP70" i="1"/>
  <c r="AO70" i="1"/>
  <c r="AN70" i="1"/>
  <c r="AM70" i="1"/>
  <c r="AK70" i="1"/>
  <c r="AL70" i="1"/>
  <c r="AG46" i="1"/>
  <c r="AT46" i="1"/>
  <c r="AR46" i="1"/>
  <c r="AS46" i="1"/>
  <c r="AQ46" i="1"/>
  <c r="AP46" i="1"/>
  <c r="AO46" i="1"/>
  <c r="AN46" i="1"/>
  <c r="AM46" i="1"/>
  <c r="AK46" i="1"/>
  <c r="AL46" i="1"/>
  <c r="AK616" i="1"/>
  <c r="AK580" i="1"/>
  <c r="AK328" i="1"/>
  <c r="AL496" i="1"/>
  <c r="AL280" i="1"/>
  <c r="AG16" i="1"/>
  <c r="AT16" i="1"/>
  <c r="AS16" i="1"/>
  <c r="AR16" i="1"/>
  <c r="AQ16" i="1"/>
  <c r="AO16" i="1"/>
  <c r="AP16" i="1"/>
  <c r="AN16" i="1"/>
  <c r="AM16" i="1"/>
  <c r="AL16" i="1"/>
  <c r="AK16" i="1"/>
  <c r="AG10" i="1"/>
  <c r="AT10" i="1"/>
  <c r="AS10" i="1"/>
  <c r="AQ10" i="1"/>
  <c r="AR10" i="1"/>
  <c r="AO10" i="1"/>
  <c r="AP10" i="1"/>
  <c r="AN10" i="1"/>
  <c r="AM10" i="1"/>
  <c r="AL10" i="1"/>
  <c r="AT903" i="1"/>
  <c r="AS903" i="1"/>
  <c r="AR903" i="1"/>
  <c r="AQ903" i="1"/>
  <c r="AP903" i="1"/>
  <c r="AO903" i="1"/>
  <c r="AT897" i="1"/>
  <c r="AS897" i="1"/>
  <c r="AR897" i="1"/>
  <c r="AQ897" i="1"/>
  <c r="AO897" i="1"/>
  <c r="AP897" i="1"/>
  <c r="AN897" i="1"/>
  <c r="AM897" i="1"/>
  <c r="AG891" i="1"/>
  <c r="AT891" i="1"/>
  <c r="AS891" i="1"/>
  <c r="AR891" i="1"/>
  <c r="AQ891" i="1"/>
  <c r="AP891" i="1"/>
  <c r="AO891" i="1"/>
  <c r="AN891" i="1"/>
  <c r="AM891" i="1"/>
  <c r="AG885" i="1"/>
  <c r="AS885" i="1"/>
  <c r="AT885" i="1"/>
  <c r="AR885" i="1"/>
  <c r="AP885" i="1"/>
  <c r="AQ885" i="1"/>
  <c r="AO885" i="1"/>
  <c r="AN885" i="1"/>
  <c r="AM885" i="1"/>
  <c r="AG879" i="1"/>
  <c r="AT879" i="1"/>
  <c r="AS879" i="1"/>
  <c r="AR879" i="1"/>
  <c r="AQ879" i="1"/>
  <c r="AP879" i="1"/>
  <c r="AO879" i="1"/>
  <c r="AN879" i="1"/>
  <c r="AM879" i="1"/>
  <c r="AT873" i="1"/>
  <c r="AS873" i="1"/>
  <c r="AR873" i="1"/>
  <c r="AQ873" i="1"/>
  <c r="AP873" i="1"/>
  <c r="AO873" i="1"/>
  <c r="AN873" i="1"/>
  <c r="AM873" i="1"/>
  <c r="AT867" i="1"/>
  <c r="AS867" i="1"/>
  <c r="AR867" i="1"/>
  <c r="AP867" i="1"/>
  <c r="AQ867" i="1"/>
  <c r="AO867" i="1"/>
  <c r="AN867" i="1"/>
  <c r="AG861" i="1"/>
  <c r="AT861" i="1"/>
  <c r="AS861" i="1"/>
  <c r="AR861" i="1"/>
  <c r="AQ861" i="1"/>
  <c r="AO861" i="1"/>
  <c r="AP861" i="1"/>
  <c r="AN861" i="1"/>
  <c r="AM861" i="1"/>
  <c r="AG855" i="1"/>
  <c r="AT855" i="1"/>
  <c r="AS855" i="1"/>
  <c r="AQ855" i="1"/>
  <c r="AP855" i="1"/>
  <c r="AR855" i="1"/>
  <c r="AO855" i="1"/>
  <c r="AN855" i="1"/>
  <c r="AM855" i="1"/>
  <c r="AG849" i="1"/>
  <c r="AT849" i="1"/>
  <c r="AS849" i="1"/>
  <c r="AR849" i="1"/>
  <c r="AQ849" i="1"/>
  <c r="AP849" i="1"/>
  <c r="AO849" i="1"/>
  <c r="AN849" i="1"/>
  <c r="AM849" i="1"/>
  <c r="AT843" i="1"/>
  <c r="AS843" i="1"/>
  <c r="AR843" i="1"/>
  <c r="AQ843" i="1"/>
  <c r="AO843" i="1"/>
  <c r="AP843" i="1"/>
  <c r="AN843" i="1"/>
  <c r="AM843" i="1"/>
  <c r="AT837" i="1"/>
  <c r="AR837" i="1"/>
  <c r="AS837" i="1"/>
  <c r="AQ837" i="1"/>
  <c r="AP837" i="1"/>
  <c r="AO837" i="1"/>
  <c r="AN837" i="1"/>
  <c r="AM837" i="1"/>
  <c r="AT831" i="1"/>
  <c r="AS831" i="1"/>
  <c r="AR831" i="1"/>
  <c r="AQ831" i="1"/>
  <c r="AP831" i="1"/>
  <c r="AO831" i="1"/>
  <c r="AN831" i="1"/>
  <c r="AM831" i="1"/>
  <c r="AG825" i="1"/>
  <c r="AT825" i="1"/>
  <c r="AS825" i="1"/>
  <c r="AR825" i="1"/>
  <c r="AQ825" i="1"/>
  <c r="AO825" i="1"/>
  <c r="AN825" i="1"/>
  <c r="AP825" i="1"/>
  <c r="AM825" i="1"/>
  <c r="AG819" i="1"/>
  <c r="AT819" i="1"/>
  <c r="AS819" i="1"/>
  <c r="AR819" i="1"/>
  <c r="AQ819" i="1"/>
  <c r="AP819" i="1"/>
  <c r="AO819" i="1"/>
  <c r="AN819" i="1"/>
  <c r="AM819" i="1"/>
  <c r="AG813" i="1"/>
  <c r="AT813" i="1"/>
  <c r="AS813" i="1"/>
  <c r="AR813" i="1"/>
  <c r="AP813" i="1"/>
  <c r="AQ813" i="1"/>
  <c r="AO813" i="1"/>
  <c r="AN813" i="1"/>
  <c r="AM813" i="1"/>
  <c r="AG807" i="1"/>
  <c r="AT807" i="1"/>
  <c r="AS807" i="1"/>
  <c r="AR807" i="1"/>
  <c r="AQ807" i="1"/>
  <c r="AP807" i="1"/>
  <c r="AO807" i="1"/>
  <c r="AN807" i="1"/>
  <c r="AM807" i="1"/>
  <c r="AG801" i="1"/>
  <c r="AT801" i="1"/>
  <c r="AS801" i="1"/>
  <c r="AR801" i="1"/>
  <c r="AP801" i="1"/>
  <c r="AQ801" i="1"/>
  <c r="AO801" i="1"/>
  <c r="AN801" i="1"/>
  <c r="AM801" i="1"/>
  <c r="AG795" i="1"/>
  <c r="AT795" i="1"/>
  <c r="AS795" i="1"/>
  <c r="AR795" i="1"/>
  <c r="AQ795" i="1"/>
  <c r="AP795" i="1"/>
  <c r="AO795" i="1"/>
  <c r="AN795" i="1"/>
  <c r="AM795" i="1"/>
  <c r="AT789" i="1"/>
  <c r="AS789" i="1"/>
  <c r="AR789" i="1"/>
  <c r="AQ789" i="1"/>
  <c r="AO789" i="1"/>
  <c r="AP789" i="1"/>
  <c r="AN789" i="1"/>
  <c r="AK789" i="1"/>
  <c r="AM789" i="1"/>
  <c r="AG783" i="1"/>
  <c r="AT783" i="1"/>
  <c r="AR783" i="1"/>
  <c r="AS783" i="1"/>
  <c r="AQ783" i="1"/>
  <c r="AP783" i="1"/>
  <c r="AO783" i="1"/>
  <c r="AN783" i="1"/>
  <c r="AM783" i="1"/>
  <c r="AK783" i="1"/>
  <c r="AG777" i="1"/>
  <c r="AT777" i="1"/>
  <c r="AS777" i="1"/>
  <c r="AR777" i="1"/>
  <c r="AQ777" i="1"/>
  <c r="AP777" i="1"/>
  <c r="AO777" i="1"/>
  <c r="AN777" i="1"/>
  <c r="AK777" i="1"/>
  <c r="AM777" i="1"/>
  <c r="AG771" i="1"/>
  <c r="AT771" i="1"/>
  <c r="AS771" i="1"/>
  <c r="AR771" i="1"/>
  <c r="AQ771" i="1"/>
  <c r="AP771" i="1"/>
  <c r="AO771" i="1"/>
  <c r="AN771" i="1"/>
  <c r="AK771" i="1"/>
  <c r="AM771" i="1"/>
  <c r="AG765" i="1"/>
  <c r="AS765" i="1"/>
  <c r="AT765" i="1"/>
  <c r="AR765" i="1"/>
  <c r="AQ765" i="1"/>
  <c r="AP765" i="1"/>
  <c r="AO765" i="1"/>
  <c r="AN765" i="1"/>
  <c r="AM765" i="1"/>
  <c r="AK765" i="1"/>
  <c r="AG759" i="1"/>
  <c r="AT759" i="1"/>
  <c r="AS759" i="1"/>
  <c r="AR759" i="1"/>
  <c r="AQ759" i="1"/>
  <c r="AP759" i="1"/>
  <c r="AO759" i="1"/>
  <c r="AK759" i="1"/>
  <c r="AM759" i="1"/>
  <c r="AN759" i="1"/>
  <c r="AT753" i="1"/>
  <c r="AS753" i="1"/>
  <c r="AR753" i="1"/>
  <c r="AQ753" i="1"/>
  <c r="AO753" i="1"/>
  <c r="AP753" i="1"/>
  <c r="AN753" i="1"/>
  <c r="AK753" i="1"/>
  <c r="AM753" i="1"/>
  <c r="AG747" i="1"/>
  <c r="AS747" i="1"/>
  <c r="AT747" i="1"/>
  <c r="AR747" i="1"/>
  <c r="AQ747" i="1"/>
  <c r="AP747" i="1"/>
  <c r="AO747" i="1"/>
  <c r="AN747" i="1"/>
  <c r="AM747" i="1"/>
  <c r="AK747" i="1"/>
  <c r="AG741" i="1"/>
  <c r="AT741" i="1"/>
  <c r="AS741" i="1"/>
  <c r="AR741" i="1"/>
  <c r="AP741" i="1"/>
  <c r="AQ741" i="1"/>
  <c r="AO741" i="1"/>
  <c r="AN741" i="1"/>
  <c r="AK741" i="1"/>
  <c r="AM741" i="1"/>
  <c r="AG735" i="1"/>
  <c r="AT735" i="1"/>
  <c r="AS735" i="1"/>
  <c r="AR735" i="1"/>
  <c r="AQ735" i="1"/>
  <c r="AP735" i="1"/>
  <c r="AO735" i="1"/>
  <c r="AN735" i="1"/>
  <c r="AK735" i="1"/>
  <c r="AM735" i="1"/>
  <c r="AG729" i="1"/>
  <c r="AS729" i="1"/>
  <c r="AT729" i="1"/>
  <c r="AR729" i="1"/>
  <c r="AP729" i="1"/>
  <c r="AQ729" i="1"/>
  <c r="AO729" i="1"/>
  <c r="AN729" i="1"/>
  <c r="AM729" i="1"/>
  <c r="AK729" i="1"/>
  <c r="AG723" i="1"/>
  <c r="AT723" i="1"/>
  <c r="AS723" i="1"/>
  <c r="AR723" i="1"/>
  <c r="AQ723" i="1"/>
  <c r="AP723" i="1"/>
  <c r="AO723" i="1"/>
  <c r="AK723" i="1"/>
  <c r="AM723" i="1"/>
  <c r="AN723" i="1"/>
  <c r="AT717" i="1"/>
  <c r="AS717" i="1"/>
  <c r="AR717" i="1"/>
  <c r="AQ717" i="1"/>
  <c r="AO717" i="1"/>
  <c r="AP717" i="1"/>
  <c r="AN717" i="1"/>
  <c r="AK717" i="1"/>
  <c r="AM717" i="1"/>
  <c r="AG711" i="1"/>
  <c r="AS711" i="1"/>
  <c r="AT711" i="1"/>
  <c r="AR711" i="1"/>
  <c r="AQ711" i="1"/>
  <c r="AP711" i="1"/>
  <c r="AO711" i="1"/>
  <c r="AN711" i="1"/>
  <c r="AM711" i="1"/>
  <c r="AK711" i="1"/>
  <c r="AG705" i="1"/>
  <c r="AT705" i="1"/>
  <c r="AS705" i="1"/>
  <c r="AR705" i="1"/>
  <c r="AQ705" i="1"/>
  <c r="AP705" i="1"/>
  <c r="AO705" i="1"/>
  <c r="AK705" i="1"/>
  <c r="AN705" i="1"/>
  <c r="AM705" i="1"/>
  <c r="AG699" i="1"/>
  <c r="AT699" i="1"/>
  <c r="AS699" i="1"/>
  <c r="AR699" i="1"/>
  <c r="AQ699" i="1"/>
  <c r="AP699" i="1"/>
  <c r="AO699" i="1"/>
  <c r="AN699" i="1"/>
  <c r="AK699" i="1"/>
  <c r="AM699" i="1"/>
  <c r="AG693" i="1"/>
  <c r="AS693" i="1"/>
  <c r="AT693" i="1"/>
  <c r="AR693" i="1"/>
  <c r="AQ693" i="1"/>
  <c r="AP693" i="1"/>
  <c r="AO693" i="1"/>
  <c r="AN693" i="1"/>
  <c r="AM693" i="1"/>
  <c r="AK693" i="1"/>
  <c r="AG687" i="1"/>
  <c r="AT687" i="1"/>
  <c r="AS687" i="1"/>
  <c r="AR687" i="1"/>
  <c r="AQ687" i="1"/>
  <c r="AP687" i="1"/>
  <c r="AO687" i="1"/>
  <c r="AN687" i="1"/>
  <c r="AK687" i="1"/>
  <c r="AM687" i="1"/>
  <c r="AG681" i="1"/>
  <c r="AT681" i="1"/>
  <c r="AS681" i="1"/>
  <c r="AR681" i="1"/>
  <c r="AQ681" i="1"/>
  <c r="AO681" i="1"/>
  <c r="AP681" i="1"/>
  <c r="AN681" i="1"/>
  <c r="AK681" i="1"/>
  <c r="AM681" i="1"/>
  <c r="AG675" i="1"/>
  <c r="AS675" i="1"/>
  <c r="AT675" i="1"/>
  <c r="AR675" i="1"/>
  <c r="AQ675" i="1"/>
  <c r="AP675" i="1"/>
  <c r="AO675" i="1"/>
  <c r="AN675" i="1"/>
  <c r="AM675" i="1"/>
  <c r="AK675" i="1"/>
  <c r="AG669" i="1"/>
  <c r="AT669" i="1"/>
  <c r="AS669" i="1"/>
  <c r="AR669" i="1"/>
  <c r="AP669" i="1"/>
  <c r="AQ669" i="1"/>
  <c r="AO669" i="1"/>
  <c r="AK669" i="1"/>
  <c r="AM669" i="1"/>
  <c r="AN669" i="1"/>
  <c r="AG663" i="1"/>
  <c r="AS663" i="1"/>
  <c r="AT663" i="1"/>
  <c r="AR663" i="1"/>
  <c r="AQ663" i="1"/>
  <c r="AP663" i="1"/>
  <c r="AO663" i="1"/>
  <c r="AN663" i="1"/>
  <c r="AK663" i="1"/>
  <c r="AM663" i="1"/>
  <c r="AG657" i="1"/>
  <c r="AT657" i="1"/>
  <c r="AS657" i="1"/>
  <c r="AR657" i="1"/>
  <c r="AQ657" i="1"/>
  <c r="AP657" i="1"/>
  <c r="AO657" i="1"/>
  <c r="AN657" i="1"/>
  <c r="AM657" i="1"/>
  <c r="AK657" i="1"/>
  <c r="AG651" i="1"/>
  <c r="AT651" i="1"/>
  <c r="AS651" i="1"/>
  <c r="AR651" i="1"/>
  <c r="AQ651" i="1"/>
  <c r="AP651" i="1"/>
  <c r="AO651" i="1"/>
  <c r="AK651" i="1"/>
  <c r="AN651" i="1"/>
  <c r="AM651" i="1"/>
  <c r="AG645" i="1"/>
  <c r="AT645" i="1"/>
  <c r="AS645" i="1"/>
  <c r="AR645" i="1"/>
  <c r="AQ645" i="1"/>
  <c r="AO645" i="1"/>
  <c r="AP645" i="1"/>
  <c r="AN645" i="1"/>
  <c r="AK645" i="1"/>
  <c r="AM645" i="1"/>
  <c r="AG639" i="1"/>
  <c r="AT639" i="1"/>
  <c r="AS639" i="1"/>
  <c r="AR639" i="1"/>
  <c r="AQ639" i="1"/>
  <c r="AP639" i="1"/>
  <c r="AO639" i="1"/>
  <c r="AN639" i="1"/>
  <c r="AM639" i="1"/>
  <c r="AK639" i="1"/>
  <c r="AG633" i="1"/>
  <c r="AS633" i="1"/>
  <c r="AT633" i="1"/>
  <c r="AR633" i="1"/>
  <c r="AP633" i="1"/>
  <c r="AQ633" i="1"/>
  <c r="AO633" i="1"/>
  <c r="AN633" i="1"/>
  <c r="AK633" i="1"/>
  <c r="AM633" i="1"/>
  <c r="AG627" i="1"/>
  <c r="AS627" i="1"/>
  <c r="AT627" i="1"/>
  <c r="AR627" i="1"/>
  <c r="AQ627" i="1"/>
  <c r="AP627" i="1"/>
  <c r="AO627" i="1"/>
  <c r="AN627" i="1"/>
  <c r="AK627" i="1"/>
  <c r="AM627" i="1"/>
  <c r="AG621" i="1"/>
  <c r="AS621" i="1"/>
  <c r="AT621" i="1"/>
  <c r="AR621" i="1"/>
  <c r="AQ621" i="1"/>
  <c r="AP621" i="1"/>
  <c r="AO621" i="1"/>
  <c r="AN621" i="1"/>
  <c r="AM621" i="1"/>
  <c r="AK621" i="1"/>
  <c r="AG615" i="1"/>
  <c r="AT615" i="1"/>
  <c r="AS615" i="1"/>
  <c r="AR615" i="1"/>
  <c r="AQ615" i="1"/>
  <c r="AP615" i="1"/>
  <c r="AO615" i="1"/>
  <c r="AK615" i="1"/>
  <c r="AM615" i="1"/>
  <c r="AN615" i="1"/>
  <c r="AG609" i="1"/>
  <c r="AS609" i="1"/>
  <c r="AT609" i="1"/>
  <c r="AR609" i="1"/>
  <c r="AQ609" i="1"/>
  <c r="AP609" i="1"/>
  <c r="AO609" i="1"/>
  <c r="AN609" i="1"/>
  <c r="AK609" i="1"/>
  <c r="AM609" i="1"/>
  <c r="AG603" i="1"/>
  <c r="AT603" i="1"/>
  <c r="AS603" i="1"/>
  <c r="AR603" i="1"/>
  <c r="AQ603" i="1"/>
  <c r="AP603" i="1"/>
  <c r="AO603" i="1"/>
  <c r="AN603" i="1"/>
  <c r="AM603" i="1"/>
  <c r="AK603" i="1"/>
  <c r="AG597" i="1"/>
  <c r="AT597" i="1"/>
  <c r="AS597" i="1"/>
  <c r="AR597" i="1"/>
  <c r="AP597" i="1"/>
  <c r="AQ597" i="1"/>
  <c r="AO597" i="1"/>
  <c r="AK597" i="1"/>
  <c r="AN597" i="1"/>
  <c r="AM597" i="1"/>
  <c r="AG591" i="1"/>
  <c r="AT591" i="1"/>
  <c r="AS591" i="1"/>
  <c r="AR591" i="1"/>
  <c r="AQ591" i="1"/>
  <c r="AP591" i="1"/>
  <c r="AO591" i="1"/>
  <c r="AN591" i="1"/>
  <c r="AK591" i="1"/>
  <c r="AG585" i="1"/>
  <c r="AT585" i="1"/>
  <c r="AS585" i="1"/>
  <c r="AR585" i="1"/>
  <c r="AQ585" i="1"/>
  <c r="AP585" i="1"/>
  <c r="AO585" i="1"/>
  <c r="AN585" i="1"/>
  <c r="AK585" i="1"/>
  <c r="AM585" i="1"/>
  <c r="AG579" i="1"/>
  <c r="AT579" i="1"/>
  <c r="AS579" i="1"/>
  <c r="AR579" i="1"/>
  <c r="AQ579" i="1"/>
  <c r="AP579" i="1"/>
  <c r="AN579" i="1"/>
  <c r="AK579" i="1"/>
  <c r="AO579" i="1"/>
  <c r="AG573" i="1"/>
  <c r="AS573" i="1"/>
  <c r="AT573" i="1"/>
  <c r="AR573" i="1"/>
  <c r="AQ573" i="1"/>
  <c r="AO573" i="1"/>
  <c r="AP573" i="1"/>
  <c r="AN573" i="1"/>
  <c r="AK573" i="1"/>
  <c r="AM573" i="1"/>
  <c r="AG567" i="1"/>
  <c r="AT567" i="1"/>
  <c r="AS567" i="1"/>
  <c r="AR567" i="1"/>
  <c r="AQ567" i="1"/>
  <c r="AP567" i="1"/>
  <c r="AO567" i="1"/>
  <c r="AN567" i="1"/>
  <c r="AK567" i="1"/>
  <c r="AG561" i="1"/>
  <c r="AT561" i="1"/>
  <c r="AS561" i="1"/>
  <c r="AR561" i="1"/>
  <c r="AP561" i="1"/>
  <c r="AQ561" i="1"/>
  <c r="AO561" i="1"/>
  <c r="AK561" i="1"/>
  <c r="AM561" i="1"/>
  <c r="AN561" i="1"/>
  <c r="AG555" i="1"/>
  <c r="AT555" i="1"/>
  <c r="AS555" i="1"/>
  <c r="AR555" i="1"/>
  <c r="AQ555" i="1"/>
  <c r="AP555" i="1"/>
  <c r="AO555" i="1"/>
  <c r="AN555" i="1"/>
  <c r="AL555" i="1"/>
  <c r="AK555" i="1"/>
  <c r="AG549" i="1"/>
  <c r="AT549" i="1"/>
  <c r="AS549" i="1"/>
  <c r="AR549" i="1"/>
  <c r="AQ549" i="1"/>
  <c r="AP549" i="1"/>
  <c r="AO549" i="1"/>
  <c r="AN549" i="1"/>
  <c r="AK549" i="1"/>
  <c r="AL549" i="1"/>
  <c r="AM549" i="1"/>
  <c r="AG543" i="1"/>
  <c r="AT543" i="1"/>
  <c r="AS543" i="1"/>
  <c r="AR543" i="1"/>
  <c r="AQ543" i="1"/>
  <c r="AP543" i="1"/>
  <c r="AO543" i="1"/>
  <c r="AK543" i="1"/>
  <c r="AN543" i="1"/>
  <c r="AL543" i="1"/>
  <c r="AG537" i="1"/>
  <c r="AT537" i="1"/>
  <c r="AS537" i="1"/>
  <c r="AR537" i="1"/>
  <c r="AQ537" i="1"/>
  <c r="AO537" i="1"/>
  <c r="AP537" i="1"/>
  <c r="AN537" i="1"/>
  <c r="AK537" i="1"/>
  <c r="AM537" i="1"/>
  <c r="AL537" i="1"/>
  <c r="AG531" i="1"/>
  <c r="AT531" i="1"/>
  <c r="AS531" i="1"/>
  <c r="AR531" i="1"/>
  <c r="AQ531" i="1"/>
  <c r="AP531" i="1"/>
  <c r="AO531" i="1"/>
  <c r="AN531" i="1"/>
  <c r="AK531" i="1"/>
  <c r="AL531" i="1"/>
  <c r="AG525" i="1"/>
  <c r="AT525" i="1"/>
  <c r="AS525" i="1"/>
  <c r="AR525" i="1"/>
  <c r="AQ525" i="1"/>
  <c r="AP525" i="1"/>
  <c r="AO525" i="1"/>
  <c r="AN525" i="1"/>
  <c r="AK525" i="1"/>
  <c r="AM525" i="1"/>
  <c r="AG519" i="1"/>
  <c r="AT519" i="1"/>
  <c r="AS519" i="1"/>
  <c r="AR519" i="1"/>
  <c r="AQ519" i="1"/>
  <c r="AP519" i="1"/>
  <c r="AO519" i="1"/>
  <c r="AN519" i="1"/>
  <c r="AL519" i="1"/>
  <c r="AK519" i="1"/>
  <c r="AG513" i="1"/>
  <c r="AT513" i="1"/>
  <c r="AS513" i="1"/>
  <c r="AR513" i="1"/>
  <c r="AQ513" i="1"/>
  <c r="AP513" i="1"/>
  <c r="AO513" i="1"/>
  <c r="AN513" i="1"/>
  <c r="AK513" i="1"/>
  <c r="AL513" i="1"/>
  <c r="AM513" i="1"/>
  <c r="AG507" i="1"/>
  <c r="AT507" i="1"/>
  <c r="AS507" i="1"/>
  <c r="AR507" i="1"/>
  <c r="AQ507" i="1"/>
  <c r="AP507" i="1"/>
  <c r="AO507" i="1"/>
  <c r="AK507" i="1"/>
  <c r="AL507" i="1"/>
  <c r="AN507" i="1"/>
  <c r="AG501" i="1"/>
  <c r="AT501" i="1"/>
  <c r="AS501" i="1"/>
  <c r="AR501" i="1"/>
  <c r="AQ501" i="1"/>
  <c r="AO501" i="1"/>
  <c r="AP501" i="1"/>
  <c r="AN501" i="1"/>
  <c r="AK501" i="1"/>
  <c r="AM501" i="1"/>
  <c r="AL501" i="1"/>
  <c r="AG495" i="1"/>
  <c r="AT495" i="1"/>
  <c r="AS495" i="1"/>
  <c r="AR495" i="1"/>
  <c r="AQ495" i="1"/>
  <c r="AP495" i="1"/>
  <c r="AO495" i="1"/>
  <c r="AN495" i="1"/>
  <c r="AM495" i="1"/>
  <c r="AK495" i="1"/>
  <c r="AL495" i="1"/>
  <c r="AG489" i="1"/>
  <c r="AT489" i="1"/>
  <c r="AS489" i="1"/>
  <c r="AR489" i="1"/>
  <c r="AQ489" i="1"/>
  <c r="AP489" i="1"/>
  <c r="AO489" i="1"/>
  <c r="AK489" i="1"/>
  <c r="AN489" i="1"/>
  <c r="AM489" i="1"/>
  <c r="AG483" i="1"/>
  <c r="AT483" i="1"/>
  <c r="AS483" i="1"/>
  <c r="AR483" i="1"/>
  <c r="AQ483" i="1"/>
  <c r="AP483" i="1"/>
  <c r="AO483" i="1"/>
  <c r="AN483" i="1"/>
  <c r="AL483" i="1"/>
  <c r="AK483" i="1"/>
  <c r="AM483" i="1"/>
  <c r="AG477" i="1"/>
  <c r="AT477" i="1"/>
  <c r="AS477" i="1"/>
  <c r="AR477" i="1"/>
  <c r="AQ477" i="1"/>
  <c r="AP477" i="1"/>
  <c r="AO477" i="1"/>
  <c r="AN477" i="1"/>
  <c r="AM477" i="1"/>
  <c r="AK477" i="1"/>
  <c r="AL477" i="1"/>
  <c r="AG471" i="1"/>
  <c r="AT471" i="1"/>
  <c r="AS471" i="1"/>
  <c r="AR471" i="1"/>
  <c r="AQ471" i="1"/>
  <c r="AP471" i="1"/>
  <c r="AO471" i="1"/>
  <c r="AN471" i="1"/>
  <c r="AK471" i="1"/>
  <c r="AL471" i="1"/>
  <c r="AM471" i="1"/>
  <c r="AG465" i="1"/>
  <c r="AT465" i="1"/>
  <c r="AS465" i="1"/>
  <c r="AR465" i="1"/>
  <c r="AQ465" i="1"/>
  <c r="AO465" i="1"/>
  <c r="AP465" i="1"/>
  <c r="AN465" i="1"/>
  <c r="AK465" i="1"/>
  <c r="AM465" i="1"/>
  <c r="AL465" i="1"/>
  <c r="AG459" i="1"/>
  <c r="AT459" i="1"/>
  <c r="AS459" i="1"/>
  <c r="AR459" i="1"/>
  <c r="AQ459" i="1"/>
  <c r="AP459" i="1"/>
  <c r="AO459" i="1"/>
  <c r="AN459" i="1"/>
  <c r="AM459" i="1"/>
  <c r="AK459" i="1"/>
  <c r="AL459" i="1"/>
  <c r="AG453" i="1"/>
  <c r="AT453" i="1"/>
  <c r="AS453" i="1"/>
  <c r="AR453" i="1"/>
  <c r="AP453" i="1"/>
  <c r="AQ453" i="1"/>
  <c r="AO453" i="1"/>
  <c r="AK453" i="1"/>
  <c r="AN453" i="1"/>
  <c r="AM453" i="1"/>
  <c r="AG447" i="1"/>
  <c r="AT447" i="1"/>
  <c r="AS447" i="1"/>
  <c r="AR447" i="1"/>
  <c r="AQ447" i="1"/>
  <c r="AP447" i="1"/>
  <c r="AO447" i="1"/>
  <c r="AN447" i="1"/>
  <c r="AL447" i="1"/>
  <c r="AK447" i="1"/>
  <c r="AM447" i="1"/>
  <c r="AT441" i="1"/>
  <c r="AS441" i="1"/>
  <c r="AR441" i="1"/>
  <c r="AQ441" i="1"/>
  <c r="AP441" i="1"/>
  <c r="AO441" i="1"/>
  <c r="AN441" i="1"/>
  <c r="AM441" i="1"/>
  <c r="AK441" i="1"/>
  <c r="AL441" i="1"/>
  <c r="AG435" i="1"/>
  <c r="AT435" i="1"/>
  <c r="AS435" i="1"/>
  <c r="AR435" i="1"/>
  <c r="AQ435" i="1"/>
  <c r="AP435" i="1"/>
  <c r="AO435" i="1"/>
  <c r="AK435" i="1"/>
  <c r="AN435" i="1"/>
  <c r="AL435" i="1"/>
  <c r="AM435" i="1"/>
  <c r="AT429" i="1"/>
  <c r="AS429" i="1"/>
  <c r="AR429" i="1"/>
  <c r="AQ429" i="1"/>
  <c r="AO429" i="1"/>
  <c r="AP429" i="1"/>
  <c r="AN429" i="1"/>
  <c r="AK429" i="1"/>
  <c r="AM429" i="1"/>
  <c r="AL429" i="1"/>
  <c r="AG423" i="1"/>
  <c r="AT423" i="1"/>
  <c r="AS423" i="1"/>
  <c r="AR423" i="1"/>
  <c r="AQ423" i="1"/>
  <c r="AP423" i="1"/>
  <c r="AO423" i="1"/>
  <c r="AN423" i="1"/>
  <c r="AM423" i="1"/>
  <c r="AK423" i="1"/>
  <c r="AL423" i="1"/>
  <c r="AT417" i="1"/>
  <c r="AS417" i="1"/>
  <c r="AR417" i="1"/>
  <c r="AP417" i="1"/>
  <c r="AQ417" i="1"/>
  <c r="AO417" i="1"/>
  <c r="AN417" i="1"/>
  <c r="AK417" i="1"/>
  <c r="AG411" i="1"/>
  <c r="AT411" i="1"/>
  <c r="AS411" i="1"/>
  <c r="AR411" i="1"/>
  <c r="AQ411" i="1"/>
  <c r="AP411" i="1"/>
  <c r="AO411" i="1"/>
  <c r="AN411" i="1"/>
  <c r="AL411" i="1"/>
  <c r="AK411" i="1"/>
  <c r="AM411" i="1"/>
  <c r="AT405" i="1"/>
  <c r="AS405" i="1"/>
  <c r="AR405" i="1"/>
  <c r="AQ405" i="1"/>
  <c r="AP405" i="1"/>
  <c r="AO405" i="1"/>
  <c r="AN405" i="1"/>
  <c r="AK405" i="1"/>
  <c r="AL405" i="1"/>
  <c r="AM405" i="1"/>
  <c r="AG399" i="1"/>
  <c r="AT399" i="1"/>
  <c r="AS399" i="1"/>
  <c r="AR399" i="1"/>
  <c r="AQ399" i="1"/>
  <c r="AP399" i="1"/>
  <c r="AO399" i="1"/>
  <c r="AK399" i="1"/>
  <c r="AM399" i="1"/>
  <c r="AL399" i="1"/>
  <c r="AN399" i="1"/>
  <c r="AT393" i="1"/>
  <c r="AS393" i="1"/>
  <c r="AR393" i="1"/>
  <c r="AQ393" i="1"/>
  <c r="AP393" i="1"/>
  <c r="AO393" i="1"/>
  <c r="AN393" i="1"/>
  <c r="AK393" i="1"/>
  <c r="AM393" i="1"/>
  <c r="AL393" i="1"/>
  <c r="AG387" i="1"/>
  <c r="AT387" i="1"/>
  <c r="AS387" i="1"/>
  <c r="AR387" i="1"/>
  <c r="AQ387" i="1"/>
  <c r="AP387" i="1"/>
  <c r="AO387" i="1"/>
  <c r="AN387" i="1"/>
  <c r="AM387" i="1"/>
  <c r="AK387" i="1"/>
  <c r="AL387" i="1"/>
  <c r="AT381" i="1"/>
  <c r="AS381" i="1"/>
  <c r="AR381" i="1"/>
  <c r="AP381" i="1"/>
  <c r="AQ381" i="1"/>
  <c r="AO381" i="1"/>
  <c r="AK381" i="1"/>
  <c r="AN381" i="1"/>
  <c r="AG375" i="1"/>
  <c r="AT375" i="1"/>
  <c r="AS375" i="1"/>
  <c r="AR375" i="1"/>
  <c r="AQ375" i="1"/>
  <c r="AP375" i="1"/>
  <c r="AO375" i="1"/>
  <c r="AN375" i="1"/>
  <c r="AL375" i="1"/>
  <c r="AK375" i="1"/>
  <c r="AM375" i="1"/>
  <c r="AT369" i="1"/>
  <c r="AS369" i="1"/>
  <c r="AR369" i="1"/>
  <c r="AQ369" i="1"/>
  <c r="AP369" i="1"/>
  <c r="AO369" i="1"/>
  <c r="AN369" i="1"/>
  <c r="AK369" i="1"/>
  <c r="AL369" i="1"/>
  <c r="AM369" i="1"/>
  <c r="AG363" i="1"/>
  <c r="AT363" i="1"/>
  <c r="AS363" i="1"/>
  <c r="AR363" i="1"/>
  <c r="AQ363" i="1"/>
  <c r="AP363" i="1"/>
  <c r="AO363" i="1"/>
  <c r="AN363" i="1"/>
  <c r="AK363" i="1"/>
  <c r="AM363" i="1"/>
  <c r="AL363" i="1"/>
  <c r="AT357" i="1"/>
  <c r="AS357" i="1"/>
  <c r="AR357" i="1"/>
  <c r="AQ357" i="1"/>
  <c r="AP357" i="1"/>
  <c r="AO357" i="1"/>
  <c r="AN357" i="1"/>
  <c r="AK357" i="1"/>
  <c r="AM357" i="1"/>
  <c r="AL357" i="1"/>
  <c r="AG351" i="1"/>
  <c r="AT351" i="1"/>
  <c r="AS351" i="1"/>
  <c r="AR351" i="1"/>
  <c r="AQ351" i="1"/>
  <c r="AP351" i="1"/>
  <c r="AN351" i="1"/>
  <c r="AO351" i="1"/>
  <c r="AM351" i="1"/>
  <c r="AK351" i="1"/>
  <c r="AL351" i="1"/>
  <c r="AT345" i="1"/>
  <c r="AS345" i="1"/>
  <c r="AR345" i="1"/>
  <c r="AP345" i="1"/>
  <c r="AO345" i="1"/>
  <c r="AQ345" i="1"/>
  <c r="AK345" i="1"/>
  <c r="AN345" i="1"/>
  <c r="AG339" i="1"/>
  <c r="AT339" i="1"/>
  <c r="AS339" i="1"/>
  <c r="AR339" i="1"/>
  <c r="AQ339" i="1"/>
  <c r="AP339" i="1"/>
  <c r="AO339" i="1"/>
  <c r="AN339" i="1"/>
  <c r="AL339" i="1"/>
  <c r="AK339" i="1"/>
  <c r="AM339" i="1"/>
  <c r="AT333" i="1"/>
  <c r="AS333" i="1"/>
  <c r="AR333" i="1"/>
  <c r="AQ333" i="1"/>
  <c r="AP333" i="1"/>
  <c r="AO333" i="1"/>
  <c r="AN333" i="1"/>
  <c r="AK333" i="1"/>
  <c r="AL333" i="1"/>
  <c r="AM333" i="1"/>
  <c r="AG327" i="1"/>
  <c r="AT327" i="1"/>
  <c r="AS327" i="1"/>
  <c r="AR327" i="1"/>
  <c r="AQ327" i="1"/>
  <c r="AP327" i="1"/>
  <c r="AO327" i="1"/>
  <c r="AK327" i="1"/>
  <c r="AN327" i="1"/>
  <c r="AM327" i="1"/>
  <c r="AL327" i="1"/>
  <c r="AT321" i="1"/>
  <c r="AS321" i="1"/>
  <c r="AR321" i="1"/>
  <c r="AQ321" i="1"/>
  <c r="AP321" i="1"/>
  <c r="AO321" i="1"/>
  <c r="AN321" i="1"/>
  <c r="AK321" i="1"/>
  <c r="AM321" i="1"/>
  <c r="AL321" i="1"/>
  <c r="AG315" i="1"/>
  <c r="AT315" i="1"/>
  <c r="AS315" i="1"/>
  <c r="AR315" i="1"/>
  <c r="AQ315" i="1"/>
  <c r="AP315" i="1"/>
  <c r="AO315" i="1"/>
  <c r="AN315" i="1"/>
  <c r="AM315" i="1"/>
  <c r="AK315" i="1"/>
  <c r="AL315" i="1"/>
  <c r="AT309" i="1"/>
  <c r="AS309" i="1"/>
  <c r="AR309" i="1"/>
  <c r="AQ309" i="1"/>
  <c r="AP309" i="1"/>
  <c r="AO309" i="1"/>
  <c r="AM309" i="1"/>
  <c r="AN309" i="1"/>
  <c r="AK309" i="1"/>
  <c r="AG303" i="1"/>
  <c r="AT303" i="1"/>
  <c r="AS303" i="1"/>
  <c r="AR303" i="1"/>
  <c r="AQ303" i="1"/>
  <c r="AP303" i="1"/>
  <c r="AO303" i="1"/>
  <c r="AM303" i="1"/>
  <c r="AN303" i="1"/>
  <c r="AL303" i="1"/>
  <c r="AK303" i="1"/>
  <c r="AT297" i="1"/>
  <c r="AS297" i="1"/>
  <c r="AR297" i="1"/>
  <c r="AQ297" i="1"/>
  <c r="AP297" i="1"/>
  <c r="AM297" i="1"/>
  <c r="AN297" i="1"/>
  <c r="AO297" i="1"/>
  <c r="AK297" i="1"/>
  <c r="AL297" i="1"/>
  <c r="AG291" i="1"/>
  <c r="AT291" i="1"/>
  <c r="AS291" i="1"/>
  <c r="AR291" i="1"/>
  <c r="AQ291" i="1"/>
  <c r="AP291" i="1"/>
  <c r="AO291" i="1"/>
  <c r="AM291" i="1"/>
  <c r="AK291" i="1"/>
  <c r="AL291" i="1"/>
  <c r="AN291" i="1"/>
  <c r="AT285" i="1"/>
  <c r="AS285" i="1"/>
  <c r="AR285" i="1"/>
  <c r="AQ285" i="1"/>
  <c r="AP285" i="1"/>
  <c r="AO285" i="1"/>
  <c r="AM285" i="1"/>
  <c r="AN285" i="1"/>
  <c r="AK285" i="1"/>
  <c r="AL285" i="1"/>
  <c r="AG279" i="1"/>
  <c r="AT279" i="1"/>
  <c r="AS279" i="1"/>
  <c r="AR279" i="1"/>
  <c r="AQ279" i="1"/>
  <c r="AP279" i="1"/>
  <c r="AM279" i="1"/>
  <c r="AO279" i="1"/>
  <c r="AN279" i="1"/>
  <c r="AK279" i="1"/>
  <c r="AL279" i="1"/>
  <c r="AT273" i="1"/>
  <c r="AS273" i="1"/>
  <c r="AR273" i="1"/>
  <c r="AQ273" i="1"/>
  <c r="AP273" i="1"/>
  <c r="AO273" i="1"/>
  <c r="AM273" i="1"/>
  <c r="AK273" i="1"/>
  <c r="AN273" i="1"/>
  <c r="AG267" i="1"/>
  <c r="AT267" i="1"/>
  <c r="AS267" i="1"/>
  <c r="AR267" i="1"/>
  <c r="AQ267" i="1"/>
  <c r="AP267" i="1"/>
  <c r="AO267" i="1"/>
  <c r="AM267" i="1"/>
  <c r="AN267" i="1"/>
  <c r="AL267" i="1"/>
  <c r="AK267" i="1"/>
  <c r="AT261" i="1"/>
  <c r="AS261" i="1"/>
  <c r="AR261" i="1"/>
  <c r="AQ261" i="1"/>
  <c r="AP261" i="1"/>
  <c r="AM261" i="1"/>
  <c r="AO261" i="1"/>
  <c r="AN261" i="1"/>
  <c r="AK261" i="1"/>
  <c r="AL261" i="1"/>
  <c r="AG255" i="1"/>
  <c r="AT255" i="1"/>
  <c r="AS255" i="1"/>
  <c r="AR255" i="1"/>
  <c r="AQ255" i="1"/>
  <c r="AP255" i="1"/>
  <c r="AO255" i="1"/>
  <c r="AM255" i="1"/>
  <c r="AN255" i="1"/>
  <c r="AK255" i="1"/>
  <c r="AL255" i="1"/>
  <c r="AT249" i="1"/>
  <c r="AS249" i="1"/>
  <c r="AR249" i="1"/>
  <c r="AQ249" i="1"/>
  <c r="AP249" i="1"/>
  <c r="AO249" i="1"/>
  <c r="AM249" i="1"/>
  <c r="AN249" i="1"/>
  <c r="AK249" i="1"/>
  <c r="AL249" i="1"/>
  <c r="AG243" i="1"/>
  <c r="AT243" i="1"/>
  <c r="AS243" i="1"/>
  <c r="AR243" i="1"/>
  <c r="AQ243" i="1"/>
  <c r="AP243" i="1"/>
  <c r="AM243" i="1"/>
  <c r="AN243" i="1"/>
  <c r="AO243" i="1"/>
  <c r="AK243" i="1"/>
  <c r="AL243" i="1"/>
  <c r="AT237" i="1"/>
  <c r="AS237" i="1"/>
  <c r="AR237" i="1"/>
  <c r="AQ237" i="1"/>
  <c r="AP237" i="1"/>
  <c r="AO237" i="1"/>
  <c r="AM237" i="1"/>
  <c r="AK237" i="1"/>
  <c r="AN237" i="1"/>
  <c r="AG231" i="1"/>
  <c r="AT231" i="1"/>
  <c r="AS231" i="1"/>
  <c r="AR231" i="1"/>
  <c r="AQ231" i="1"/>
  <c r="AP231" i="1"/>
  <c r="AN231" i="1"/>
  <c r="AO231" i="1"/>
  <c r="AM231" i="1"/>
  <c r="AL231" i="1"/>
  <c r="AK231" i="1"/>
  <c r="AT225" i="1"/>
  <c r="AS225" i="1"/>
  <c r="AR225" i="1"/>
  <c r="AQ225" i="1"/>
  <c r="AP225" i="1"/>
  <c r="AN225" i="1"/>
  <c r="AM225" i="1"/>
  <c r="AO225" i="1"/>
  <c r="AK225" i="1"/>
  <c r="AL225" i="1"/>
  <c r="AG219" i="1"/>
  <c r="AT219" i="1"/>
  <c r="AS219" i="1"/>
  <c r="AR219" i="1"/>
  <c r="AQ219" i="1"/>
  <c r="AP219" i="1"/>
  <c r="AO219" i="1"/>
  <c r="AN219" i="1"/>
  <c r="AM219" i="1"/>
  <c r="AK219" i="1"/>
  <c r="AL219" i="1"/>
  <c r="AT213" i="1"/>
  <c r="AS213" i="1"/>
  <c r="AR213" i="1"/>
  <c r="AQ213" i="1"/>
  <c r="AP213" i="1"/>
  <c r="AN213" i="1"/>
  <c r="AO213" i="1"/>
  <c r="AM213" i="1"/>
  <c r="AK213" i="1"/>
  <c r="AL213" i="1"/>
  <c r="AG207" i="1"/>
  <c r="AT207" i="1"/>
  <c r="AS207" i="1"/>
  <c r="AR207" i="1"/>
  <c r="AQ207" i="1"/>
  <c r="AP207" i="1"/>
  <c r="AN207" i="1"/>
  <c r="AM207" i="1"/>
  <c r="AO207" i="1"/>
  <c r="AK207" i="1"/>
  <c r="AL207" i="1"/>
  <c r="AT201" i="1"/>
  <c r="AS201" i="1"/>
  <c r="AR201" i="1"/>
  <c r="AQ201" i="1"/>
  <c r="AP201" i="1"/>
  <c r="AO201" i="1"/>
  <c r="AN201" i="1"/>
  <c r="AM201" i="1"/>
  <c r="AK201" i="1"/>
  <c r="AG195" i="1"/>
  <c r="AT195" i="1"/>
  <c r="AS195" i="1"/>
  <c r="AR195" i="1"/>
  <c r="AQ195" i="1"/>
  <c r="AP195" i="1"/>
  <c r="AN195" i="1"/>
  <c r="AO195" i="1"/>
  <c r="AM195" i="1"/>
  <c r="AL195" i="1"/>
  <c r="AK195" i="1"/>
  <c r="AT189" i="1"/>
  <c r="AS189" i="1"/>
  <c r="AR189" i="1"/>
  <c r="AQ189" i="1"/>
  <c r="AP189" i="1"/>
  <c r="AN189" i="1"/>
  <c r="AM189" i="1"/>
  <c r="AO189" i="1"/>
  <c r="AK189" i="1"/>
  <c r="AL189" i="1"/>
  <c r="AG183" i="1"/>
  <c r="AT183" i="1"/>
  <c r="AS183" i="1"/>
  <c r="AR183" i="1"/>
  <c r="AQ183" i="1"/>
  <c r="AP183" i="1"/>
  <c r="AO183" i="1"/>
  <c r="AN183" i="1"/>
  <c r="AM183" i="1"/>
  <c r="AK183" i="1"/>
  <c r="AL183" i="1"/>
  <c r="AT177" i="1"/>
  <c r="AS177" i="1"/>
  <c r="AR177" i="1"/>
  <c r="AQ177" i="1"/>
  <c r="AP177" i="1"/>
  <c r="AN177" i="1"/>
  <c r="AO177" i="1"/>
  <c r="AM177" i="1"/>
  <c r="AK177" i="1"/>
  <c r="AL177" i="1"/>
  <c r="AG171" i="1"/>
  <c r="AT171" i="1"/>
  <c r="AS171" i="1"/>
  <c r="AR171" i="1"/>
  <c r="AQ171" i="1"/>
  <c r="AP171" i="1"/>
  <c r="AN171" i="1"/>
  <c r="AM171" i="1"/>
  <c r="AO171" i="1"/>
  <c r="AK171" i="1"/>
  <c r="AL171" i="1"/>
  <c r="AT165" i="1"/>
  <c r="AS165" i="1"/>
  <c r="AR165" i="1"/>
  <c r="AQ165" i="1"/>
  <c r="AP165" i="1"/>
  <c r="AO165" i="1"/>
  <c r="AN165" i="1"/>
  <c r="AM165" i="1"/>
  <c r="AK165" i="1"/>
  <c r="AG159" i="1"/>
  <c r="AT159" i="1"/>
  <c r="AS159" i="1"/>
  <c r="AR159" i="1"/>
  <c r="AQ159" i="1"/>
  <c r="AP159" i="1"/>
  <c r="AN159" i="1"/>
  <c r="AO159" i="1"/>
  <c r="AM159" i="1"/>
  <c r="AL159" i="1"/>
  <c r="AK159" i="1"/>
  <c r="AT153" i="1"/>
  <c r="AS153" i="1"/>
  <c r="AR153" i="1"/>
  <c r="AQ153" i="1"/>
  <c r="AP153" i="1"/>
  <c r="AN153" i="1"/>
  <c r="AM153" i="1"/>
  <c r="AO153" i="1"/>
  <c r="AK153" i="1"/>
  <c r="AL153" i="1"/>
  <c r="AG147" i="1"/>
  <c r="AT147" i="1"/>
  <c r="AS147" i="1"/>
  <c r="AR147" i="1"/>
  <c r="AQ147" i="1"/>
  <c r="AP147" i="1"/>
  <c r="AO147" i="1"/>
  <c r="AN147" i="1"/>
  <c r="AM147" i="1"/>
  <c r="AK147" i="1"/>
  <c r="AL147" i="1"/>
  <c r="AT141" i="1"/>
  <c r="AS141" i="1"/>
  <c r="AR141" i="1"/>
  <c r="AQ141" i="1"/>
  <c r="AP141" i="1"/>
  <c r="AN141" i="1"/>
  <c r="AO141" i="1"/>
  <c r="AM141" i="1"/>
  <c r="AK141" i="1"/>
  <c r="AL141" i="1"/>
  <c r="AG135" i="1"/>
  <c r="AT135" i="1"/>
  <c r="AS135" i="1"/>
  <c r="AR135" i="1"/>
  <c r="AQ135" i="1"/>
  <c r="AP135" i="1"/>
  <c r="AO135" i="1"/>
  <c r="AN135" i="1"/>
  <c r="AM135" i="1"/>
  <c r="AK135" i="1"/>
  <c r="AL135" i="1"/>
  <c r="AT129" i="1"/>
  <c r="AS129" i="1"/>
  <c r="AR129" i="1"/>
  <c r="AQ129" i="1"/>
  <c r="AP129" i="1"/>
  <c r="AO129" i="1"/>
  <c r="AN129" i="1"/>
  <c r="AM129" i="1"/>
  <c r="AK129" i="1"/>
  <c r="AG123" i="1"/>
  <c r="AT123" i="1"/>
  <c r="AS123" i="1"/>
  <c r="AR123" i="1"/>
  <c r="AQ123" i="1"/>
  <c r="AP123" i="1"/>
  <c r="AN123" i="1"/>
  <c r="AO123" i="1"/>
  <c r="AM123" i="1"/>
  <c r="AL123" i="1"/>
  <c r="AK123" i="1"/>
  <c r="AT117" i="1"/>
  <c r="AS117" i="1"/>
  <c r="AR117" i="1"/>
  <c r="AQ117" i="1"/>
  <c r="AO117" i="1"/>
  <c r="AP117" i="1"/>
  <c r="AN117" i="1"/>
  <c r="AM117" i="1"/>
  <c r="AK117" i="1"/>
  <c r="AL117" i="1"/>
  <c r="AG111" i="1"/>
  <c r="AT111" i="1"/>
  <c r="AS111" i="1"/>
  <c r="AR111" i="1"/>
  <c r="AP111" i="1"/>
  <c r="AQ111" i="1"/>
  <c r="AO111" i="1"/>
  <c r="AN111" i="1"/>
  <c r="AM111" i="1"/>
  <c r="AK111" i="1"/>
  <c r="AL111" i="1"/>
  <c r="AT105" i="1"/>
  <c r="AS105" i="1"/>
  <c r="AR105" i="1"/>
  <c r="AQ105" i="1"/>
  <c r="AP105" i="1"/>
  <c r="AO105" i="1"/>
  <c r="AN105" i="1"/>
  <c r="AM105" i="1"/>
  <c r="AK105" i="1"/>
  <c r="AL105" i="1"/>
  <c r="AG99" i="1"/>
  <c r="AT99" i="1"/>
  <c r="AS99" i="1"/>
  <c r="AR99" i="1"/>
  <c r="AQ99" i="1"/>
  <c r="AP99" i="1"/>
  <c r="AN99" i="1"/>
  <c r="AO99" i="1"/>
  <c r="AM99" i="1"/>
  <c r="AK99" i="1"/>
  <c r="AL99" i="1"/>
  <c r="AT93" i="1"/>
  <c r="AS93" i="1"/>
  <c r="AR93" i="1"/>
  <c r="AQ93" i="1"/>
  <c r="AP93" i="1"/>
  <c r="AO93" i="1"/>
  <c r="AN93" i="1"/>
  <c r="AM93" i="1"/>
  <c r="AK93" i="1"/>
  <c r="AG87" i="1"/>
  <c r="AT87" i="1"/>
  <c r="AS87" i="1"/>
  <c r="AR87" i="1"/>
  <c r="AQ87" i="1"/>
  <c r="AP87" i="1"/>
  <c r="AN87" i="1"/>
  <c r="AM87" i="1"/>
  <c r="AO87" i="1"/>
  <c r="AL87" i="1"/>
  <c r="AK87" i="1"/>
  <c r="AT81" i="1"/>
  <c r="AS81" i="1"/>
  <c r="AR81" i="1"/>
  <c r="AQ81" i="1"/>
  <c r="AO81" i="1"/>
  <c r="AP81" i="1"/>
  <c r="AN81" i="1"/>
  <c r="AM81" i="1"/>
  <c r="AK81" i="1"/>
  <c r="AL81" i="1"/>
  <c r="AG75" i="1"/>
  <c r="AT75" i="1"/>
  <c r="AS75" i="1"/>
  <c r="AR75" i="1"/>
  <c r="AP75" i="1"/>
  <c r="AQ75" i="1"/>
  <c r="AO75" i="1"/>
  <c r="AN75" i="1"/>
  <c r="AM75" i="1"/>
  <c r="AK75" i="1"/>
  <c r="AL75" i="1"/>
  <c r="AT69" i="1"/>
  <c r="AS69" i="1"/>
  <c r="AR69" i="1"/>
  <c r="AQ69" i="1"/>
  <c r="AP69" i="1"/>
  <c r="AO69" i="1"/>
  <c r="AN69" i="1"/>
  <c r="AM69" i="1"/>
  <c r="AK69" i="1"/>
  <c r="AL69" i="1"/>
  <c r="AG63" i="1"/>
  <c r="AT63" i="1"/>
  <c r="AS63" i="1"/>
  <c r="AR63" i="1"/>
  <c r="AQ63" i="1"/>
  <c r="AP63" i="1"/>
  <c r="AO63" i="1"/>
  <c r="AN63" i="1"/>
  <c r="AM63" i="1"/>
  <c r="AK63" i="1"/>
  <c r="AL63" i="1"/>
  <c r="AT57" i="1"/>
  <c r="AS57" i="1"/>
  <c r="AR57" i="1"/>
  <c r="AQ57" i="1"/>
  <c r="AP57" i="1"/>
  <c r="AO57" i="1"/>
  <c r="AM57" i="1"/>
  <c r="AN57" i="1"/>
  <c r="AK57" i="1"/>
  <c r="AG51" i="1"/>
  <c r="AT51" i="1"/>
  <c r="AS51" i="1"/>
  <c r="AR51" i="1"/>
  <c r="AQ51" i="1"/>
  <c r="AP51" i="1"/>
  <c r="AN51" i="1"/>
  <c r="AO51" i="1"/>
  <c r="AM51" i="1"/>
  <c r="AL51" i="1"/>
  <c r="AK51" i="1"/>
  <c r="AT45" i="1"/>
  <c r="AS45" i="1"/>
  <c r="AR45" i="1"/>
  <c r="AQ45" i="1"/>
  <c r="AO45" i="1"/>
  <c r="AP45" i="1"/>
  <c r="AN45" i="1"/>
  <c r="AM45" i="1"/>
  <c r="AK45" i="1"/>
  <c r="AL45" i="1"/>
  <c r="AG39" i="1"/>
  <c r="AT39" i="1"/>
  <c r="AS39" i="1"/>
  <c r="AR39" i="1"/>
  <c r="AP39" i="1"/>
  <c r="AQ39" i="1"/>
  <c r="AO39" i="1"/>
  <c r="AN39" i="1"/>
  <c r="AM39" i="1"/>
  <c r="AK39" i="1"/>
  <c r="AL39" i="1"/>
  <c r="AT33" i="1"/>
  <c r="AS33" i="1"/>
  <c r="AR33" i="1"/>
  <c r="AQ33" i="1"/>
  <c r="AP33" i="1"/>
  <c r="AN33" i="1"/>
  <c r="AO33" i="1"/>
  <c r="AM33" i="1"/>
  <c r="AK33" i="1"/>
  <c r="AL33" i="1"/>
  <c r="AG27" i="1"/>
  <c r="AT27" i="1"/>
  <c r="AS27" i="1"/>
  <c r="AR27" i="1"/>
  <c r="AQ27" i="1"/>
  <c r="AP27" i="1"/>
  <c r="AO27" i="1"/>
  <c r="AN27" i="1"/>
  <c r="AM27" i="1"/>
  <c r="AK27" i="1"/>
  <c r="AL27" i="1"/>
  <c r="AT21" i="1"/>
  <c r="AS21" i="1"/>
  <c r="AR21" i="1"/>
  <c r="AQ21" i="1"/>
  <c r="AP21" i="1"/>
  <c r="AO21" i="1"/>
  <c r="AM21" i="1"/>
  <c r="AN21" i="1"/>
  <c r="AK21" i="1"/>
  <c r="AK873" i="1"/>
  <c r="AK837" i="1"/>
  <c r="AK801" i="1"/>
  <c r="AK569" i="1"/>
  <c r="AK515" i="1"/>
  <c r="AK461" i="1"/>
  <c r="AK407" i="1"/>
  <c r="AK251" i="1"/>
  <c r="AK215" i="1"/>
  <c r="AL897" i="1"/>
  <c r="AL861" i="1"/>
  <c r="AL825" i="1"/>
  <c r="AL789" i="1"/>
  <c r="AL753" i="1"/>
  <c r="AL717" i="1"/>
  <c r="AL681" i="1"/>
  <c r="AL645" i="1"/>
  <c r="AL609" i="1"/>
  <c r="AL573" i="1"/>
  <c r="AL532" i="1"/>
  <c r="AL489" i="1"/>
  <c r="AL359" i="1"/>
  <c r="AL316" i="1"/>
  <c r="AL273" i="1"/>
  <c r="AL100" i="1"/>
  <c r="AL57" i="1"/>
  <c r="AM867" i="1"/>
  <c r="AM817" i="1"/>
  <c r="AM531" i="1"/>
  <c r="AN245" i="1"/>
  <c r="AG17" i="1"/>
  <c r="AT17" i="1"/>
  <c r="AS17" i="1"/>
  <c r="AR17" i="1"/>
  <c r="AQ17" i="1"/>
  <c r="AP17" i="1"/>
  <c r="AO17" i="1"/>
  <c r="AN17" i="1"/>
  <c r="AM17" i="1"/>
  <c r="AL17" i="1"/>
  <c r="AK17" i="1"/>
  <c r="AG886" i="1"/>
  <c r="AT886" i="1"/>
  <c r="AS886" i="1"/>
  <c r="AR886" i="1"/>
  <c r="AQ886" i="1"/>
  <c r="AP886" i="1"/>
  <c r="AO886" i="1"/>
  <c r="AN886" i="1"/>
  <c r="AL886" i="1"/>
  <c r="AM886" i="1"/>
  <c r="AG856" i="1"/>
  <c r="AS856" i="1"/>
  <c r="AT856" i="1"/>
  <c r="AR856" i="1"/>
  <c r="AP856" i="1"/>
  <c r="AO856" i="1"/>
  <c r="AN856" i="1"/>
  <c r="AQ856" i="1"/>
  <c r="AL856" i="1"/>
  <c r="AM856" i="1"/>
  <c r="AG832" i="1"/>
  <c r="AS832" i="1"/>
  <c r="AT832" i="1"/>
  <c r="AR832" i="1"/>
  <c r="AQ832" i="1"/>
  <c r="AP832" i="1"/>
  <c r="AO832" i="1"/>
  <c r="AN832" i="1"/>
  <c r="AM832" i="1"/>
  <c r="AL832" i="1"/>
  <c r="AG802" i="1"/>
  <c r="AT802" i="1"/>
  <c r="AS802" i="1"/>
  <c r="AR802" i="1"/>
  <c r="AP802" i="1"/>
  <c r="AQ802" i="1"/>
  <c r="AO802" i="1"/>
  <c r="AM802" i="1"/>
  <c r="AL802" i="1"/>
  <c r="AN802" i="1"/>
  <c r="AG772" i="1"/>
  <c r="AT772" i="1"/>
  <c r="AS772" i="1"/>
  <c r="AR772" i="1"/>
  <c r="AP772" i="1"/>
  <c r="AO772" i="1"/>
  <c r="AM772" i="1"/>
  <c r="AQ772" i="1"/>
  <c r="AN772" i="1"/>
  <c r="AL772" i="1"/>
  <c r="AG742" i="1"/>
  <c r="AT742" i="1"/>
  <c r="AS742" i="1"/>
  <c r="AQ742" i="1"/>
  <c r="AR742" i="1"/>
  <c r="AP742" i="1"/>
  <c r="AO742" i="1"/>
  <c r="AM742" i="1"/>
  <c r="AN742" i="1"/>
  <c r="AL742" i="1"/>
  <c r="AG712" i="1"/>
  <c r="AT712" i="1"/>
  <c r="AS712" i="1"/>
  <c r="AR712" i="1"/>
  <c r="AP712" i="1"/>
  <c r="AQ712" i="1"/>
  <c r="AO712" i="1"/>
  <c r="AM712" i="1"/>
  <c r="AN712" i="1"/>
  <c r="AL712" i="1"/>
  <c r="AG682" i="1"/>
  <c r="AT682" i="1"/>
  <c r="AS682" i="1"/>
  <c r="AR682" i="1"/>
  <c r="AQ682" i="1"/>
  <c r="AP682" i="1"/>
  <c r="AO682" i="1"/>
  <c r="AM682" i="1"/>
  <c r="AN682" i="1"/>
  <c r="AL682" i="1"/>
  <c r="AG652" i="1"/>
  <c r="AT652" i="1"/>
  <c r="AS652" i="1"/>
  <c r="AQ652" i="1"/>
  <c r="AR652" i="1"/>
  <c r="AP652" i="1"/>
  <c r="AO652" i="1"/>
  <c r="AN652" i="1"/>
  <c r="AM652" i="1"/>
  <c r="AL652" i="1"/>
  <c r="AG622" i="1"/>
  <c r="AT622" i="1"/>
  <c r="AS622" i="1"/>
  <c r="AR622" i="1"/>
  <c r="AQ622" i="1"/>
  <c r="AP622" i="1"/>
  <c r="AO622" i="1"/>
  <c r="AM622" i="1"/>
  <c r="AN622" i="1"/>
  <c r="AL622" i="1"/>
  <c r="AG592" i="1"/>
  <c r="AT592" i="1"/>
  <c r="AS592" i="1"/>
  <c r="AR592" i="1"/>
  <c r="AQ592" i="1"/>
  <c r="AP592" i="1"/>
  <c r="AO592" i="1"/>
  <c r="AM592" i="1"/>
  <c r="AN592" i="1"/>
  <c r="AL592" i="1"/>
  <c r="AG556" i="1"/>
  <c r="AT556" i="1"/>
  <c r="AS556" i="1"/>
  <c r="AR556" i="1"/>
  <c r="AQ556" i="1"/>
  <c r="AP556" i="1"/>
  <c r="AO556" i="1"/>
  <c r="AM556" i="1"/>
  <c r="AN556" i="1"/>
  <c r="AL556" i="1"/>
  <c r="AG526" i="1"/>
  <c r="AT526" i="1"/>
  <c r="AS526" i="1"/>
  <c r="AQ526" i="1"/>
  <c r="AR526" i="1"/>
  <c r="AP526" i="1"/>
  <c r="AO526" i="1"/>
  <c r="AN526" i="1"/>
  <c r="AM526" i="1"/>
  <c r="AL526" i="1"/>
  <c r="AG490" i="1"/>
  <c r="AT490" i="1"/>
  <c r="AS490" i="1"/>
  <c r="AQ490" i="1"/>
  <c r="AR490" i="1"/>
  <c r="AP490" i="1"/>
  <c r="AO490" i="1"/>
  <c r="AN490" i="1"/>
  <c r="AM490" i="1"/>
  <c r="AL490" i="1"/>
  <c r="AG460" i="1"/>
  <c r="AT460" i="1"/>
  <c r="AR460" i="1"/>
  <c r="AP460" i="1"/>
  <c r="AS460" i="1"/>
  <c r="AQ460" i="1"/>
  <c r="AO460" i="1"/>
  <c r="AM460" i="1"/>
  <c r="AN460" i="1"/>
  <c r="AG430" i="1"/>
  <c r="AT430" i="1"/>
  <c r="AS430" i="1"/>
  <c r="AR430" i="1"/>
  <c r="AQ430" i="1"/>
  <c r="AP430" i="1"/>
  <c r="AO430" i="1"/>
  <c r="AM430" i="1"/>
  <c r="AN430" i="1"/>
  <c r="AL430" i="1"/>
  <c r="AG400" i="1"/>
  <c r="AT400" i="1"/>
  <c r="AS400" i="1"/>
  <c r="AR400" i="1"/>
  <c r="AQ400" i="1"/>
  <c r="AP400" i="1"/>
  <c r="AO400" i="1"/>
  <c r="AN400" i="1"/>
  <c r="AM400" i="1"/>
  <c r="AL400" i="1"/>
  <c r="AG370" i="1"/>
  <c r="AT370" i="1"/>
  <c r="AS370" i="1"/>
  <c r="AR370" i="1"/>
  <c r="AQ370" i="1"/>
  <c r="AP370" i="1"/>
  <c r="AO370" i="1"/>
  <c r="AM370" i="1"/>
  <c r="AN370" i="1"/>
  <c r="AL370" i="1"/>
  <c r="AG334" i="1"/>
  <c r="AT334" i="1"/>
  <c r="AS334" i="1"/>
  <c r="AR334" i="1"/>
  <c r="AQ334" i="1"/>
  <c r="AP334" i="1"/>
  <c r="AO334" i="1"/>
  <c r="AM334" i="1"/>
  <c r="AN334" i="1"/>
  <c r="AL334" i="1"/>
  <c r="AG304" i="1"/>
  <c r="AT304" i="1"/>
  <c r="AS304" i="1"/>
  <c r="AQ304" i="1"/>
  <c r="AR304" i="1"/>
  <c r="AP304" i="1"/>
  <c r="AO304" i="1"/>
  <c r="AM304" i="1"/>
  <c r="AN304" i="1"/>
  <c r="AL304" i="1"/>
  <c r="AG286" i="1"/>
  <c r="AT286" i="1"/>
  <c r="AS286" i="1"/>
  <c r="AQ286" i="1"/>
  <c r="AR286" i="1"/>
  <c r="AP286" i="1"/>
  <c r="AO286" i="1"/>
  <c r="AN286" i="1"/>
  <c r="AM286" i="1"/>
  <c r="AL286" i="1"/>
  <c r="AG256" i="1"/>
  <c r="AT256" i="1"/>
  <c r="AS256" i="1"/>
  <c r="AQ256" i="1"/>
  <c r="AR256" i="1"/>
  <c r="AP256" i="1"/>
  <c r="AO256" i="1"/>
  <c r="AN256" i="1"/>
  <c r="AM256" i="1"/>
  <c r="AL256" i="1"/>
  <c r="AG232" i="1"/>
  <c r="AT232" i="1"/>
  <c r="AS232" i="1"/>
  <c r="AQ232" i="1"/>
  <c r="AR232" i="1"/>
  <c r="AP232" i="1"/>
  <c r="AO232" i="1"/>
  <c r="AM232" i="1"/>
  <c r="AN232" i="1"/>
  <c r="AL232" i="1"/>
  <c r="AK232" i="1"/>
  <c r="AG202" i="1"/>
  <c r="AT202" i="1"/>
  <c r="AS202" i="1"/>
  <c r="AQ202" i="1"/>
  <c r="AR202" i="1"/>
  <c r="AP202" i="1"/>
  <c r="AO202" i="1"/>
  <c r="AN202" i="1"/>
  <c r="AM202" i="1"/>
  <c r="AL202" i="1"/>
  <c r="AK202" i="1"/>
  <c r="AG172" i="1"/>
  <c r="AT172" i="1"/>
  <c r="AS172" i="1"/>
  <c r="AQ172" i="1"/>
  <c r="AP172" i="1"/>
  <c r="AR172" i="1"/>
  <c r="AO172" i="1"/>
  <c r="AN172" i="1"/>
  <c r="AK172" i="1"/>
  <c r="AM172" i="1"/>
  <c r="AG142" i="1"/>
  <c r="AT142" i="1"/>
  <c r="AS142" i="1"/>
  <c r="AQ142" i="1"/>
  <c r="AR142" i="1"/>
  <c r="AP142" i="1"/>
  <c r="AO142" i="1"/>
  <c r="AN142" i="1"/>
  <c r="AM142" i="1"/>
  <c r="AK142" i="1"/>
  <c r="AL142" i="1"/>
  <c r="AG112" i="1"/>
  <c r="AT112" i="1"/>
  <c r="AS112" i="1"/>
  <c r="AR112" i="1"/>
  <c r="AQ112" i="1"/>
  <c r="AP112" i="1"/>
  <c r="AN112" i="1"/>
  <c r="AO112" i="1"/>
  <c r="AM112" i="1"/>
  <c r="AK112" i="1"/>
  <c r="AL112" i="1"/>
  <c r="AG88" i="1"/>
  <c r="AT88" i="1"/>
  <c r="AS88" i="1"/>
  <c r="AQ88" i="1"/>
  <c r="AO88" i="1"/>
  <c r="AR88" i="1"/>
  <c r="AN88" i="1"/>
  <c r="AP88" i="1"/>
  <c r="AM88" i="1"/>
  <c r="AL88" i="1"/>
  <c r="AK88" i="1"/>
  <c r="AG58" i="1"/>
  <c r="AT58" i="1"/>
  <c r="AS58" i="1"/>
  <c r="AQ58" i="1"/>
  <c r="AR58" i="1"/>
  <c r="AP58" i="1"/>
  <c r="AN58" i="1"/>
  <c r="AM58" i="1"/>
  <c r="AL58" i="1"/>
  <c r="AK58" i="1"/>
  <c r="AO58" i="1"/>
  <c r="AG34" i="1"/>
  <c r="AT34" i="1"/>
  <c r="AS34" i="1"/>
  <c r="AR34" i="1"/>
  <c r="AQ34" i="1"/>
  <c r="AO34" i="1"/>
  <c r="AP34" i="1"/>
  <c r="AN34" i="1"/>
  <c r="AM34" i="1"/>
  <c r="AK34" i="1"/>
  <c r="AL34" i="1"/>
  <c r="AK802" i="1"/>
  <c r="AK652" i="1"/>
  <c r="AK436" i="1"/>
  <c r="AS902" i="1"/>
  <c r="AT902" i="1"/>
  <c r="AQ902" i="1"/>
  <c r="AR902" i="1"/>
  <c r="AP902" i="1"/>
  <c r="AO902" i="1"/>
  <c r="AN902" i="1"/>
  <c r="AM902" i="1"/>
  <c r="AL902" i="1"/>
  <c r="AG896" i="1"/>
  <c r="AT896" i="1"/>
  <c r="AR896" i="1"/>
  <c r="AS896" i="1"/>
  <c r="AQ896" i="1"/>
  <c r="AP896" i="1"/>
  <c r="AO896" i="1"/>
  <c r="AM896" i="1"/>
  <c r="AN896" i="1"/>
  <c r="AL896" i="1"/>
  <c r="AS890" i="1"/>
  <c r="AR890" i="1"/>
  <c r="AQ890" i="1"/>
  <c r="AT890" i="1"/>
  <c r="AO890" i="1"/>
  <c r="AN890" i="1"/>
  <c r="AP890" i="1"/>
  <c r="AM890" i="1"/>
  <c r="AL890" i="1"/>
  <c r="AG884" i="1"/>
  <c r="AT884" i="1"/>
  <c r="AS884" i="1"/>
  <c r="AR884" i="1"/>
  <c r="AQ884" i="1"/>
  <c r="AP884" i="1"/>
  <c r="AO884" i="1"/>
  <c r="AN884" i="1"/>
  <c r="AM884" i="1"/>
  <c r="AL884" i="1"/>
  <c r="AC878" i="1"/>
  <c r="AT878" i="1"/>
  <c r="AS878" i="1"/>
  <c r="AQ878" i="1"/>
  <c r="AR878" i="1"/>
  <c r="AP878" i="1"/>
  <c r="AO878" i="1"/>
  <c r="AN878" i="1"/>
  <c r="AM878" i="1"/>
  <c r="AL878" i="1"/>
  <c r="AG872" i="1"/>
  <c r="AT872" i="1"/>
  <c r="AS872" i="1"/>
  <c r="AR872" i="1"/>
  <c r="AQ872" i="1"/>
  <c r="AP872" i="1"/>
  <c r="AO872" i="1"/>
  <c r="AN872" i="1"/>
  <c r="AM872" i="1"/>
  <c r="AL872" i="1"/>
  <c r="AT866" i="1"/>
  <c r="AS866" i="1"/>
  <c r="AR866" i="1"/>
  <c r="AQ866" i="1"/>
  <c r="AP866" i="1"/>
  <c r="AO866" i="1"/>
  <c r="AN866" i="1"/>
  <c r="AM866" i="1"/>
  <c r="AL866" i="1"/>
  <c r="AG860" i="1"/>
  <c r="AT860" i="1"/>
  <c r="AS860" i="1"/>
  <c r="AQ860" i="1"/>
  <c r="AR860" i="1"/>
  <c r="AP860" i="1"/>
  <c r="AO860" i="1"/>
  <c r="AM860" i="1"/>
  <c r="AL860" i="1"/>
  <c r="AG854" i="1"/>
  <c r="AT854" i="1"/>
  <c r="AS854" i="1"/>
  <c r="AR854" i="1"/>
  <c r="AQ854" i="1"/>
  <c r="AO854" i="1"/>
  <c r="AP854" i="1"/>
  <c r="AN854" i="1"/>
  <c r="AM854" i="1"/>
  <c r="AL854" i="1"/>
  <c r="AG848" i="1"/>
  <c r="AT848" i="1"/>
  <c r="AS848" i="1"/>
  <c r="AR848" i="1"/>
  <c r="AQ848" i="1"/>
  <c r="AP848" i="1"/>
  <c r="AO848" i="1"/>
  <c r="AN848" i="1"/>
  <c r="AM848" i="1"/>
  <c r="AL848" i="1"/>
  <c r="AG842" i="1"/>
  <c r="AS842" i="1"/>
  <c r="AT842" i="1"/>
  <c r="AQ842" i="1"/>
  <c r="AR842" i="1"/>
  <c r="AP842" i="1"/>
  <c r="AO842" i="1"/>
  <c r="AN842" i="1"/>
  <c r="AM842" i="1"/>
  <c r="AL842" i="1"/>
  <c r="AG836" i="1"/>
  <c r="AT836" i="1"/>
  <c r="AS836" i="1"/>
  <c r="AR836" i="1"/>
  <c r="AQ836" i="1"/>
  <c r="AP836" i="1"/>
  <c r="AO836" i="1"/>
  <c r="AN836" i="1"/>
  <c r="AM836" i="1"/>
  <c r="AL836" i="1"/>
  <c r="AT830" i="1"/>
  <c r="AS830" i="1"/>
  <c r="AR830" i="1"/>
  <c r="AQ830" i="1"/>
  <c r="AP830" i="1"/>
  <c r="AO830" i="1"/>
  <c r="AN830" i="1"/>
  <c r="AM830" i="1"/>
  <c r="AL830" i="1"/>
  <c r="AG824" i="1"/>
  <c r="AT824" i="1"/>
  <c r="AS824" i="1"/>
  <c r="AQ824" i="1"/>
  <c r="AR824" i="1"/>
  <c r="AP824" i="1"/>
  <c r="AO824" i="1"/>
  <c r="AM824" i="1"/>
  <c r="AN824" i="1"/>
  <c r="AL824" i="1"/>
  <c r="AT818" i="1"/>
  <c r="AS818" i="1"/>
  <c r="AR818" i="1"/>
  <c r="AQ818" i="1"/>
  <c r="AO818" i="1"/>
  <c r="AP818" i="1"/>
  <c r="AN818" i="1"/>
  <c r="AM818" i="1"/>
  <c r="AL818" i="1"/>
  <c r="AG812" i="1"/>
  <c r="AT812" i="1"/>
  <c r="AS812" i="1"/>
  <c r="AR812" i="1"/>
  <c r="AQ812" i="1"/>
  <c r="AP812" i="1"/>
  <c r="AO812" i="1"/>
  <c r="AN812" i="1"/>
  <c r="AM812" i="1"/>
  <c r="AL812" i="1"/>
  <c r="AG806" i="1"/>
  <c r="AT806" i="1"/>
  <c r="AS806" i="1"/>
  <c r="AQ806" i="1"/>
  <c r="AR806" i="1"/>
  <c r="AP806" i="1"/>
  <c r="AO806" i="1"/>
  <c r="AN806" i="1"/>
  <c r="AM806" i="1"/>
  <c r="AL806" i="1"/>
  <c r="AG800" i="1"/>
  <c r="AT800" i="1"/>
  <c r="AS800" i="1"/>
  <c r="AR800" i="1"/>
  <c r="AQ800" i="1"/>
  <c r="AO800" i="1"/>
  <c r="AP800" i="1"/>
  <c r="AN800" i="1"/>
  <c r="AM800" i="1"/>
  <c r="AL800" i="1"/>
  <c r="AT794" i="1"/>
  <c r="AS794" i="1"/>
  <c r="AR794" i="1"/>
  <c r="AQ794" i="1"/>
  <c r="AP794" i="1"/>
  <c r="AO794" i="1"/>
  <c r="AN794" i="1"/>
  <c r="AM794" i="1"/>
  <c r="AL794" i="1"/>
  <c r="AG788" i="1"/>
  <c r="AT788" i="1"/>
  <c r="AS788" i="1"/>
  <c r="AQ788" i="1"/>
  <c r="AR788" i="1"/>
  <c r="AP788" i="1"/>
  <c r="AO788" i="1"/>
  <c r="AM788" i="1"/>
  <c r="AN788" i="1"/>
  <c r="AL788" i="1"/>
  <c r="AG782" i="1"/>
  <c r="AT782" i="1"/>
  <c r="AS782" i="1"/>
  <c r="AR782" i="1"/>
  <c r="AQ782" i="1"/>
  <c r="AP782" i="1"/>
  <c r="AO782" i="1"/>
  <c r="AN782" i="1"/>
  <c r="AM782" i="1"/>
  <c r="AL782" i="1"/>
  <c r="AG776" i="1"/>
  <c r="AT776" i="1"/>
  <c r="AS776" i="1"/>
  <c r="AR776" i="1"/>
  <c r="AQ776" i="1"/>
  <c r="AP776" i="1"/>
  <c r="AO776" i="1"/>
  <c r="AN776" i="1"/>
  <c r="AM776" i="1"/>
  <c r="AL776" i="1"/>
  <c r="AG770" i="1"/>
  <c r="AT770" i="1"/>
  <c r="AS770" i="1"/>
  <c r="AQ770" i="1"/>
  <c r="AR770" i="1"/>
  <c r="AP770" i="1"/>
  <c r="AO770" i="1"/>
  <c r="AN770" i="1"/>
  <c r="AM770" i="1"/>
  <c r="AL770" i="1"/>
  <c r="AG764" i="1"/>
  <c r="AT764" i="1"/>
  <c r="AS764" i="1"/>
  <c r="AR764" i="1"/>
  <c r="AQ764" i="1"/>
  <c r="AP764" i="1"/>
  <c r="AO764" i="1"/>
  <c r="AN764" i="1"/>
  <c r="AM764" i="1"/>
  <c r="AL764" i="1"/>
  <c r="AG758" i="1"/>
  <c r="AT758" i="1"/>
  <c r="AS758" i="1"/>
  <c r="AR758" i="1"/>
  <c r="AQ758" i="1"/>
  <c r="AP758" i="1"/>
  <c r="AO758" i="1"/>
  <c r="AN758" i="1"/>
  <c r="AM758" i="1"/>
  <c r="AL758" i="1"/>
  <c r="AG752" i="1"/>
  <c r="AT752" i="1"/>
  <c r="AS752" i="1"/>
  <c r="AQ752" i="1"/>
  <c r="AR752" i="1"/>
  <c r="AP752" i="1"/>
  <c r="AM752" i="1"/>
  <c r="AO752" i="1"/>
  <c r="AN752" i="1"/>
  <c r="AL752" i="1"/>
  <c r="AT746" i="1"/>
  <c r="AS746" i="1"/>
  <c r="AR746" i="1"/>
  <c r="AQ746" i="1"/>
  <c r="AO746" i="1"/>
  <c r="AP746" i="1"/>
  <c r="AN746" i="1"/>
  <c r="AM746" i="1"/>
  <c r="AL746" i="1"/>
  <c r="AG740" i="1"/>
  <c r="AT740" i="1"/>
  <c r="AS740" i="1"/>
  <c r="AR740" i="1"/>
  <c r="AQ740" i="1"/>
  <c r="AP740" i="1"/>
  <c r="AO740" i="1"/>
  <c r="AN740" i="1"/>
  <c r="AM740" i="1"/>
  <c r="AL740" i="1"/>
  <c r="AG734" i="1"/>
  <c r="AT734" i="1"/>
  <c r="AS734" i="1"/>
  <c r="AQ734" i="1"/>
  <c r="AR734" i="1"/>
  <c r="AP734" i="1"/>
  <c r="AO734" i="1"/>
  <c r="AN734" i="1"/>
  <c r="AM734" i="1"/>
  <c r="AL734" i="1"/>
  <c r="AG728" i="1"/>
  <c r="AT728" i="1"/>
  <c r="AS728" i="1"/>
  <c r="AR728" i="1"/>
  <c r="AQ728" i="1"/>
  <c r="AP728" i="1"/>
  <c r="AO728" i="1"/>
  <c r="AN728" i="1"/>
  <c r="AM728" i="1"/>
  <c r="AL728" i="1"/>
  <c r="AC722" i="1"/>
  <c r="AT722" i="1"/>
  <c r="AS722" i="1"/>
  <c r="AR722" i="1"/>
  <c r="AQ722" i="1"/>
  <c r="AP722" i="1"/>
  <c r="AN722" i="1"/>
  <c r="AO722" i="1"/>
  <c r="AM722" i="1"/>
  <c r="AL722" i="1"/>
  <c r="AG716" i="1"/>
  <c r="AT716" i="1"/>
  <c r="AS716" i="1"/>
  <c r="AQ716" i="1"/>
  <c r="AR716" i="1"/>
  <c r="AP716" i="1"/>
  <c r="AN716" i="1"/>
  <c r="AO716" i="1"/>
  <c r="AM716" i="1"/>
  <c r="AL716" i="1"/>
  <c r="AG710" i="1"/>
  <c r="AT710" i="1"/>
  <c r="AS710" i="1"/>
  <c r="AR710" i="1"/>
  <c r="AQ710" i="1"/>
  <c r="AO710" i="1"/>
  <c r="AN710" i="1"/>
  <c r="AP710" i="1"/>
  <c r="AM710" i="1"/>
  <c r="AL710" i="1"/>
  <c r="AG704" i="1"/>
  <c r="AT704" i="1"/>
  <c r="AS704" i="1"/>
  <c r="AR704" i="1"/>
  <c r="AQ704" i="1"/>
  <c r="AP704" i="1"/>
  <c r="AN704" i="1"/>
  <c r="AO704" i="1"/>
  <c r="AM704" i="1"/>
  <c r="AL704" i="1"/>
  <c r="AT698" i="1"/>
  <c r="AS698" i="1"/>
  <c r="AQ698" i="1"/>
  <c r="AR698" i="1"/>
  <c r="AP698" i="1"/>
  <c r="AN698" i="1"/>
  <c r="AO698" i="1"/>
  <c r="AM698" i="1"/>
  <c r="AL698" i="1"/>
  <c r="AG692" i="1"/>
  <c r="AT692" i="1"/>
  <c r="AS692" i="1"/>
  <c r="AR692" i="1"/>
  <c r="AQ692" i="1"/>
  <c r="AP692" i="1"/>
  <c r="AN692" i="1"/>
  <c r="AO692" i="1"/>
  <c r="AM692" i="1"/>
  <c r="AL692" i="1"/>
  <c r="AT686" i="1"/>
  <c r="AS686" i="1"/>
  <c r="AR686" i="1"/>
  <c r="AQ686" i="1"/>
  <c r="AP686" i="1"/>
  <c r="AN686" i="1"/>
  <c r="AO686" i="1"/>
  <c r="AM686" i="1"/>
  <c r="AL686" i="1"/>
  <c r="AG680" i="1"/>
  <c r="AT680" i="1"/>
  <c r="AS680" i="1"/>
  <c r="AQ680" i="1"/>
  <c r="AR680" i="1"/>
  <c r="AP680" i="1"/>
  <c r="AN680" i="1"/>
  <c r="AO680" i="1"/>
  <c r="AM680" i="1"/>
  <c r="AL680" i="1"/>
  <c r="AT674" i="1"/>
  <c r="AS674" i="1"/>
  <c r="AR674" i="1"/>
  <c r="AQ674" i="1"/>
  <c r="AO674" i="1"/>
  <c r="AN674" i="1"/>
  <c r="AP674" i="1"/>
  <c r="AM674" i="1"/>
  <c r="AL674" i="1"/>
  <c r="AG668" i="1"/>
  <c r="AT668" i="1"/>
  <c r="AS668" i="1"/>
  <c r="AR668" i="1"/>
  <c r="AQ668" i="1"/>
  <c r="AP668" i="1"/>
  <c r="AN668" i="1"/>
  <c r="AO668" i="1"/>
  <c r="AM668" i="1"/>
  <c r="AL668" i="1"/>
  <c r="AG662" i="1"/>
  <c r="AT662" i="1"/>
  <c r="AS662" i="1"/>
  <c r="AQ662" i="1"/>
  <c r="AP662" i="1"/>
  <c r="AN662" i="1"/>
  <c r="AR662" i="1"/>
  <c r="AO662" i="1"/>
  <c r="AM662" i="1"/>
  <c r="AL662" i="1"/>
  <c r="AG656" i="1"/>
  <c r="AT656" i="1"/>
  <c r="AS656" i="1"/>
  <c r="AR656" i="1"/>
  <c r="AQ656" i="1"/>
  <c r="AP656" i="1"/>
  <c r="AN656" i="1"/>
  <c r="AO656" i="1"/>
  <c r="AM656" i="1"/>
  <c r="AL656" i="1"/>
  <c r="AT650" i="1"/>
  <c r="AS650" i="1"/>
  <c r="AR650" i="1"/>
  <c r="AQ650" i="1"/>
  <c r="AP650" i="1"/>
  <c r="AN650" i="1"/>
  <c r="AO650" i="1"/>
  <c r="AM650" i="1"/>
  <c r="AL650" i="1"/>
  <c r="AG644" i="1"/>
  <c r="AT644" i="1"/>
  <c r="AS644" i="1"/>
  <c r="AQ644" i="1"/>
  <c r="AR644" i="1"/>
  <c r="AP644" i="1"/>
  <c r="AN644" i="1"/>
  <c r="AO644" i="1"/>
  <c r="AM644" i="1"/>
  <c r="AL644" i="1"/>
  <c r="AG638" i="1"/>
  <c r="AT638" i="1"/>
  <c r="AS638" i="1"/>
  <c r="AR638" i="1"/>
  <c r="AQ638" i="1"/>
  <c r="AO638" i="1"/>
  <c r="AN638" i="1"/>
  <c r="AP638" i="1"/>
  <c r="AM638" i="1"/>
  <c r="AL638" i="1"/>
  <c r="AG632" i="1"/>
  <c r="AT632" i="1"/>
  <c r="AS632" i="1"/>
  <c r="AR632" i="1"/>
  <c r="AQ632" i="1"/>
  <c r="AP632" i="1"/>
  <c r="AN632" i="1"/>
  <c r="AO632" i="1"/>
  <c r="AM632" i="1"/>
  <c r="AL632" i="1"/>
  <c r="AT626" i="1"/>
  <c r="AS626" i="1"/>
  <c r="AQ626" i="1"/>
  <c r="AR626" i="1"/>
  <c r="AP626" i="1"/>
  <c r="AN626" i="1"/>
  <c r="AO626" i="1"/>
  <c r="AM626" i="1"/>
  <c r="AL626" i="1"/>
  <c r="AG620" i="1"/>
  <c r="AT620" i="1"/>
  <c r="AS620" i="1"/>
  <c r="AR620" i="1"/>
  <c r="AQ620" i="1"/>
  <c r="AP620" i="1"/>
  <c r="AN620" i="1"/>
  <c r="AO620" i="1"/>
  <c r="AM620" i="1"/>
  <c r="AL620" i="1"/>
  <c r="AC614" i="1"/>
  <c r="AT614" i="1"/>
  <c r="AS614" i="1"/>
  <c r="AR614" i="1"/>
  <c r="AQ614" i="1"/>
  <c r="AP614" i="1"/>
  <c r="AN614" i="1"/>
  <c r="AO614" i="1"/>
  <c r="AM614" i="1"/>
  <c r="AL614" i="1"/>
  <c r="AG608" i="1"/>
  <c r="AT608" i="1"/>
  <c r="AS608" i="1"/>
  <c r="AQ608" i="1"/>
  <c r="AR608" i="1"/>
  <c r="AP608" i="1"/>
  <c r="AN608" i="1"/>
  <c r="AO608" i="1"/>
  <c r="AM608" i="1"/>
  <c r="AL608" i="1"/>
  <c r="AT602" i="1"/>
  <c r="AS602" i="1"/>
  <c r="AR602" i="1"/>
  <c r="AQ602" i="1"/>
  <c r="AO602" i="1"/>
  <c r="AN602" i="1"/>
  <c r="AM602" i="1"/>
  <c r="AP602" i="1"/>
  <c r="AL602" i="1"/>
  <c r="AG596" i="1"/>
  <c r="AT596" i="1"/>
  <c r="AS596" i="1"/>
  <c r="AR596" i="1"/>
  <c r="AQ596" i="1"/>
  <c r="AP596" i="1"/>
  <c r="AN596" i="1"/>
  <c r="AO596" i="1"/>
  <c r="AM596" i="1"/>
  <c r="AL596" i="1"/>
  <c r="AG590" i="1"/>
  <c r="AT590" i="1"/>
  <c r="AS590" i="1"/>
  <c r="AQ590" i="1"/>
  <c r="AR590" i="1"/>
  <c r="AP590" i="1"/>
  <c r="AN590" i="1"/>
  <c r="AO590" i="1"/>
  <c r="AM590" i="1"/>
  <c r="AL590" i="1"/>
  <c r="AG584" i="1"/>
  <c r="AT584" i="1"/>
  <c r="AS584" i="1"/>
  <c r="AR584" i="1"/>
  <c r="AQ584" i="1"/>
  <c r="AP584" i="1"/>
  <c r="AN584" i="1"/>
  <c r="AO584" i="1"/>
  <c r="AM584" i="1"/>
  <c r="AL584" i="1"/>
  <c r="AT578" i="1"/>
  <c r="AS578" i="1"/>
  <c r="AR578" i="1"/>
  <c r="AQ578" i="1"/>
  <c r="AP578" i="1"/>
  <c r="AN578" i="1"/>
  <c r="AO578" i="1"/>
  <c r="AM578" i="1"/>
  <c r="AL578" i="1"/>
  <c r="AG572" i="1"/>
  <c r="AT572" i="1"/>
  <c r="AS572" i="1"/>
  <c r="AQ572" i="1"/>
  <c r="AR572" i="1"/>
  <c r="AP572" i="1"/>
  <c r="AN572" i="1"/>
  <c r="AO572" i="1"/>
  <c r="AM572" i="1"/>
  <c r="AL572" i="1"/>
  <c r="AG566" i="1"/>
  <c r="AT566" i="1"/>
  <c r="AS566" i="1"/>
  <c r="AR566" i="1"/>
  <c r="AQ566" i="1"/>
  <c r="AP566" i="1"/>
  <c r="AO566" i="1"/>
  <c r="AN566" i="1"/>
  <c r="AM566" i="1"/>
  <c r="AL566" i="1"/>
  <c r="AG560" i="1"/>
  <c r="AT560" i="1"/>
  <c r="AS560" i="1"/>
  <c r="AR560" i="1"/>
  <c r="AQ560" i="1"/>
  <c r="AP560" i="1"/>
  <c r="AN560" i="1"/>
  <c r="AO560" i="1"/>
  <c r="AM560" i="1"/>
  <c r="AL560" i="1"/>
  <c r="AT554" i="1"/>
  <c r="AS554" i="1"/>
  <c r="AQ554" i="1"/>
  <c r="AP554" i="1"/>
  <c r="AR554" i="1"/>
  <c r="AN554" i="1"/>
  <c r="AO554" i="1"/>
  <c r="AM554" i="1"/>
  <c r="AG548" i="1"/>
  <c r="AT548" i="1"/>
  <c r="AS548" i="1"/>
  <c r="AR548" i="1"/>
  <c r="AQ548" i="1"/>
  <c r="AP548" i="1"/>
  <c r="AN548" i="1"/>
  <c r="AO548" i="1"/>
  <c r="AM548" i="1"/>
  <c r="AL548" i="1"/>
  <c r="AT542" i="1"/>
  <c r="AS542" i="1"/>
  <c r="AR542" i="1"/>
  <c r="AQ542" i="1"/>
  <c r="AP542" i="1"/>
  <c r="AN542" i="1"/>
  <c r="AO542" i="1"/>
  <c r="AM542" i="1"/>
  <c r="AL542" i="1"/>
  <c r="AG536" i="1"/>
  <c r="AT536" i="1"/>
  <c r="AS536" i="1"/>
  <c r="AQ536" i="1"/>
  <c r="AR536" i="1"/>
  <c r="AP536" i="1"/>
  <c r="AN536" i="1"/>
  <c r="AM536" i="1"/>
  <c r="AO536" i="1"/>
  <c r="AL536" i="1"/>
  <c r="AT530" i="1"/>
  <c r="AS530" i="1"/>
  <c r="AR530" i="1"/>
  <c r="AQ530" i="1"/>
  <c r="AO530" i="1"/>
  <c r="AN530" i="1"/>
  <c r="AP530" i="1"/>
  <c r="AM530" i="1"/>
  <c r="AL530" i="1"/>
  <c r="AG524" i="1"/>
  <c r="AT524" i="1"/>
  <c r="AR524" i="1"/>
  <c r="AQ524" i="1"/>
  <c r="AS524" i="1"/>
  <c r="AP524" i="1"/>
  <c r="AN524" i="1"/>
  <c r="AO524" i="1"/>
  <c r="AM524" i="1"/>
  <c r="AL524" i="1"/>
  <c r="AG518" i="1"/>
  <c r="AT518" i="1"/>
  <c r="AS518" i="1"/>
  <c r="AQ518" i="1"/>
  <c r="AR518" i="1"/>
  <c r="AP518" i="1"/>
  <c r="AN518" i="1"/>
  <c r="AO518" i="1"/>
  <c r="AM518" i="1"/>
  <c r="AG512" i="1"/>
  <c r="AT512" i="1"/>
  <c r="AS512" i="1"/>
  <c r="AR512" i="1"/>
  <c r="AQ512" i="1"/>
  <c r="AP512" i="1"/>
  <c r="AN512" i="1"/>
  <c r="AO512" i="1"/>
  <c r="AM512" i="1"/>
  <c r="AL512" i="1"/>
  <c r="AT506" i="1"/>
  <c r="AS506" i="1"/>
  <c r="AR506" i="1"/>
  <c r="AQ506" i="1"/>
  <c r="AP506" i="1"/>
  <c r="AN506" i="1"/>
  <c r="AO506" i="1"/>
  <c r="AM506" i="1"/>
  <c r="AL506" i="1"/>
  <c r="AG500" i="1"/>
  <c r="AT500" i="1"/>
  <c r="AS500" i="1"/>
  <c r="AQ500" i="1"/>
  <c r="AR500" i="1"/>
  <c r="AP500" i="1"/>
  <c r="AN500" i="1"/>
  <c r="AO500" i="1"/>
  <c r="AM500" i="1"/>
  <c r="AL500" i="1"/>
  <c r="AG494" i="1"/>
  <c r="AT494" i="1"/>
  <c r="AS494" i="1"/>
  <c r="AR494" i="1"/>
  <c r="AQ494" i="1"/>
  <c r="AO494" i="1"/>
  <c r="AN494" i="1"/>
  <c r="AP494" i="1"/>
  <c r="AM494" i="1"/>
  <c r="AL494" i="1"/>
  <c r="AG488" i="1"/>
  <c r="AT488" i="1"/>
  <c r="AS488" i="1"/>
  <c r="AR488" i="1"/>
  <c r="AQ488" i="1"/>
  <c r="AP488" i="1"/>
  <c r="AN488" i="1"/>
  <c r="AO488" i="1"/>
  <c r="AM488" i="1"/>
  <c r="AL488" i="1"/>
  <c r="AT482" i="1"/>
  <c r="AS482" i="1"/>
  <c r="AQ482" i="1"/>
  <c r="AR482" i="1"/>
  <c r="AP482" i="1"/>
  <c r="AN482" i="1"/>
  <c r="AO482" i="1"/>
  <c r="AM482" i="1"/>
  <c r="AG476" i="1"/>
  <c r="AT476" i="1"/>
  <c r="AS476" i="1"/>
  <c r="AR476" i="1"/>
  <c r="AQ476" i="1"/>
  <c r="AP476" i="1"/>
  <c r="AN476" i="1"/>
  <c r="AO476" i="1"/>
  <c r="AM476" i="1"/>
  <c r="AL476" i="1"/>
  <c r="AT470" i="1"/>
  <c r="AS470" i="1"/>
  <c r="AR470" i="1"/>
  <c r="AQ470" i="1"/>
  <c r="AP470" i="1"/>
  <c r="AN470" i="1"/>
  <c r="AO470" i="1"/>
  <c r="AM470" i="1"/>
  <c r="AL470" i="1"/>
  <c r="AG464" i="1"/>
  <c r="AT464" i="1"/>
  <c r="AS464" i="1"/>
  <c r="AQ464" i="1"/>
  <c r="AR464" i="1"/>
  <c r="AP464" i="1"/>
  <c r="AN464" i="1"/>
  <c r="AO464" i="1"/>
  <c r="AM464" i="1"/>
  <c r="AL464" i="1"/>
  <c r="AT458" i="1"/>
  <c r="AS458" i="1"/>
  <c r="AR458" i="1"/>
  <c r="AQ458" i="1"/>
  <c r="AO458" i="1"/>
  <c r="AN458" i="1"/>
  <c r="AP458" i="1"/>
  <c r="AM458" i="1"/>
  <c r="AL458" i="1"/>
  <c r="AG452" i="1"/>
  <c r="AT452" i="1"/>
  <c r="AS452" i="1"/>
  <c r="AR452" i="1"/>
  <c r="AQ452" i="1"/>
  <c r="AP452" i="1"/>
  <c r="AN452" i="1"/>
  <c r="AO452" i="1"/>
  <c r="AM452" i="1"/>
  <c r="AL452" i="1"/>
  <c r="AT446" i="1"/>
  <c r="AS446" i="1"/>
  <c r="AQ446" i="1"/>
  <c r="AR446" i="1"/>
  <c r="AP446" i="1"/>
  <c r="AN446" i="1"/>
  <c r="AO446" i="1"/>
  <c r="AM446" i="1"/>
  <c r="AG440" i="1"/>
  <c r="AT440" i="1"/>
  <c r="AS440" i="1"/>
  <c r="AR440" i="1"/>
  <c r="AQ440" i="1"/>
  <c r="AP440" i="1"/>
  <c r="AN440" i="1"/>
  <c r="AO440" i="1"/>
  <c r="AM440" i="1"/>
  <c r="AL440" i="1"/>
  <c r="AT434" i="1"/>
  <c r="AS434" i="1"/>
  <c r="AR434" i="1"/>
  <c r="AQ434" i="1"/>
  <c r="AP434" i="1"/>
  <c r="AN434" i="1"/>
  <c r="AO434" i="1"/>
  <c r="AM434" i="1"/>
  <c r="AL434" i="1"/>
  <c r="AC428" i="1"/>
  <c r="AT428" i="1"/>
  <c r="AS428" i="1"/>
  <c r="AQ428" i="1"/>
  <c r="AR428" i="1"/>
  <c r="AP428" i="1"/>
  <c r="AN428" i="1"/>
  <c r="AO428" i="1"/>
  <c r="AM428" i="1"/>
  <c r="AL428" i="1"/>
  <c r="AT422" i="1"/>
  <c r="AS422" i="1"/>
  <c r="AR422" i="1"/>
  <c r="AQ422" i="1"/>
  <c r="AO422" i="1"/>
  <c r="AN422" i="1"/>
  <c r="AP422" i="1"/>
  <c r="AM422" i="1"/>
  <c r="AL422" i="1"/>
  <c r="AG416" i="1"/>
  <c r="AT416" i="1"/>
  <c r="AS416" i="1"/>
  <c r="AR416" i="1"/>
  <c r="AQ416" i="1"/>
  <c r="AP416" i="1"/>
  <c r="AN416" i="1"/>
  <c r="AO416" i="1"/>
  <c r="AM416" i="1"/>
  <c r="AL416" i="1"/>
  <c r="AT410" i="1"/>
  <c r="AS410" i="1"/>
  <c r="AQ410" i="1"/>
  <c r="AR410" i="1"/>
  <c r="AP410" i="1"/>
  <c r="AN410" i="1"/>
  <c r="AO410" i="1"/>
  <c r="AM410" i="1"/>
  <c r="AG404" i="1"/>
  <c r="AT404" i="1"/>
  <c r="AS404" i="1"/>
  <c r="AR404" i="1"/>
  <c r="AQ404" i="1"/>
  <c r="AP404" i="1"/>
  <c r="AN404" i="1"/>
  <c r="AO404" i="1"/>
  <c r="AM404" i="1"/>
  <c r="AL404" i="1"/>
  <c r="AT398" i="1"/>
  <c r="AS398" i="1"/>
  <c r="AR398" i="1"/>
  <c r="AQ398" i="1"/>
  <c r="AP398" i="1"/>
  <c r="AN398" i="1"/>
  <c r="AO398" i="1"/>
  <c r="AM398" i="1"/>
  <c r="AL398" i="1"/>
  <c r="AG392" i="1"/>
  <c r="AS392" i="1"/>
  <c r="AT392" i="1"/>
  <c r="AR392" i="1"/>
  <c r="AQ392" i="1"/>
  <c r="AP392" i="1"/>
  <c r="AN392" i="1"/>
  <c r="AO392" i="1"/>
  <c r="AM392" i="1"/>
  <c r="AL392" i="1"/>
  <c r="AG386" i="1"/>
  <c r="AT386" i="1"/>
  <c r="AR386" i="1"/>
  <c r="AS386" i="1"/>
  <c r="AQ386" i="1"/>
  <c r="AO386" i="1"/>
  <c r="AN386" i="1"/>
  <c r="AP386" i="1"/>
  <c r="AM386" i="1"/>
  <c r="AL386" i="1"/>
  <c r="AG380" i="1"/>
  <c r="AT380" i="1"/>
  <c r="AS380" i="1"/>
  <c r="AR380" i="1"/>
  <c r="AQ380" i="1"/>
  <c r="AP380" i="1"/>
  <c r="AN380" i="1"/>
  <c r="AO380" i="1"/>
  <c r="AM380" i="1"/>
  <c r="AL380" i="1"/>
  <c r="AG374" i="1"/>
  <c r="AT374" i="1"/>
  <c r="AR374" i="1"/>
  <c r="AS374" i="1"/>
  <c r="AQ374" i="1"/>
  <c r="AP374" i="1"/>
  <c r="AN374" i="1"/>
  <c r="AO374" i="1"/>
  <c r="AM374" i="1"/>
  <c r="AG368" i="1"/>
  <c r="AT368" i="1"/>
  <c r="AR368" i="1"/>
  <c r="AS368" i="1"/>
  <c r="AQ368" i="1"/>
  <c r="AP368" i="1"/>
  <c r="AN368" i="1"/>
  <c r="AO368" i="1"/>
  <c r="AM368" i="1"/>
  <c r="AL368" i="1"/>
  <c r="AB362" i="1"/>
  <c r="AT362" i="1"/>
  <c r="AS362" i="1"/>
  <c r="AR362" i="1"/>
  <c r="AQ362" i="1"/>
  <c r="AP362" i="1"/>
  <c r="AO362" i="1"/>
  <c r="AN362" i="1"/>
  <c r="AM362" i="1"/>
  <c r="AL362" i="1"/>
  <c r="AG356" i="1"/>
  <c r="AT356" i="1"/>
  <c r="AS356" i="1"/>
  <c r="AR356" i="1"/>
  <c r="AQ356" i="1"/>
  <c r="AP356" i="1"/>
  <c r="AN356" i="1"/>
  <c r="AO356" i="1"/>
  <c r="AM356" i="1"/>
  <c r="AL356" i="1"/>
  <c r="AT350" i="1"/>
  <c r="AR350" i="1"/>
  <c r="AS350" i="1"/>
  <c r="AQ350" i="1"/>
  <c r="AP350" i="1"/>
  <c r="AN350" i="1"/>
  <c r="AO350" i="1"/>
  <c r="AM350" i="1"/>
  <c r="AL350" i="1"/>
  <c r="AG344" i="1"/>
  <c r="AT344" i="1"/>
  <c r="AS344" i="1"/>
  <c r="AR344" i="1"/>
  <c r="AQ344" i="1"/>
  <c r="AP344" i="1"/>
  <c r="AO344" i="1"/>
  <c r="AN344" i="1"/>
  <c r="AM344" i="1"/>
  <c r="AL344" i="1"/>
  <c r="AT338" i="1"/>
  <c r="AS338" i="1"/>
  <c r="AR338" i="1"/>
  <c r="AQ338" i="1"/>
  <c r="AP338" i="1"/>
  <c r="AN338" i="1"/>
  <c r="AO338" i="1"/>
  <c r="AM338" i="1"/>
  <c r="AG332" i="1"/>
  <c r="AT332" i="1"/>
  <c r="AS332" i="1"/>
  <c r="AR332" i="1"/>
  <c r="AQ332" i="1"/>
  <c r="AP332" i="1"/>
  <c r="AN332" i="1"/>
  <c r="AO332" i="1"/>
  <c r="AM332" i="1"/>
  <c r="AL332" i="1"/>
  <c r="AG326" i="1"/>
  <c r="AT326" i="1"/>
  <c r="AS326" i="1"/>
  <c r="AR326" i="1"/>
  <c r="AQ326" i="1"/>
  <c r="AP326" i="1"/>
  <c r="AO326" i="1"/>
  <c r="AN326" i="1"/>
  <c r="AM326" i="1"/>
  <c r="AL326" i="1"/>
  <c r="AT320" i="1"/>
  <c r="AS320" i="1"/>
  <c r="AR320" i="1"/>
  <c r="AQ320" i="1"/>
  <c r="AP320" i="1"/>
  <c r="AN320" i="1"/>
  <c r="AO320" i="1"/>
  <c r="AM320" i="1"/>
  <c r="AL320" i="1"/>
  <c r="AG314" i="1"/>
  <c r="AT314" i="1"/>
  <c r="AR314" i="1"/>
  <c r="AS314" i="1"/>
  <c r="AQ314" i="1"/>
  <c r="AN314" i="1"/>
  <c r="AP314" i="1"/>
  <c r="AO314" i="1"/>
  <c r="AM314" i="1"/>
  <c r="AL314" i="1"/>
  <c r="AG308" i="1"/>
  <c r="AT308" i="1"/>
  <c r="AR308" i="1"/>
  <c r="AQ308" i="1"/>
  <c r="AS308" i="1"/>
  <c r="AP308" i="1"/>
  <c r="AO308" i="1"/>
  <c r="AN308" i="1"/>
  <c r="AL308" i="1"/>
  <c r="AG302" i="1"/>
  <c r="AT302" i="1"/>
  <c r="AS302" i="1"/>
  <c r="AR302" i="1"/>
  <c r="AQ302" i="1"/>
  <c r="AP302" i="1"/>
  <c r="AN302" i="1"/>
  <c r="AO302" i="1"/>
  <c r="AM302" i="1"/>
  <c r="AG296" i="1"/>
  <c r="AT296" i="1"/>
  <c r="AR296" i="1"/>
  <c r="AS296" i="1"/>
  <c r="AQ296" i="1"/>
  <c r="AP296" i="1"/>
  <c r="AN296" i="1"/>
  <c r="AO296" i="1"/>
  <c r="AM296" i="1"/>
  <c r="AL296" i="1"/>
  <c r="AG290" i="1"/>
  <c r="AT290" i="1"/>
  <c r="AR290" i="1"/>
  <c r="AS290" i="1"/>
  <c r="AQ290" i="1"/>
  <c r="AP290" i="1"/>
  <c r="AO290" i="1"/>
  <c r="AN290" i="1"/>
  <c r="AM290" i="1"/>
  <c r="AL290" i="1"/>
  <c r="AT284" i="1"/>
  <c r="AS284" i="1"/>
  <c r="AR284" i="1"/>
  <c r="AQ284" i="1"/>
  <c r="AP284" i="1"/>
  <c r="AN284" i="1"/>
  <c r="AO284" i="1"/>
  <c r="AM284" i="1"/>
  <c r="AL284" i="1"/>
  <c r="AG278" i="1"/>
  <c r="AT278" i="1"/>
  <c r="AS278" i="1"/>
  <c r="AR278" i="1"/>
  <c r="AQ278" i="1"/>
  <c r="AN278" i="1"/>
  <c r="AP278" i="1"/>
  <c r="AO278" i="1"/>
  <c r="AM278" i="1"/>
  <c r="AL278" i="1"/>
  <c r="AG272" i="1"/>
  <c r="AS272" i="1"/>
  <c r="AT272" i="1"/>
  <c r="AR272" i="1"/>
  <c r="AQ272" i="1"/>
  <c r="AP272" i="1"/>
  <c r="AO272" i="1"/>
  <c r="AN272" i="1"/>
  <c r="AM272" i="1"/>
  <c r="AL272" i="1"/>
  <c r="AT266" i="1"/>
  <c r="AR266" i="1"/>
  <c r="AS266" i="1"/>
  <c r="AQ266" i="1"/>
  <c r="AP266" i="1"/>
  <c r="AN266" i="1"/>
  <c r="AO266" i="1"/>
  <c r="AM266" i="1"/>
  <c r="AG260" i="1"/>
  <c r="AT260" i="1"/>
  <c r="AS260" i="1"/>
  <c r="AR260" i="1"/>
  <c r="AQ260" i="1"/>
  <c r="AP260" i="1"/>
  <c r="AN260" i="1"/>
  <c r="AO260" i="1"/>
  <c r="AM260" i="1"/>
  <c r="AL260" i="1"/>
  <c r="AG254" i="1"/>
  <c r="AT254" i="1"/>
  <c r="AS254" i="1"/>
  <c r="AR254" i="1"/>
  <c r="AQ254" i="1"/>
  <c r="AP254" i="1"/>
  <c r="AO254" i="1"/>
  <c r="AN254" i="1"/>
  <c r="AM254" i="1"/>
  <c r="AL254" i="1"/>
  <c r="AC248" i="1"/>
  <c r="AT248" i="1"/>
  <c r="AS248" i="1"/>
  <c r="AR248" i="1"/>
  <c r="AQ248" i="1"/>
  <c r="AN248" i="1"/>
  <c r="AO248" i="1"/>
  <c r="AP248" i="1"/>
  <c r="AM248" i="1"/>
  <c r="AL248" i="1"/>
  <c r="AG242" i="1"/>
  <c r="AT242" i="1"/>
  <c r="AS242" i="1"/>
  <c r="AR242" i="1"/>
  <c r="AQ242" i="1"/>
  <c r="AP242" i="1"/>
  <c r="AN242" i="1"/>
  <c r="AO242" i="1"/>
  <c r="AM242" i="1"/>
  <c r="AL242" i="1"/>
  <c r="AG236" i="1"/>
  <c r="AT236" i="1"/>
  <c r="AR236" i="1"/>
  <c r="AS236" i="1"/>
  <c r="AQ236" i="1"/>
  <c r="AP236" i="1"/>
  <c r="AO236" i="1"/>
  <c r="AN236" i="1"/>
  <c r="AM236" i="1"/>
  <c r="AL236" i="1"/>
  <c r="AG230" i="1"/>
  <c r="AT230" i="1"/>
  <c r="AR230" i="1"/>
  <c r="AS230" i="1"/>
  <c r="AQ230" i="1"/>
  <c r="AN230" i="1"/>
  <c r="AP230" i="1"/>
  <c r="AO230" i="1"/>
  <c r="AM230" i="1"/>
  <c r="AG224" i="1"/>
  <c r="AT224" i="1"/>
  <c r="AS224" i="1"/>
  <c r="AR224" i="1"/>
  <c r="AQ224" i="1"/>
  <c r="AP224" i="1"/>
  <c r="AN224" i="1"/>
  <c r="AO224" i="1"/>
  <c r="AM224" i="1"/>
  <c r="AL224" i="1"/>
  <c r="AT218" i="1"/>
  <c r="AR218" i="1"/>
  <c r="AS218" i="1"/>
  <c r="AQ218" i="1"/>
  <c r="AP218" i="1"/>
  <c r="AO218" i="1"/>
  <c r="AN218" i="1"/>
  <c r="AM218" i="1"/>
  <c r="AL218" i="1"/>
  <c r="AT212" i="1"/>
  <c r="AS212" i="1"/>
  <c r="AR212" i="1"/>
  <c r="AQ212" i="1"/>
  <c r="AP212" i="1"/>
  <c r="AN212" i="1"/>
  <c r="AO212" i="1"/>
  <c r="AM212" i="1"/>
  <c r="AL212" i="1"/>
  <c r="AG206" i="1"/>
  <c r="AT206" i="1"/>
  <c r="AS206" i="1"/>
  <c r="AR206" i="1"/>
  <c r="AQ206" i="1"/>
  <c r="AP206" i="1"/>
  <c r="AN206" i="1"/>
  <c r="AO206" i="1"/>
  <c r="AM206" i="1"/>
  <c r="AL206" i="1"/>
  <c r="AG200" i="1"/>
  <c r="AT200" i="1"/>
  <c r="AS200" i="1"/>
  <c r="AR200" i="1"/>
  <c r="AQ200" i="1"/>
  <c r="AP200" i="1"/>
  <c r="AO200" i="1"/>
  <c r="AN200" i="1"/>
  <c r="AM200" i="1"/>
  <c r="AL200" i="1"/>
  <c r="AT194" i="1"/>
  <c r="AS194" i="1"/>
  <c r="AR194" i="1"/>
  <c r="AQ194" i="1"/>
  <c r="AN194" i="1"/>
  <c r="AO194" i="1"/>
  <c r="AP194" i="1"/>
  <c r="AM194" i="1"/>
  <c r="AG188" i="1"/>
  <c r="AT188" i="1"/>
  <c r="AS188" i="1"/>
  <c r="AR188" i="1"/>
  <c r="AQ188" i="1"/>
  <c r="AP188" i="1"/>
  <c r="AN188" i="1"/>
  <c r="AO188" i="1"/>
  <c r="AM188" i="1"/>
  <c r="AL188" i="1"/>
  <c r="AG182" i="1"/>
  <c r="AT182" i="1"/>
  <c r="AS182" i="1"/>
  <c r="AR182" i="1"/>
  <c r="AQ182" i="1"/>
  <c r="AP182" i="1"/>
  <c r="AO182" i="1"/>
  <c r="AN182" i="1"/>
  <c r="AM182" i="1"/>
  <c r="AL182" i="1"/>
  <c r="AG176" i="1"/>
  <c r="AT176" i="1"/>
  <c r="AS176" i="1"/>
  <c r="AR176" i="1"/>
  <c r="AQ176" i="1"/>
  <c r="AN176" i="1"/>
  <c r="AP176" i="1"/>
  <c r="AO176" i="1"/>
  <c r="AM176" i="1"/>
  <c r="AL176" i="1"/>
  <c r="AG170" i="1"/>
  <c r="AT170" i="1"/>
  <c r="AR170" i="1"/>
  <c r="AS170" i="1"/>
  <c r="AQ170" i="1"/>
  <c r="AP170" i="1"/>
  <c r="AN170" i="1"/>
  <c r="AO170" i="1"/>
  <c r="AM170" i="1"/>
  <c r="AL170" i="1"/>
  <c r="AG164" i="1"/>
  <c r="AT164" i="1"/>
  <c r="AS164" i="1"/>
  <c r="AR164" i="1"/>
  <c r="AQ164" i="1"/>
  <c r="AP164" i="1"/>
  <c r="AO164" i="1"/>
  <c r="AN164" i="1"/>
  <c r="AM164" i="1"/>
  <c r="AL164" i="1"/>
  <c r="AG158" i="1"/>
  <c r="AT158" i="1"/>
  <c r="AR158" i="1"/>
  <c r="AS158" i="1"/>
  <c r="AQ158" i="1"/>
  <c r="AP158" i="1"/>
  <c r="AN158" i="1"/>
  <c r="AO158" i="1"/>
  <c r="AM158" i="1"/>
  <c r="AG152" i="1"/>
  <c r="AT152" i="1"/>
  <c r="AR152" i="1"/>
  <c r="AS152" i="1"/>
  <c r="AQ152" i="1"/>
  <c r="AP152" i="1"/>
  <c r="AN152" i="1"/>
  <c r="AO152" i="1"/>
  <c r="AM152" i="1"/>
  <c r="AL152" i="1"/>
  <c r="AB146" i="1"/>
  <c r="AT146" i="1"/>
  <c r="AS146" i="1"/>
  <c r="AR146" i="1"/>
  <c r="AQ146" i="1"/>
  <c r="AP146" i="1"/>
  <c r="AO146" i="1"/>
  <c r="AN146" i="1"/>
  <c r="AM146" i="1"/>
  <c r="AL146" i="1"/>
  <c r="AG140" i="1"/>
  <c r="AT140" i="1"/>
  <c r="AS140" i="1"/>
  <c r="AR140" i="1"/>
  <c r="AQ140" i="1"/>
  <c r="AN140" i="1"/>
  <c r="AO140" i="1"/>
  <c r="AP140" i="1"/>
  <c r="AM140" i="1"/>
  <c r="AL140" i="1"/>
  <c r="AT134" i="1"/>
  <c r="AS134" i="1"/>
  <c r="AR134" i="1"/>
  <c r="AQ134" i="1"/>
  <c r="AP134" i="1"/>
  <c r="AO134" i="1"/>
  <c r="AN134" i="1"/>
  <c r="AM134" i="1"/>
  <c r="AL134" i="1"/>
  <c r="AG128" i="1"/>
  <c r="AT128" i="1"/>
  <c r="AR128" i="1"/>
  <c r="AS128" i="1"/>
  <c r="AQ128" i="1"/>
  <c r="AP128" i="1"/>
  <c r="AN128" i="1"/>
  <c r="AO128" i="1"/>
  <c r="AM128" i="1"/>
  <c r="AL128" i="1"/>
  <c r="AT122" i="1"/>
  <c r="AR122" i="1"/>
  <c r="AS122" i="1"/>
  <c r="AQ122" i="1"/>
  <c r="AP122" i="1"/>
  <c r="AO122" i="1"/>
  <c r="AN122" i="1"/>
  <c r="AM122" i="1"/>
  <c r="AG116" i="1"/>
  <c r="AT116" i="1"/>
  <c r="AS116" i="1"/>
  <c r="AR116" i="1"/>
  <c r="AQ116" i="1"/>
  <c r="AP116" i="1"/>
  <c r="AN116" i="1"/>
  <c r="AM116" i="1"/>
  <c r="AO116" i="1"/>
  <c r="AL116" i="1"/>
  <c r="AG110" i="1"/>
  <c r="AT110" i="1"/>
  <c r="AR110" i="1"/>
  <c r="AS110" i="1"/>
  <c r="AQ110" i="1"/>
  <c r="AO110" i="1"/>
  <c r="AN110" i="1"/>
  <c r="AP110" i="1"/>
  <c r="AM110" i="1"/>
  <c r="AL110" i="1"/>
  <c r="AG104" i="1"/>
  <c r="AT104" i="1"/>
  <c r="AS104" i="1"/>
  <c r="AR104" i="1"/>
  <c r="AQ104" i="1"/>
  <c r="AP104" i="1"/>
  <c r="AO104" i="1"/>
  <c r="AN104" i="1"/>
  <c r="AM104" i="1"/>
  <c r="AL104" i="1"/>
  <c r="AG98" i="1"/>
  <c r="AT98" i="1"/>
  <c r="AR98" i="1"/>
  <c r="AS98" i="1"/>
  <c r="AQ98" i="1"/>
  <c r="AP98" i="1"/>
  <c r="AN98" i="1"/>
  <c r="AO98" i="1"/>
  <c r="AM98" i="1"/>
  <c r="AL98" i="1"/>
  <c r="AG92" i="1"/>
  <c r="AT92" i="1"/>
  <c r="AR92" i="1"/>
  <c r="AS92" i="1"/>
  <c r="AQ92" i="1"/>
  <c r="AP92" i="1"/>
  <c r="AN92" i="1"/>
  <c r="AO92" i="1"/>
  <c r="AL92" i="1"/>
  <c r="AG86" i="1"/>
  <c r="AT86" i="1"/>
  <c r="AS86" i="1"/>
  <c r="AR86" i="1"/>
  <c r="AQ86" i="1"/>
  <c r="AP86" i="1"/>
  <c r="AO86" i="1"/>
  <c r="AN86" i="1"/>
  <c r="AM86" i="1"/>
  <c r="AG80" i="1"/>
  <c r="AT80" i="1"/>
  <c r="AR80" i="1"/>
  <c r="AS80" i="1"/>
  <c r="AQ80" i="1"/>
  <c r="AP80" i="1"/>
  <c r="AN80" i="1"/>
  <c r="AO80" i="1"/>
  <c r="AM80" i="1"/>
  <c r="AL80" i="1"/>
  <c r="AB74" i="1"/>
  <c r="AT74" i="1"/>
  <c r="AR74" i="1"/>
  <c r="AS74" i="1"/>
  <c r="AQ74" i="1"/>
  <c r="AO74" i="1"/>
  <c r="AP74" i="1"/>
  <c r="AN74" i="1"/>
  <c r="AM74" i="1"/>
  <c r="AL74" i="1"/>
  <c r="AG68" i="1"/>
  <c r="AT68" i="1"/>
  <c r="AS68" i="1"/>
  <c r="AR68" i="1"/>
  <c r="AQ68" i="1"/>
  <c r="AP68" i="1"/>
  <c r="AO68" i="1"/>
  <c r="AN68" i="1"/>
  <c r="AM68" i="1"/>
  <c r="AL68" i="1"/>
  <c r="AT62" i="1"/>
  <c r="AR62" i="1"/>
  <c r="AS62" i="1"/>
  <c r="AQ62" i="1"/>
  <c r="AP62" i="1"/>
  <c r="AO62" i="1"/>
  <c r="AN62" i="1"/>
  <c r="AM62" i="1"/>
  <c r="AL62" i="1"/>
  <c r="AG56" i="1"/>
  <c r="AT56" i="1"/>
  <c r="AS56" i="1"/>
  <c r="AR56" i="1"/>
  <c r="AQ56" i="1"/>
  <c r="AO56" i="1"/>
  <c r="AP56" i="1"/>
  <c r="AN56" i="1"/>
  <c r="AM56" i="1"/>
  <c r="AL56" i="1"/>
  <c r="AG50" i="1"/>
  <c r="AT50" i="1"/>
  <c r="AR50" i="1"/>
  <c r="AS50" i="1"/>
  <c r="AQ50" i="1"/>
  <c r="AP50" i="1"/>
  <c r="AO50" i="1"/>
  <c r="AM50" i="1"/>
  <c r="AN50" i="1"/>
  <c r="AG44" i="1"/>
  <c r="AT44" i="1"/>
  <c r="AR44" i="1"/>
  <c r="AS44" i="1"/>
  <c r="AQ44" i="1"/>
  <c r="AP44" i="1"/>
  <c r="AN44" i="1"/>
  <c r="AO44" i="1"/>
  <c r="AM44" i="1"/>
  <c r="AL44" i="1"/>
  <c r="AG38" i="1"/>
  <c r="AT38" i="1"/>
  <c r="AS38" i="1"/>
  <c r="AR38" i="1"/>
  <c r="AQ38" i="1"/>
  <c r="AO38" i="1"/>
  <c r="AP38" i="1"/>
  <c r="AN38" i="1"/>
  <c r="AM38" i="1"/>
  <c r="AL38" i="1"/>
  <c r="AT32" i="1"/>
  <c r="AS32" i="1"/>
  <c r="AR32" i="1"/>
  <c r="AQ32" i="1"/>
  <c r="AP32" i="1"/>
  <c r="AO32" i="1"/>
  <c r="AN32" i="1"/>
  <c r="AM32" i="1"/>
  <c r="AL32" i="1"/>
  <c r="AG26" i="1"/>
  <c r="AT26" i="1"/>
  <c r="AS26" i="1"/>
  <c r="AR26" i="1"/>
  <c r="AQ26" i="1"/>
  <c r="AP26" i="1"/>
  <c r="AO26" i="1"/>
  <c r="AN26" i="1"/>
  <c r="AM26" i="1"/>
  <c r="AL26" i="1"/>
  <c r="AG20" i="1"/>
  <c r="AT20" i="1"/>
  <c r="AR20" i="1"/>
  <c r="AS20" i="1"/>
  <c r="AQ20" i="1"/>
  <c r="AP20" i="1"/>
  <c r="AO20" i="1"/>
  <c r="AN20" i="1"/>
  <c r="AM20" i="1"/>
  <c r="AL20" i="1"/>
  <c r="AK886" i="1"/>
  <c r="AK879" i="1"/>
  <c r="AK872" i="1"/>
  <c r="AK843" i="1"/>
  <c r="AK836" i="1"/>
  <c r="AK807" i="1"/>
  <c r="AK800" i="1"/>
  <c r="AK766" i="1"/>
  <c r="AK712" i="1"/>
  <c r="AK676" i="1"/>
  <c r="AK622" i="1"/>
  <c r="AK550" i="1"/>
  <c r="AK496" i="1"/>
  <c r="AK460" i="1"/>
  <c r="AK424" i="1"/>
  <c r="AK406" i="1"/>
  <c r="AK388" i="1"/>
  <c r="AK370" i="1"/>
  <c r="AK352" i="1"/>
  <c r="AK334" i="1"/>
  <c r="AK298" i="1"/>
  <c r="AK280" i="1"/>
  <c r="AK248" i="1"/>
  <c r="AK230" i="1"/>
  <c r="AK212" i="1"/>
  <c r="AK176" i="1"/>
  <c r="AK140" i="1"/>
  <c r="AK104" i="1"/>
  <c r="AK68" i="1"/>
  <c r="AK32" i="1"/>
  <c r="AL891" i="1"/>
  <c r="AL855" i="1"/>
  <c r="AL819" i="1"/>
  <c r="AL783" i="1"/>
  <c r="AL747" i="1"/>
  <c r="AL711" i="1"/>
  <c r="AL675" i="1"/>
  <c r="AL639" i="1"/>
  <c r="AL603" i="1"/>
  <c r="AL567" i="1"/>
  <c r="AL525" i="1"/>
  <c r="AL482" i="1"/>
  <c r="AL395" i="1"/>
  <c r="AL309" i="1"/>
  <c r="AL266" i="1"/>
  <c r="AL179" i="1"/>
  <c r="AL93" i="1"/>
  <c r="AL50" i="1"/>
  <c r="AM903" i="1"/>
  <c r="AM755" i="1"/>
  <c r="AM701" i="1"/>
  <c r="AM647" i="1"/>
  <c r="AM591" i="1"/>
  <c r="AM519" i="1"/>
  <c r="AM417" i="1"/>
  <c r="AG898" i="1"/>
  <c r="AT898" i="1"/>
  <c r="AS898" i="1"/>
  <c r="AR898" i="1"/>
  <c r="AQ898" i="1"/>
  <c r="AP898" i="1"/>
  <c r="AO898" i="1"/>
  <c r="AN898" i="1"/>
  <c r="AL898" i="1"/>
  <c r="AM898" i="1"/>
  <c r="AG868" i="1"/>
  <c r="AS868" i="1"/>
  <c r="AT868" i="1"/>
  <c r="AR868" i="1"/>
  <c r="AP868" i="1"/>
  <c r="AQ868" i="1"/>
  <c r="AO868" i="1"/>
  <c r="AN868" i="1"/>
  <c r="AM868" i="1"/>
  <c r="AL868" i="1"/>
  <c r="AG844" i="1"/>
  <c r="AT844" i="1"/>
  <c r="AS844" i="1"/>
  <c r="AR844" i="1"/>
  <c r="AP844" i="1"/>
  <c r="AO844" i="1"/>
  <c r="AQ844" i="1"/>
  <c r="AM844" i="1"/>
  <c r="AN844" i="1"/>
  <c r="AL844" i="1"/>
  <c r="AG814" i="1"/>
  <c r="AT814" i="1"/>
  <c r="AS814" i="1"/>
  <c r="AQ814" i="1"/>
  <c r="AR814" i="1"/>
  <c r="AP814" i="1"/>
  <c r="AO814" i="1"/>
  <c r="AM814" i="1"/>
  <c r="AN814" i="1"/>
  <c r="AL814" i="1"/>
  <c r="AG778" i="1"/>
  <c r="AT778" i="1"/>
  <c r="AS778" i="1"/>
  <c r="AR778" i="1"/>
  <c r="AQ778" i="1"/>
  <c r="AP778" i="1"/>
  <c r="AO778" i="1"/>
  <c r="AM778" i="1"/>
  <c r="AN778" i="1"/>
  <c r="AL778" i="1"/>
  <c r="AG748" i="1"/>
  <c r="AS748" i="1"/>
  <c r="AT748" i="1"/>
  <c r="AR748" i="1"/>
  <c r="AP748" i="1"/>
  <c r="AQ748" i="1"/>
  <c r="AO748" i="1"/>
  <c r="AM748" i="1"/>
  <c r="AN748" i="1"/>
  <c r="AL748" i="1"/>
  <c r="AG718" i="1"/>
  <c r="AT718" i="1"/>
  <c r="AS718" i="1"/>
  <c r="AR718" i="1"/>
  <c r="AQ718" i="1"/>
  <c r="AP718" i="1"/>
  <c r="AO718" i="1"/>
  <c r="AM718" i="1"/>
  <c r="AN718" i="1"/>
  <c r="AL718" i="1"/>
  <c r="AG688" i="1"/>
  <c r="AT688" i="1"/>
  <c r="AS688" i="1"/>
  <c r="AR688" i="1"/>
  <c r="AQ688" i="1"/>
  <c r="AP688" i="1"/>
  <c r="AO688" i="1"/>
  <c r="AN688" i="1"/>
  <c r="AM688" i="1"/>
  <c r="AL688" i="1"/>
  <c r="AG658" i="1"/>
  <c r="AT658" i="1"/>
  <c r="AS658" i="1"/>
  <c r="AR658" i="1"/>
  <c r="AQ658" i="1"/>
  <c r="AP658" i="1"/>
  <c r="AO658" i="1"/>
  <c r="AM658" i="1"/>
  <c r="AN658" i="1"/>
  <c r="AL658" i="1"/>
  <c r="AG628" i="1"/>
  <c r="AT628" i="1"/>
  <c r="AS628" i="1"/>
  <c r="AR628" i="1"/>
  <c r="AQ628" i="1"/>
  <c r="AP628" i="1"/>
  <c r="AO628" i="1"/>
  <c r="AM628" i="1"/>
  <c r="AN628" i="1"/>
  <c r="AL628" i="1"/>
  <c r="AG598" i="1"/>
  <c r="AT598" i="1"/>
  <c r="AS598" i="1"/>
  <c r="AQ598" i="1"/>
  <c r="AR598" i="1"/>
  <c r="AP598" i="1"/>
  <c r="AO598" i="1"/>
  <c r="AN598" i="1"/>
  <c r="AM598" i="1"/>
  <c r="AL598" i="1"/>
  <c r="AG568" i="1"/>
  <c r="AT568" i="1"/>
  <c r="AS568" i="1"/>
  <c r="AR568" i="1"/>
  <c r="AP568" i="1"/>
  <c r="AQ568" i="1"/>
  <c r="AO568" i="1"/>
  <c r="AM568" i="1"/>
  <c r="AN568" i="1"/>
  <c r="AL568" i="1"/>
  <c r="AG538" i="1"/>
  <c r="AT538" i="1"/>
  <c r="AS538" i="1"/>
  <c r="AR538" i="1"/>
  <c r="AQ538" i="1"/>
  <c r="AP538" i="1"/>
  <c r="AO538" i="1"/>
  <c r="AM538" i="1"/>
  <c r="AN538" i="1"/>
  <c r="AL538" i="1"/>
  <c r="AG508" i="1"/>
  <c r="AT508" i="1"/>
  <c r="AS508" i="1"/>
  <c r="AR508" i="1"/>
  <c r="AQ508" i="1"/>
  <c r="AP508" i="1"/>
  <c r="AO508" i="1"/>
  <c r="AN508" i="1"/>
  <c r="AM508" i="1"/>
  <c r="AL508" i="1"/>
  <c r="AG478" i="1"/>
  <c r="AT478" i="1"/>
  <c r="AS478" i="1"/>
  <c r="AR478" i="1"/>
  <c r="AQ478" i="1"/>
  <c r="AP478" i="1"/>
  <c r="AO478" i="1"/>
  <c r="AM478" i="1"/>
  <c r="AN478" i="1"/>
  <c r="AL478" i="1"/>
  <c r="AG448" i="1"/>
  <c r="AT448" i="1"/>
  <c r="AS448" i="1"/>
  <c r="AR448" i="1"/>
  <c r="AQ448" i="1"/>
  <c r="AP448" i="1"/>
  <c r="AO448" i="1"/>
  <c r="AM448" i="1"/>
  <c r="AN448" i="1"/>
  <c r="AL448" i="1"/>
  <c r="AG418" i="1"/>
  <c r="AT418" i="1"/>
  <c r="AS418" i="1"/>
  <c r="AQ418" i="1"/>
  <c r="AR418" i="1"/>
  <c r="AP418" i="1"/>
  <c r="AO418" i="1"/>
  <c r="AN418" i="1"/>
  <c r="AM418" i="1"/>
  <c r="AL418" i="1"/>
  <c r="AG394" i="1"/>
  <c r="AT394" i="1"/>
  <c r="AS394" i="1"/>
  <c r="AR394" i="1"/>
  <c r="AQ394" i="1"/>
  <c r="AP394" i="1"/>
  <c r="AO394" i="1"/>
  <c r="AM394" i="1"/>
  <c r="AN394" i="1"/>
  <c r="AL394" i="1"/>
  <c r="AG364" i="1"/>
  <c r="AT364" i="1"/>
  <c r="AS364" i="1"/>
  <c r="AR364" i="1"/>
  <c r="AQ364" i="1"/>
  <c r="AP364" i="1"/>
  <c r="AO364" i="1"/>
  <c r="AN364" i="1"/>
  <c r="AM364" i="1"/>
  <c r="AL364" i="1"/>
  <c r="AG346" i="1"/>
  <c r="AT346" i="1"/>
  <c r="AS346" i="1"/>
  <c r="AR346" i="1"/>
  <c r="AQ346" i="1"/>
  <c r="AP346" i="1"/>
  <c r="AO346" i="1"/>
  <c r="AN346" i="1"/>
  <c r="AM346" i="1"/>
  <c r="AL346" i="1"/>
  <c r="AG316" i="1"/>
  <c r="AT316" i="1"/>
  <c r="AS316" i="1"/>
  <c r="AP316" i="1"/>
  <c r="AQ316" i="1"/>
  <c r="AO316" i="1"/>
  <c r="AR316" i="1"/>
  <c r="AM316" i="1"/>
  <c r="AN316" i="1"/>
  <c r="AG268" i="1"/>
  <c r="AT268" i="1"/>
  <c r="AS268" i="1"/>
  <c r="AQ268" i="1"/>
  <c r="AR268" i="1"/>
  <c r="AP268" i="1"/>
  <c r="AO268" i="1"/>
  <c r="AM268" i="1"/>
  <c r="AN268" i="1"/>
  <c r="AL268" i="1"/>
  <c r="AG244" i="1"/>
  <c r="AT244" i="1"/>
  <c r="AS244" i="1"/>
  <c r="AQ244" i="1"/>
  <c r="AP244" i="1"/>
  <c r="AR244" i="1"/>
  <c r="AO244" i="1"/>
  <c r="AN244" i="1"/>
  <c r="AK244" i="1"/>
  <c r="AM244" i="1"/>
  <c r="AG220" i="1"/>
  <c r="AT220" i="1"/>
  <c r="AS220" i="1"/>
  <c r="AQ220" i="1"/>
  <c r="AR220" i="1"/>
  <c r="AP220" i="1"/>
  <c r="AO220" i="1"/>
  <c r="AN220" i="1"/>
  <c r="AM220" i="1"/>
  <c r="AK220" i="1"/>
  <c r="AL220" i="1"/>
  <c r="AG196" i="1"/>
  <c r="AT196" i="1"/>
  <c r="AS196" i="1"/>
  <c r="AQ196" i="1"/>
  <c r="AR196" i="1"/>
  <c r="AP196" i="1"/>
  <c r="AO196" i="1"/>
  <c r="AN196" i="1"/>
  <c r="AM196" i="1"/>
  <c r="AL196" i="1"/>
  <c r="AK196" i="1"/>
  <c r="AG166" i="1"/>
  <c r="AT166" i="1"/>
  <c r="AS166" i="1"/>
  <c r="AQ166" i="1"/>
  <c r="AR166" i="1"/>
  <c r="AP166" i="1"/>
  <c r="AO166" i="1"/>
  <c r="AN166" i="1"/>
  <c r="AM166" i="1"/>
  <c r="AL166" i="1"/>
  <c r="AK166" i="1"/>
  <c r="AG136" i="1"/>
  <c r="AT136" i="1"/>
  <c r="AR136" i="1"/>
  <c r="AQ136" i="1"/>
  <c r="AS136" i="1"/>
  <c r="AP136" i="1"/>
  <c r="AO136" i="1"/>
  <c r="AN136" i="1"/>
  <c r="AK136" i="1"/>
  <c r="AG106" i="1"/>
  <c r="AT106" i="1"/>
  <c r="AS106" i="1"/>
  <c r="AR106" i="1"/>
  <c r="AQ106" i="1"/>
  <c r="AP106" i="1"/>
  <c r="AO106" i="1"/>
  <c r="AN106" i="1"/>
  <c r="AM106" i="1"/>
  <c r="AK106" i="1"/>
  <c r="AL106" i="1"/>
  <c r="AG76" i="1"/>
  <c r="AT76" i="1"/>
  <c r="AS76" i="1"/>
  <c r="AR76" i="1"/>
  <c r="AQ76" i="1"/>
  <c r="AP76" i="1"/>
  <c r="AO76" i="1"/>
  <c r="AN76" i="1"/>
  <c r="AM76" i="1"/>
  <c r="AK76" i="1"/>
  <c r="AL76" i="1"/>
  <c r="AG28" i="1"/>
  <c r="AT28" i="1"/>
  <c r="AS28" i="1"/>
  <c r="AR28" i="1"/>
  <c r="AQ28" i="1"/>
  <c r="AP28" i="1"/>
  <c r="AO28" i="1"/>
  <c r="AK28" i="1"/>
  <c r="AM28" i="1"/>
  <c r="AN28" i="1"/>
  <c r="AK874" i="1"/>
  <c r="AG907" i="1"/>
  <c r="AS907" i="1"/>
  <c r="AT907" i="1"/>
  <c r="AR907" i="1"/>
  <c r="AQ907" i="1"/>
  <c r="AP907" i="1"/>
  <c r="AO907" i="1"/>
  <c r="AN907" i="1"/>
  <c r="AM907" i="1"/>
  <c r="AL907" i="1"/>
  <c r="AK907" i="1"/>
  <c r="AG895" i="1"/>
  <c r="AT895" i="1"/>
  <c r="AS895" i="1"/>
  <c r="AR895" i="1"/>
  <c r="AQ895" i="1"/>
  <c r="AP895" i="1"/>
  <c r="AO895" i="1"/>
  <c r="AN895" i="1"/>
  <c r="AL895" i="1"/>
  <c r="AK895" i="1"/>
  <c r="AG883" i="1"/>
  <c r="AT883" i="1"/>
  <c r="AS883" i="1"/>
  <c r="AQ883" i="1"/>
  <c r="AO883" i="1"/>
  <c r="AR883" i="1"/>
  <c r="AP883" i="1"/>
  <c r="AN883" i="1"/>
  <c r="AM883" i="1"/>
  <c r="AL883" i="1"/>
  <c r="AK883" i="1"/>
  <c r="AG871" i="1"/>
  <c r="AT871" i="1"/>
  <c r="AS871" i="1"/>
  <c r="AR871" i="1"/>
  <c r="AQ871" i="1"/>
  <c r="AP871" i="1"/>
  <c r="AO871" i="1"/>
  <c r="AN871" i="1"/>
  <c r="AM871" i="1"/>
  <c r="AL871" i="1"/>
  <c r="AK871" i="1"/>
  <c r="AG865" i="1"/>
  <c r="AT865" i="1"/>
  <c r="AS865" i="1"/>
  <c r="AR865" i="1"/>
  <c r="AQ865" i="1"/>
  <c r="AO865" i="1"/>
  <c r="AP865" i="1"/>
  <c r="AN865" i="1"/>
  <c r="AL865" i="1"/>
  <c r="AM865" i="1"/>
  <c r="AK865" i="1"/>
  <c r="AG859" i="1"/>
  <c r="AS859" i="1"/>
  <c r="AT859" i="1"/>
  <c r="AR859" i="1"/>
  <c r="AQ859" i="1"/>
  <c r="AP859" i="1"/>
  <c r="AO859" i="1"/>
  <c r="AN859" i="1"/>
  <c r="AL859" i="1"/>
  <c r="AK859" i="1"/>
  <c r="AG853" i="1"/>
  <c r="AT853" i="1"/>
  <c r="AS853" i="1"/>
  <c r="AR853" i="1"/>
  <c r="AQ853" i="1"/>
  <c r="AP853" i="1"/>
  <c r="AO853" i="1"/>
  <c r="AM853" i="1"/>
  <c r="AL853" i="1"/>
  <c r="AN853" i="1"/>
  <c r="AK853" i="1"/>
  <c r="AG847" i="1"/>
  <c r="AT847" i="1"/>
  <c r="AS847" i="1"/>
  <c r="AR847" i="1"/>
  <c r="AQ847" i="1"/>
  <c r="AO847" i="1"/>
  <c r="AP847" i="1"/>
  <c r="AN847" i="1"/>
  <c r="AM847" i="1"/>
  <c r="AL847" i="1"/>
  <c r="AK847" i="1"/>
  <c r="AG841" i="1"/>
  <c r="AT841" i="1"/>
  <c r="AS841" i="1"/>
  <c r="AR841" i="1"/>
  <c r="AP841" i="1"/>
  <c r="AQ841" i="1"/>
  <c r="AO841" i="1"/>
  <c r="AN841" i="1"/>
  <c r="AM841" i="1"/>
  <c r="AL841" i="1"/>
  <c r="AK841" i="1"/>
  <c r="AG835" i="1"/>
  <c r="AT835" i="1"/>
  <c r="AS835" i="1"/>
  <c r="AR835" i="1"/>
  <c r="AQ835" i="1"/>
  <c r="AP835" i="1"/>
  <c r="AO835" i="1"/>
  <c r="AN835" i="1"/>
  <c r="AL835" i="1"/>
  <c r="AK835" i="1"/>
  <c r="AG829" i="1"/>
  <c r="AT829" i="1"/>
  <c r="AS829" i="1"/>
  <c r="AR829" i="1"/>
  <c r="AP829" i="1"/>
  <c r="AQ829" i="1"/>
  <c r="AO829" i="1"/>
  <c r="AN829" i="1"/>
  <c r="AM829" i="1"/>
  <c r="AL829" i="1"/>
  <c r="AK829" i="1"/>
  <c r="AG823" i="1"/>
  <c r="AT823" i="1"/>
  <c r="AS823" i="1"/>
  <c r="AR823" i="1"/>
  <c r="AQ823" i="1"/>
  <c r="AP823" i="1"/>
  <c r="AO823" i="1"/>
  <c r="AN823" i="1"/>
  <c r="AM823" i="1"/>
  <c r="AL823" i="1"/>
  <c r="AK823" i="1"/>
  <c r="AG817" i="1"/>
  <c r="AT817" i="1"/>
  <c r="AS817" i="1"/>
  <c r="AR817" i="1"/>
  <c r="AQ817" i="1"/>
  <c r="AP817" i="1"/>
  <c r="AO817" i="1"/>
  <c r="AL817" i="1"/>
  <c r="AK817" i="1"/>
  <c r="AG811" i="1"/>
  <c r="AT811" i="1"/>
  <c r="AS811" i="1"/>
  <c r="AR811" i="1"/>
  <c r="AQ811" i="1"/>
  <c r="AO811" i="1"/>
  <c r="AP811" i="1"/>
  <c r="AN811" i="1"/>
  <c r="AM811" i="1"/>
  <c r="AL811" i="1"/>
  <c r="AK811" i="1"/>
  <c r="AG805" i="1"/>
  <c r="AS805" i="1"/>
  <c r="AT805" i="1"/>
  <c r="AR805" i="1"/>
  <c r="AP805" i="1"/>
  <c r="AQ805" i="1"/>
  <c r="AO805" i="1"/>
  <c r="AN805" i="1"/>
  <c r="AM805" i="1"/>
  <c r="AL805" i="1"/>
  <c r="AK805" i="1"/>
  <c r="AG799" i="1"/>
  <c r="AT799" i="1"/>
  <c r="AS799" i="1"/>
  <c r="AR799" i="1"/>
  <c r="AQ799" i="1"/>
  <c r="AP799" i="1"/>
  <c r="AO799" i="1"/>
  <c r="AN799" i="1"/>
  <c r="AL799" i="1"/>
  <c r="AK799" i="1"/>
  <c r="AG793" i="1"/>
  <c r="AT793" i="1"/>
  <c r="AS793" i="1"/>
  <c r="AR793" i="1"/>
  <c r="AQ793" i="1"/>
  <c r="AP793" i="1"/>
  <c r="AO793" i="1"/>
  <c r="AN793" i="1"/>
  <c r="AM793" i="1"/>
  <c r="AL793" i="1"/>
  <c r="AK793" i="1"/>
  <c r="AG787" i="1"/>
  <c r="AT787" i="1"/>
  <c r="AS787" i="1"/>
  <c r="AR787" i="1"/>
  <c r="AQ787" i="1"/>
  <c r="AP787" i="1"/>
  <c r="AO787" i="1"/>
  <c r="AN787" i="1"/>
  <c r="AM787" i="1"/>
  <c r="AL787" i="1"/>
  <c r="AK787" i="1"/>
  <c r="AG781" i="1"/>
  <c r="AT781" i="1"/>
  <c r="AS781" i="1"/>
  <c r="AR781" i="1"/>
  <c r="AQ781" i="1"/>
  <c r="AP781" i="1"/>
  <c r="AO781" i="1"/>
  <c r="AN781" i="1"/>
  <c r="AL781" i="1"/>
  <c r="AK781" i="1"/>
  <c r="AG775" i="1"/>
  <c r="AS775" i="1"/>
  <c r="AT775" i="1"/>
  <c r="AR775" i="1"/>
  <c r="AQ775" i="1"/>
  <c r="AO775" i="1"/>
  <c r="AN775" i="1"/>
  <c r="AP775" i="1"/>
  <c r="AM775" i="1"/>
  <c r="AL775" i="1"/>
  <c r="AK775" i="1"/>
  <c r="AG769" i="1"/>
  <c r="AT769" i="1"/>
  <c r="AS769" i="1"/>
  <c r="AR769" i="1"/>
  <c r="AP769" i="1"/>
  <c r="AQ769" i="1"/>
  <c r="AO769" i="1"/>
  <c r="AN769" i="1"/>
  <c r="AM769" i="1"/>
  <c r="AL769" i="1"/>
  <c r="AK769" i="1"/>
  <c r="AG763" i="1"/>
  <c r="AT763" i="1"/>
  <c r="AS763" i="1"/>
  <c r="AR763" i="1"/>
  <c r="AQ763" i="1"/>
  <c r="AP763" i="1"/>
  <c r="AO763" i="1"/>
  <c r="AN763" i="1"/>
  <c r="AL763" i="1"/>
  <c r="AK763" i="1"/>
  <c r="AG757" i="1"/>
  <c r="AT757" i="1"/>
  <c r="AS757" i="1"/>
  <c r="AR757" i="1"/>
  <c r="AP757" i="1"/>
  <c r="AO757" i="1"/>
  <c r="AQ757" i="1"/>
  <c r="AN757" i="1"/>
  <c r="AM757" i="1"/>
  <c r="AL757" i="1"/>
  <c r="AK757" i="1"/>
  <c r="AG751" i="1"/>
  <c r="AT751" i="1"/>
  <c r="AS751" i="1"/>
  <c r="AR751" i="1"/>
  <c r="AQ751" i="1"/>
  <c r="AP751" i="1"/>
  <c r="AO751" i="1"/>
  <c r="AN751" i="1"/>
  <c r="AM751" i="1"/>
  <c r="AL751" i="1"/>
  <c r="AK751" i="1"/>
  <c r="AG745" i="1"/>
  <c r="AT745" i="1"/>
  <c r="AS745" i="1"/>
  <c r="AR745" i="1"/>
  <c r="AQ745" i="1"/>
  <c r="AP745" i="1"/>
  <c r="AO745" i="1"/>
  <c r="AN745" i="1"/>
  <c r="AL745" i="1"/>
  <c r="AK745" i="1"/>
  <c r="AG739" i="1"/>
  <c r="AT739" i="1"/>
  <c r="AS739" i="1"/>
  <c r="AR739" i="1"/>
  <c r="AQ739" i="1"/>
  <c r="AP739" i="1"/>
  <c r="AO739" i="1"/>
  <c r="AN739" i="1"/>
  <c r="AM739" i="1"/>
  <c r="AL739" i="1"/>
  <c r="AK739" i="1"/>
  <c r="AG733" i="1"/>
  <c r="AT733" i="1"/>
  <c r="AS733" i="1"/>
  <c r="AR733" i="1"/>
  <c r="AP733" i="1"/>
  <c r="AQ733" i="1"/>
  <c r="AO733" i="1"/>
  <c r="AN733" i="1"/>
  <c r="AM733" i="1"/>
  <c r="AL733" i="1"/>
  <c r="AK733" i="1"/>
  <c r="AG727" i="1"/>
  <c r="AT727" i="1"/>
  <c r="AS727" i="1"/>
  <c r="AR727" i="1"/>
  <c r="AQ727" i="1"/>
  <c r="AP727" i="1"/>
  <c r="AO727" i="1"/>
  <c r="AN727" i="1"/>
  <c r="AL727" i="1"/>
  <c r="AK727" i="1"/>
  <c r="AG721" i="1"/>
  <c r="AS721" i="1"/>
  <c r="AT721" i="1"/>
  <c r="AR721" i="1"/>
  <c r="AQ721" i="1"/>
  <c r="AP721" i="1"/>
  <c r="AO721" i="1"/>
  <c r="AN721" i="1"/>
  <c r="AM721" i="1"/>
  <c r="AL721" i="1"/>
  <c r="AK721" i="1"/>
  <c r="AG715" i="1"/>
  <c r="AT715" i="1"/>
  <c r="AS715" i="1"/>
  <c r="AR715" i="1"/>
  <c r="AQ715" i="1"/>
  <c r="AP715" i="1"/>
  <c r="AO715" i="1"/>
  <c r="AN715" i="1"/>
  <c r="AM715" i="1"/>
  <c r="AL715" i="1"/>
  <c r="AK715" i="1"/>
  <c r="AG709" i="1"/>
  <c r="AT709" i="1"/>
  <c r="AR709" i="1"/>
  <c r="AS709" i="1"/>
  <c r="AQ709" i="1"/>
  <c r="AP709" i="1"/>
  <c r="AN709" i="1"/>
  <c r="AL709" i="1"/>
  <c r="AK709" i="1"/>
  <c r="AG703" i="1"/>
  <c r="AT703" i="1"/>
  <c r="AS703" i="1"/>
  <c r="AR703" i="1"/>
  <c r="AQ703" i="1"/>
  <c r="AO703" i="1"/>
  <c r="AP703" i="1"/>
  <c r="AN703" i="1"/>
  <c r="AM703" i="1"/>
  <c r="AL703" i="1"/>
  <c r="AK703" i="1"/>
  <c r="AG697" i="1"/>
  <c r="AT697" i="1"/>
  <c r="AS697" i="1"/>
  <c r="AR697" i="1"/>
  <c r="AP697" i="1"/>
  <c r="AQ697" i="1"/>
  <c r="AO697" i="1"/>
  <c r="AN697" i="1"/>
  <c r="AM697" i="1"/>
  <c r="AL697" i="1"/>
  <c r="AK697" i="1"/>
  <c r="AG691" i="1"/>
  <c r="AT691" i="1"/>
  <c r="AS691" i="1"/>
  <c r="AR691" i="1"/>
  <c r="AQ691" i="1"/>
  <c r="AP691" i="1"/>
  <c r="AO691" i="1"/>
  <c r="AN691" i="1"/>
  <c r="AL691" i="1"/>
  <c r="AK691" i="1"/>
  <c r="AG685" i="1"/>
  <c r="AT685" i="1"/>
  <c r="AS685" i="1"/>
  <c r="AR685" i="1"/>
  <c r="AP685" i="1"/>
  <c r="AO685" i="1"/>
  <c r="AQ685" i="1"/>
  <c r="AN685" i="1"/>
  <c r="AM685" i="1"/>
  <c r="AL685" i="1"/>
  <c r="AK685" i="1"/>
  <c r="AG679" i="1"/>
  <c r="AT679" i="1"/>
  <c r="AS679" i="1"/>
  <c r="AR679" i="1"/>
  <c r="AQ679" i="1"/>
  <c r="AP679" i="1"/>
  <c r="AO679" i="1"/>
  <c r="AN679" i="1"/>
  <c r="AM679" i="1"/>
  <c r="AL679" i="1"/>
  <c r="AK679" i="1"/>
  <c r="AG673" i="1"/>
  <c r="AT673" i="1"/>
  <c r="AS673" i="1"/>
  <c r="AR673" i="1"/>
  <c r="AQ673" i="1"/>
  <c r="AP673" i="1"/>
  <c r="AO673" i="1"/>
  <c r="AN673" i="1"/>
  <c r="AL673" i="1"/>
  <c r="AK673" i="1"/>
  <c r="AG667" i="1"/>
  <c r="AT667" i="1"/>
  <c r="AS667" i="1"/>
  <c r="AR667" i="1"/>
  <c r="AQ667" i="1"/>
  <c r="AO667" i="1"/>
  <c r="AP667" i="1"/>
  <c r="AN667" i="1"/>
  <c r="AM667" i="1"/>
  <c r="AL667" i="1"/>
  <c r="AK667" i="1"/>
  <c r="AG661" i="1"/>
  <c r="AT661" i="1"/>
  <c r="AS661" i="1"/>
  <c r="AR661" i="1"/>
  <c r="AP661" i="1"/>
  <c r="AQ661" i="1"/>
  <c r="AO661" i="1"/>
  <c r="AN661" i="1"/>
  <c r="AM661" i="1"/>
  <c r="AL661" i="1"/>
  <c r="AK661" i="1"/>
  <c r="AG655" i="1"/>
  <c r="AT655" i="1"/>
  <c r="AS655" i="1"/>
  <c r="AR655" i="1"/>
  <c r="AQ655" i="1"/>
  <c r="AP655" i="1"/>
  <c r="AO655" i="1"/>
  <c r="AN655" i="1"/>
  <c r="AL655" i="1"/>
  <c r="AK655" i="1"/>
  <c r="AG649" i="1"/>
  <c r="AT649" i="1"/>
  <c r="AS649" i="1"/>
  <c r="AR649" i="1"/>
  <c r="AQ649" i="1"/>
  <c r="AP649" i="1"/>
  <c r="AO649" i="1"/>
  <c r="AN649" i="1"/>
  <c r="AM649" i="1"/>
  <c r="AL649" i="1"/>
  <c r="AK649" i="1"/>
  <c r="AG643" i="1"/>
  <c r="AT643" i="1"/>
  <c r="AS643" i="1"/>
  <c r="AR643" i="1"/>
  <c r="AQ643" i="1"/>
  <c r="AP643" i="1"/>
  <c r="AO643" i="1"/>
  <c r="AN643" i="1"/>
  <c r="AM643" i="1"/>
  <c r="AL643" i="1"/>
  <c r="AK643" i="1"/>
  <c r="AG637" i="1"/>
  <c r="AT637" i="1"/>
  <c r="AS637" i="1"/>
  <c r="AR637" i="1"/>
  <c r="AQ637" i="1"/>
  <c r="AP637" i="1"/>
  <c r="AO637" i="1"/>
  <c r="AN637" i="1"/>
  <c r="AL637" i="1"/>
  <c r="AK637" i="1"/>
  <c r="AG631" i="1"/>
  <c r="AT631" i="1"/>
  <c r="AS631" i="1"/>
  <c r="AR631" i="1"/>
  <c r="AQ631" i="1"/>
  <c r="AO631" i="1"/>
  <c r="AP631" i="1"/>
  <c r="AN631" i="1"/>
  <c r="AM631" i="1"/>
  <c r="AL631" i="1"/>
  <c r="AK631" i="1"/>
  <c r="AG625" i="1"/>
  <c r="AT625" i="1"/>
  <c r="AS625" i="1"/>
  <c r="AR625" i="1"/>
  <c r="AP625" i="1"/>
  <c r="AQ625" i="1"/>
  <c r="AO625" i="1"/>
  <c r="AN625" i="1"/>
  <c r="AM625" i="1"/>
  <c r="AL625" i="1"/>
  <c r="AK625" i="1"/>
  <c r="AG619" i="1"/>
  <c r="AT619" i="1"/>
  <c r="AS619" i="1"/>
  <c r="AR619" i="1"/>
  <c r="AQ619" i="1"/>
  <c r="AP619" i="1"/>
  <c r="AO619" i="1"/>
  <c r="AN619" i="1"/>
  <c r="AL619" i="1"/>
  <c r="AK619" i="1"/>
  <c r="AG613" i="1"/>
  <c r="AT613" i="1"/>
  <c r="AS613" i="1"/>
  <c r="AR613" i="1"/>
  <c r="AQ613" i="1"/>
  <c r="AP613" i="1"/>
  <c r="AO613" i="1"/>
  <c r="AN613" i="1"/>
  <c r="AM613" i="1"/>
  <c r="AL613" i="1"/>
  <c r="AK613" i="1"/>
  <c r="AG607" i="1"/>
  <c r="AT607" i="1"/>
  <c r="AS607" i="1"/>
  <c r="AR607" i="1"/>
  <c r="AQ607" i="1"/>
  <c r="AP607" i="1"/>
  <c r="AO607" i="1"/>
  <c r="AN607" i="1"/>
  <c r="AM607" i="1"/>
  <c r="AL607" i="1"/>
  <c r="AK607" i="1"/>
  <c r="AG601" i="1"/>
  <c r="AT601" i="1"/>
  <c r="AS601" i="1"/>
  <c r="AR601" i="1"/>
  <c r="AQ601" i="1"/>
  <c r="AP601" i="1"/>
  <c r="AO601" i="1"/>
  <c r="AN601" i="1"/>
  <c r="AL601" i="1"/>
  <c r="AK601" i="1"/>
  <c r="AG595" i="1"/>
  <c r="AT595" i="1"/>
  <c r="AS595" i="1"/>
  <c r="AR595" i="1"/>
  <c r="AQ595" i="1"/>
  <c r="AO595" i="1"/>
  <c r="AP595" i="1"/>
  <c r="AN595" i="1"/>
  <c r="AM595" i="1"/>
  <c r="AL595" i="1"/>
  <c r="AK595" i="1"/>
  <c r="AG589" i="1"/>
  <c r="AT589" i="1"/>
  <c r="AR589" i="1"/>
  <c r="AS589" i="1"/>
  <c r="AP589" i="1"/>
  <c r="AQ589" i="1"/>
  <c r="AO589" i="1"/>
  <c r="AN589" i="1"/>
  <c r="AL589" i="1"/>
  <c r="AM589" i="1"/>
  <c r="AK589" i="1"/>
  <c r="AG583" i="1"/>
  <c r="AT583" i="1"/>
  <c r="AS583" i="1"/>
  <c r="AR583" i="1"/>
  <c r="AQ583" i="1"/>
  <c r="AP583" i="1"/>
  <c r="AO583" i="1"/>
  <c r="AN583" i="1"/>
  <c r="AM583" i="1"/>
  <c r="AL583" i="1"/>
  <c r="AK583" i="1"/>
  <c r="AG577" i="1"/>
  <c r="AT577" i="1"/>
  <c r="AS577" i="1"/>
  <c r="AR577" i="1"/>
  <c r="AQ577" i="1"/>
  <c r="AP577" i="1"/>
  <c r="AO577" i="1"/>
  <c r="AN577" i="1"/>
  <c r="AL577" i="1"/>
  <c r="AM577" i="1"/>
  <c r="AK577" i="1"/>
  <c r="AG571" i="1"/>
  <c r="AT571" i="1"/>
  <c r="AS571" i="1"/>
  <c r="AR571" i="1"/>
  <c r="AQ571" i="1"/>
  <c r="AP571" i="1"/>
  <c r="AO571" i="1"/>
  <c r="AN571" i="1"/>
  <c r="AM571" i="1"/>
  <c r="AL571" i="1"/>
  <c r="AK571" i="1"/>
  <c r="AG565" i="1"/>
  <c r="AT565" i="1"/>
  <c r="AS565" i="1"/>
  <c r="AR565" i="1"/>
  <c r="AQ565" i="1"/>
  <c r="AP565" i="1"/>
  <c r="AN565" i="1"/>
  <c r="AO565" i="1"/>
  <c r="AL565" i="1"/>
  <c r="AM565" i="1"/>
  <c r="AK565" i="1"/>
  <c r="AG559" i="1"/>
  <c r="AT559" i="1"/>
  <c r="AS559" i="1"/>
  <c r="AR559" i="1"/>
  <c r="AQ559" i="1"/>
  <c r="AO559" i="1"/>
  <c r="AP559" i="1"/>
  <c r="AN559" i="1"/>
  <c r="AM559" i="1"/>
  <c r="AL559" i="1"/>
  <c r="AK559" i="1"/>
  <c r="AG553" i="1"/>
  <c r="AT553" i="1"/>
  <c r="AS553" i="1"/>
  <c r="AR553" i="1"/>
  <c r="AP553" i="1"/>
  <c r="AQ553" i="1"/>
  <c r="AO553" i="1"/>
  <c r="AN553" i="1"/>
  <c r="AM553" i="1"/>
  <c r="AL553" i="1"/>
  <c r="AK553" i="1"/>
  <c r="AG547" i="1"/>
  <c r="AT547" i="1"/>
  <c r="AS547" i="1"/>
  <c r="AR547" i="1"/>
  <c r="AQ547" i="1"/>
  <c r="AP547" i="1"/>
  <c r="AO547" i="1"/>
  <c r="AN547" i="1"/>
  <c r="AM547" i="1"/>
  <c r="AK547" i="1"/>
  <c r="AG541" i="1"/>
  <c r="AT541" i="1"/>
  <c r="AS541" i="1"/>
  <c r="AR541" i="1"/>
  <c r="AQ541" i="1"/>
  <c r="AP541" i="1"/>
  <c r="AO541" i="1"/>
  <c r="AN541" i="1"/>
  <c r="AL541" i="1"/>
  <c r="AM541" i="1"/>
  <c r="AK541" i="1"/>
  <c r="AG535" i="1"/>
  <c r="AT535" i="1"/>
  <c r="AS535" i="1"/>
  <c r="AR535" i="1"/>
  <c r="AQ535" i="1"/>
  <c r="AP535" i="1"/>
  <c r="AO535" i="1"/>
  <c r="AN535" i="1"/>
  <c r="AM535" i="1"/>
  <c r="AL535" i="1"/>
  <c r="AK535" i="1"/>
  <c r="AG529" i="1"/>
  <c r="AT529" i="1"/>
  <c r="AS529" i="1"/>
  <c r="AR529" i="1"/>
  <c r="AQ529" i="1"/>
  <c r="AP529" i="1"/>
  <c r="AN529" i="1"/>
  <c r="AO529" i="1"/>
  <c r="AL529" i="1"/>
  <c r="AM529" i="1"/>
  <c r="AK529" i="1"/>
  <c r="AG523" i="1"/>
  <c r="AT523" i="1"/>
  <c r="AS523" i="1"/>
  <c r="AR523" i="1"/>
  <c r="AQ523" i="1"/>
  <c r="AP523" i="1"/>
  <c r="AO523" i="1"/>
  <c r="AN523" i="1"/>
  <c r="AM523" i="1"/>
  <c r="AL523" i="1"/>
  <c r="AK523" i="1"/>
  <c r="AG517" i="1"/>
  <c r="AT517" i="1"/>
  <c r="AS517" i="1"/>
  <c r="AR517" i="1"/>
  <c r="AP517" i="1"/>
  <c r="AQ517" i="1"/>
  <c r="AO517" i="1"/>
  <c r="AN517" i="1"/>
  <c r="AM517" i="1"/>
  <c r="AL517" i="1"/>
  <c r="AK517" i="1"/>
  <c r="AG511" i="1"/>
  <c r="AT511" i="1"/>
  <c r="AS511" i="1"/>
  <c r="AR511" i="1"/>
  <c r="AQ511" i="1"/>
  <c r="AP511" i="1"/>
  <c r="AO511" i="1"/>
  <c r="AN511" i="1"/>
  <c r="AM511" i="1"/>
  <c r="AK511" i="1"/>
  <c r="AG505" i="1"/>
  <c r="AT505" i="1"/>
  <c r="AS505" i="1"/>
  <c r="AR505" i="1"/>
  <c r="AQ505" i="1"/>
  <c r="AP505" i="1"/>
  <c r="AO505" i="1"/>
  <c r="AN505" i="1"/>
  <c r="AL505" i="1"/>
  <c r="AM505" i="1"/>
  <c r="AK505" i="1"/>
  <c r="AG499" i="1"/>
  <c r="AT499" i="1"/>
  <c r="AS499" i="1"/>
  <c r="AR499" i="1"/>
  <c r="AQ499" i="1"/>
  <c r="AP499" i="1"/>
  <c r="AO499" i="1"/>
  <c r="AN499" i="1"/>
  <c r="AM499" i="1"/>
  <c r="AL499" i="1"/>
  <c r="AK499" i="1"/>
  <c r="AG493" i="1"/>
  <c r="AT493" i="1"/>
  <c r="AR493" i="1"/>
  <c r="AS493" i="1"/>
  <c r="AQ493" i="1"/>
  <c r="AP493" i="1"/>
  <c r="AN493" i="1"/>
  <c r="AM493" i="1"/>
  <c r="AO493" i="1"/>
  <c r="AL493" i="1"/>
  <c r="AK493" i="1"/>
  <c r="AG487" i="1"/>
  <c r="AT487" i="1"/>
  <c r="AS487" i="1"/>
  <c r="AR487" i="1"/>
  <c r="AQ487" i="1"/>
  <c r="AO487" i="1"/>
  <c r="AP487" i="1"/>
  <c r="AM487" i="1"/>
  <c r="AN487" i="1"/>
  <c r="AL487" i="1"/>
  <c r="AK487" i="1"/>
  <c r="AG481" i="1"/>
  <c r="AT481" i="1"/>
  <c r="AS481" i="1"/>
  <c r="AR481" i="1"/>
  <c r="AQ481" i="1"/>
  <c r="AP481" i="1"/>
  <c r="AO481" i="1"/>
  <c r="AN481" i="1"/>
  <c r="AM481" i="1"/>
  <c r="AL481" i="1"/>
  <c r="AK481" i="1"/>
  <c r="AG475" i="1"/>
  <c r="AT475" i="1"/>
  <c r="AS475" i="1"/>
  <c r="AR475" i="1"/>
  <c r="AQ475" i="1"/>
  <c r="AP475" i="1"/>
  <c r="AO475" i="1"/>
  <c r="AN475" i="1"/>
  <c r="AM475" i="1"/>
  <c r="AK475" i="1"/>
  <c r="AG469" i="1"/>
  <c r="AT469" i="1"/>
  <c r="AS469" i="1"/>
  <c r="AR469" i="1"/>
  <c r="AQ469" i="1"/>
  <c r="AP469" i="1"/>
  <c r="AO469" i="1"/>
  <c r="AM469" i="1"/>
  <c r="AN469" i="1"/>
  <c r="AL469" i="1"/>
  <c r="AK469" i="1"/>
  <c r="AG463" i="1"/>
  <c r="AT463" i="1"/>
  <c r="AS463" i="1"/>
  <c r="AR463" i="1"/>
  <c r="AQ463" i="1"/>
  <c r="AP463" i="1"/>
  <c r="AO463" i="1"/>
  <c r="AN463" i="1"/>
  <c r="AM463" i="1"/>
  <c r="AL463" i="1"/>
  <c r="AK463" i="1"/>
  <c r="AG457" i="1"/>
  <c r="AT457" i="1"/>
  <c r="AS457" i="1"/>
  <c r="AR457" i="1"/>
  <c r="AQ457" i="1"/>
  <c r="AP457" i="1"/>
  <c r="AO457" i="1"/>
  <c r="AN457" i="1"/>
  <c r="AM457" i="1"/>
  <c r="AL457" i="1"/>
  <c r="AK457" i="1"/>
  <c r="AG451" i="1"/>
  <c r="AT451" i="1"/>
  <c r="AS451" i="1"/>
  <c r="AR451" i="1"/>
  <c r="AQ451" i="1"/>
  <c r="AO451" i="1"/>
  <c r="AP451" i="1"/>
  <c r="AM451" i="1"/>
  <c r="AN451" i="1"/>
  <c r="AL451" i="1"/>
  <c r="AK451" i="1"/>
  <c r="AG445" i="1"/>
  <c r="AT445" i="1"/>
  <c r="AS445" i="1"/>
  <c r="AR445" i="1"/>
  <c r="AP445" i="1"/>
  <c r="AQ445" i="1"/>
  <c r="AO445" i="1"/>
  <c r="AN445" i="1"/>
  <c r="AM445" i="1"/>
  <c r="AL445" i="1"/>
  <c r="AK445" i="1"/>
  <c r="AG439" i="1"/>
  <c r="AT439" i="1"/>
  <c r="AS439" i="1"/>
  <c r="AR439" i="1"/>
  <c r="AQ439" i="1"/>
  <c r="AP439" i="1"/>
  <c r="AO439" i="1"/>
  <c r="AN439" i="1"/>
  <c r="AM439" i="1"/>
  <c r="AK439" i="1"/>
  <c r="AG433" i="1"/>
  <c r="AT433" i="1"/>
  <c r="AS433" i="1"/>
  <c r="AR433" i="1"/>
  <c r="AQ433" i="1"/>
  <c r="AP433" i="1"/>
  <c r="AO433" i="1"/>
  <c r="AM433" i="1"/>
  <c r="AN433" i="1"/>
  <c r="AL433" i="1"/>
  <c r="AK433" i="1"/>
  <c r="AG427" i="1"/>
  <c r="AT427" i="1"/>
  <c r="AS427" i="1"/>
  <c r="AR427" i="1"/>
  <c r="AQ427" i="1"/>
  <c r="AP427" i="1"/>
  <c r="AO427" i="1"/>
  <c r="AN427" i="1"/>
  <c r="AM427" i="1"/>
  <c r="AL427" i="1"/>
  <c r="AK427" i="1"/>
  <c r="AG421" i="1"/>
  <c r="AT421" i="1"/>
  <c r="AS421" i="1"/>
  <c r="AR421" i="1"/>
  <c r="AQ421" i="1"/>
  <c r="AP421" i="1"/>
  <c r="AO421" i="1"/>
  <c r="AN421" i="1"/>
  <c r="AM421" i="1"/>
  <c r="AL421" i="1"/>
  <c r="AK421" i="1"/>
  <c r="AG415" i="1"/>
  <c r="AT415" i="1"/>
  <c r="AS415" i="1"/>
  <c r="AR415" i="1"/>
  <c r="AQ415" i="1"/>
  <c r="AO415" i="1"/>
  <c r="AP415" i="1"/>
  <c r="AM415" i="1"/>
  <c r="AN415" i="1"/>
  <c r="AL415" i="1"/>
  <c r="AK415" i="1"/>
  <c r="AG409" i="1"/>
  <c r="AT409" i="1"/>
  <c r="AS409" i="1"/>
  <c r="AR409" i="1"/>
  <c r="AP409" i="1"/>
  <c r="AQ409" i="1"/>
  <c r="AO409" i="1"/>
  <c r="AN409" i="1"/>
  <c r="AM409" i="1"/>
  <c r="AL409" i="1"/>
  <c r="AK409" i="1"/>
  <c r="AG403" i="1"/>
  <c r="AT403" i="1"/>
  <c r="AS403" i="1"/>
  <c r="AR403" i="1"/>
  <c r="AQ403" i="1"/>
  <c r="AP403" i="1"/>
  <c r="AO403" i="1"/>
  <c r="AN403" i="1"/>
  <c r="AM403" i="1"/>
  <c r="AK403" i="1"/>
  <c r="AG397" i="1"/>
  <c r="AT397" i="1"/>
  <c r="AS397" i="1"/>
  <c r="AR397" i="1"/>
  <c r="AQ397" i="1"/>
  <c r="AP397" i="1"/>
  <c r="AO397" i="1"/>
  <c r="AM397" i="1"/>
  <c r="AN397" i="1"/>
  <c r="AL397" i="1"/>
  <c r="AK397" i="1"/>
  <c r="AG391" i="1"/>
  <c r="AT391" i="1"/>
  <c r="AS391" i="1"/>
  <c r="AR391" i="1"/>
  <c r="AQ391" i="1"/>
  <c r="AP391" i="1"/>
  <c r="AO391" i="1"/>
  <c r="AN391" i="1"/>
  <c r="AM391" i="1"/>
  <c r="AL391" i="1"/>
  <c r="AK391" i="1"/>
  <c r="AG385" i="1"/>
  <c r="AT385" i="1"/>
  <c r="AS385" i="1"/>
  <c r="AR385" i="1"/>
  <c r="AQ385" i="1"/>
  <c r="AP385" i="1"/>
  <c r="AO385" i="1"/>
  <c r="AN385" i="1"/>
  <c r="AM385" i="1"/>
  <c r="AL385" i="1"/>
  <c r="AK385" i="1"/>
  <c r="AG379" i="1"/>
  <c r="AT379" i="1"/>
  <c r="AS379" i="1"/>
  <c r="AR379" i="1"/>
  <c r="AQ379" i="1"/>
  <c r="AO379" i="1"/>
  <c r="AP379" i="1"/>
  <c r="AM379" i="1"/>
  <c r="AN379" i="1"/>
  <c r="AL379" i="1"/>
  <c r="AK379" i="1"/>
  <c r="AG373" i="1"/>
  <c r="AT373" i="1"/>
  <c r="AS373" i="1"/>
  <c r="AR373" i="1"/>
  <c r="AP373" i="1"/>
  <c r="AQ373" i="1"/>
  <c r="AO373" i="1"/>
  <c r="AN373" i="1"/>
  <c r="AM373" i="1"/>
  <c r="AL373" i="1"/>
  <c r="AK373" i="1"/>
  <c r="AG367" i="1"/>
  <c r="AT367" i="1"/>
  <c r="AS367" i="1"/>
  <c r="AR367" i="1"/>
  <c r="AQ367" i="1"/>
  <c r="AP367" i="1"/>
  <c r="AO367" i="1"/>
  <c r="AN367" i="1"/>
  <c r="AM367" i="1"/>
  <c r="AK367" i="1"/>
  <c r="AG361" i="1"/>
  <c r="AT361" i="1"/>
  <c r="AS361" i="1"/>
  <c r="AR361" i="1"/>
  <c r="AQ361" i="1"/>
  <c r="AP361" i="1"/>
  <c r="AM361" i="1"/>
  <c r="AN361" i="1"/>
  <c r="AL361" i="1"/>
  <c r="AO361" i="1"/>
  <c r="AK361" i="1"/>
  <c r="AG355" i="1"/>
  <c r="AT355" i="1"/>
  <c r="AS355" i="1"/>
  <c r="AR355" i="1"/>
  <c r="AQ355" i="1"/>
  <c r="AP355" i="1"/>
  <c r="AO355" i="1"/>
  <c r="AN355" i="1"/>
  <c r="AM355" i="1"/>
  <c r="AL355" i="1"/>
  <c r="AK355" i="1"/>
  <c r="AG349" i="1"/>
  <c r="AT349" i="1"/>
  <c r="AS349" i="1"/>
  <c r="AR349" i="1"/>
  <c r="AQ349" i="1"/>
  <c r="AP349" i="1"/>
  <c r="AO349" i="1"/>
  <c r="AN349" i="1"/>
  <c r="AM349" i="1"/>
  <c r="AL349" i="1"/>
  <c r="AK349" i="1"/>
  <c r="AG343" i="1"/>
  <c r="AT343" i="1"/>
  <c r="AR343" i="1"/>
  <c r="AS343" i="1"/>
  <c r="AQ343" i="1"/>
  <c r="AO343" i="1"/>
  <c r="AM343" i="1"/>
  <c r="AN343" i="1"/>
  <c r="AP343" i="1"/>
  <c r="AL343" i="1"/>
  <c r="AK343" i="1"/>
  <c r="AG337" i="1"/>
  <c r="AT337" i="1"/>
  <c r="AS337" i="1"/>
  <c r="AR337" i="1"/>
  <c r="AP337" i="1"/>
  <c r="AQ337" i="1"/>
  <c r="AO337" i="1"/>
  <c r="AN337" i="1"/>
  <c r="AM337" i="1"/>
  <c r="AL337" i="1"/>
  <c r="AK337" i="1"/>
  <c r="AG331" i="1"/>
  <c r="AT331" i="1"/>
  <c r="AS331" i="1"/>
  <c r="AR331" i="1"/>
  <c r="AQ331" i="1"/>
  <c r="AP331" i="1"/>
  <c r="AO331" i="1"/>
  <c r="AN331" i="1"/>
  <c r="AM331" i="1"/>
  <c r="AK331" i="1"/>
  <c r="AG325" i="1"/>
  <c r="AT325" i="1"/>
  <c r="AS325" i="1"/>
  <c r="AR325" i="1"/>
  <c r="AQ325" i="1"/>
  <c r="AP325" i="1"/>
  <c r="AO325" i="1"/>
  <c r="AM325" i="1"/>
  <c r="AN325" i="1"/>
  <c r="AL325" i="1"/>
  <c r="AK325" i="1"/>
  <c r="AG319" i="1"/>
  <c r="AT319" i="1"/>
  <c r="AS319" i="1"/>
  <c r="AR319" i="1"/>
  <c r="AQ319" i="1"/>
  <c r="AP319" i="1"/>
  <c r="AO319" i="1"/>
  <c r="AN319" i="1"/>
  <c r="AM319" i="1"/>
  <c r="AL319" i="1"/>
  <c r="AK319" i="1"/>
  <c r="AG313" i="1"/>
  <c r="AT313" i="1"/>
  <c r="AS313" i="1"/>
  <c r="AR313" i="1"/>
  <c r="AQ313" i="1"/>
  <c r="AP313" i="1"/>
  <c r="AO313" i="1"/>
  <c r="AN313" i="1"/>
  <c r="AM313" i="1"/>
  <c r="AL313" i="1"/>
  <c r="AK313" i="1"/>
  <c r="AG307" i="1"/>
  <c r="AT307" i="1"/>
  <c r="AS307" i="1"/>
  <c r="AR307" i="1"/>
  <c r="AQ307" i="1"/>
  <c r="AP307" i="1"/>
  <c r="AN307" i="1"/>
  <c r="AM307" i="1"/>
  <c r="AO307" i="1"/>
  <c r="AL307" i="1"/>
  <c r="AK307" i="1"/>
  <c r="AG301" i="1"/>
  <c r="AT301" i="1"/>
  <c r="AS301" i="1"/>
  <c r="AR301" i="1"/>
  <c r="AP301" i="1"/>
  <c r="AQ301" i="1"/>
  <c r="AO301" i="1"/>
  <c r="AN301" i="1"/>
  <c r="AM301" i="1"/>
  <c r="AL301" i="1"/>
  <c r="AK301" i="1"/>
  <c r="AG295" i="1"/>
  <c r="AT295" i="1"/>
  <c r="AS295" i="1"/>
  <c r="AR295" i="1"/>
  <c r="AQ295" i="1"/>
  <c r="AP295" i="1"/>
  <c r="AO295" i="1"/>
  <c r="AM295" i="1"/>
  <c r="AN295" i="1"/>
  <c r="AK295" i="1"/>
  <c r="AG289" i="1"/>
  <c r="AT289" i="1"/>
  <c r="AS289" i="1"/>
  <c r="AR289" i="1"/>
  <c r="AQ289" i="1"/>
  <c r="AP289" i="1"/>
  <c r="AM289" i="1"/>
  <c r="AO289" i="1"/>
  <c r="AN289" i="1"/>
  <c r="AL289" i="1"/>
  <c r="AK289" i="1"/>
  <c r="AG283" i="1"/>
  <c r="AT283" i="1"/>
  <c r="AS283" i="1"/>
  <c r="AR283" i="1"/>
  <c r="AQ283" i="1"/>
  <c r="AP283" i="1"/>
  <c r="AO283" i="1"/>
  <c r="AN283" i="1"/>
  <c r="AM283" i="1"/>
  <c r="AL283" i="1"/>
  <c r="AK283" i="1"/>
  <c r="AG277" i="1"/>
  <c r="AT277" i="1"/>
  <c r="AS277" i="1"/>
  <c r="AR277" i="1"/>
  <c r="AQ277" i="1"/>
  <c r="AP277" i="1"/>
  <c r="AO277" i="1"/>
  <c r="AN277" i="1"/>
  <c r="AM277" i="1"/>
  <c r="AL277" i="1"/>
  <c r="AK277" i="1"/>
  <c r="AG271" i="1"/>
  <c r="AT271" i="1"/>
  <c r="AS271" i="1"/>
  <c r="AR271" i="1"/>
  <c r="AQ271" i="1"/>
  <c r="AP271" i="1"/>
  <c r="AO271" i="1"/>
  <c r="AN271" i="1"/>
  <c r="AM271" i="1"/>
  <c r="AL271" i="1"/>
  <c r="AK271" i="1"/>
  <c r="AG265" i="1"/>
  <c r="AT265" i="1"/>
  <c r="AS265" i="1"/>
  <c r="AR265" i="1"/>
  <c r="AQ265" i="1"/>
  <c r="AP265" i="1"/>
  <c r="AO265" i="1"/>
  <c r="AN265" i="1"/>
  <c r="AL265" i="1"/>
  <c r="AK265" i="1"/>
  <c r="AG259" i="1"/>
  <c r="AT259" i="1"/>
  <c r="AS259" i="1"/>
  <c r="AR259" i="1"/>
  <c r="AQ259" i="1"/>
  <c r="AP259" i="1"/>
  <c r="AO259" i="1"/>
  <c r="AM259" i="1"/>
  <c r="AN259" i="1"/>
  <c r="AK259" i="1"/>
  <c r="AG253" i="1"/>
  <c r="AT253" i="1"/>
  <c r="AS253" i="1"/>
  <c r="AR253" i="1"/>
  <c r="AQ253" i="1"/>
  <c r="AP253" i="1"/>
  <c r="AM253" i="1"/>
  <c r="AN253" i="1"/>
  <c r="AL253" i="1"/>
  <c r="AO253" i="1"/>
  <c r="AK253" i="1"/>
  <c r="AG247" i="1"/>
  <c r="AT247" i="1"/>
  <c r="AS247" i="1"/>
  <c r="AR247" i="1"/>
  <c r="AQ247" i="1"/>
  <c r="AP247" i="1"/>
  <c r="AO247" i="1"/>
  <c r="AN247" i="1"/>
  <c r="AM247" i="1"/>
  <c r="AL247" i="1"/>
  <c r="AK247" i="1"/>
  <c r="AG241" i="1"/>
  <c r="AT241" i="1"/>
  <c r="AS241" i="1"/>
  <c r="AR241" i="1"/>
  <c r="AP241" i="1"/>
  <c r="AQ241" i="1"/>
  <c r="AO241" i="1"/>
  <c r="AN241" i="1"/>
  <c r="AM241" i="1"/>
  <c r="AL241" i="1"/>
  <c r="AK241" i="1"/>
  <c r="AG235" i="1"/>
  <c r="AT235" i="1"/>
  <c r="AS235" i="1"/>
  <c r="AR235" i="1"/>
  <c r="AQ235" i="1"/>
  <c r="AP235" i="1"/>
  <c r="AO235" i="1"/>
  <c r="AN235" i="1"/>
  <c r="AM235" i="1"/>
  <c r="AL235" i="1"/>
  <c r="AK235" i="1"/>
  <c r="AG229" i="1"/>
  <c r="AT229" i="1"/>
  <c r="AS229" i="1"/>
  <c r="AR229" i="1"/>
  <c r="AQ229" i="1"/>
  <c r="AP229" i="1"/>
  <c r="AO229" i="1"/>
  <c r="AN229" i="1"/>
  <c r="AM229" i="1"/>
  <c r="AL229" i="1"/>
  <c r="AK229" i="1"/>
  <c r="AG223" i="1"/>
  <c r="AT223" i="1"/>
  <c r="AS223" i="1"/>
  <c r="AR223" i="1"/>
  <c r="AP223" i="1"/>
  <c r="AQ223" i="1"/>
  <c r="AO223" i="1"/>
  <c r="AN223" i="1"/>
  <c r="AM223" i="1"/>
  <c r="AK223" i="1"/>
  <c r="AG217" i="1"/>
  <c r="AT217" i="1"/>
  <c r="AS217" i="1"/>
  <c r="AR217" i="1"/>
  <c r="AQ217" i="1"/>
  <c r="AP217" i="1"/>
  <c r="AO217" i="1"/>
  <c r="AM217" i="1"/>
  <c r="AL217" i="1"/>
  <c r="AN217" i="1"/>
  <c r="AK217" i="1"/>
  <c r="AG211" i="1"/>
  <c r="AT211" i="1"/>
  <c r="AS211" i="1"/>
  <c r="AR211" i="1"/>
  <c r="AQ211" i="1"/>
  <c r="AP211" i="1"/>
  <c r="AO211" i="1"/>
  <c r="AM211" i="1"/>
  <c r="AN211" i="1"/>
  <c r="AL211" i="1"/>
  <c r="AK211" i="1"/>
  <c r="AG205" i="1"/>
  <c r="AT205" i="1"/>
  <c r="AS205" i="1"/>
  <c r="AR205" i="1"/>
  <c r="AQ205" i="1"/>
  <c r="AP205" i="1"/>
  <c r="AO205" i="1"/>
  <c r="AN205" i="1"/>
  <c r="AM205" i="1"/>
  <c r="AL205" i="1"/>
  <c r="AK205" i="1"/>
  <c r="AG199" i="1"/>
  <c r="AT199" i="1"/>
  <c r="AS199" i="1"/>
  <c r="AR199" i="1"/>
  <c r="AQ199" i="1"/>
  <c r="AP199" i="1"/>
  <c r="AN199" i="1"/>
  <c r="AM199" i="1"/>
  <c r="AO199" i="1"/>
  <c r="AL199" i="1"/>
  <c r="AK199" i="1"/>
  <c r="AG193" i="1"/>
  <c r="AT193" i="1"/>
  <c r="AS193" i="1"/>
  <c r="AR193" i="1"/>
  <c r="AQ193" i="1"/>
  <c r="AP193" i="1"/>
  <c r="AO193" i="1"/>
  <c r="AN193" i="1"/>
  <c r="AM193" i="1"/>
  <c r="AL193" i="1"/>
  <c r="AK193" i="1"/>
  <c r="AG187" i="1"/>
  <c r="AT187" i="1"/>
  <c r="AR187" i="1"/>
  <c r="AS187" i="1"/>
  <c r="AP187" i="1"/>
  <c r="AQ187" i="1"/>
  <c r="AO187" i="1"/>
  <c r="AN187" i="1"/>
  <c r="AM187" i="1"/>
  <c r="AK187" i="1"/>
  <c r="AG181" i="1"/>
  <c r="AT181" i="1"/>
  <c r="AS181" i="1"/>
  <c r="AR181" i="1"/>
  <c r="AQ181" i="1"/>
  <c r="AP181" i="1"/>
  <c r="AM181" i="1"/>
  <c r="AO181" i="1"/>
  <c r="AL181" i="1"/>
  <c r="AN181" i="1"/>
  <c r="AK181" i="1"/>
  <c r="AG175" i="1"/>
  <c r="AT175" i="1"/>
  <c r="AS175" i="1"/>
  <c r="AR175" i="1"/>
  <c r="AQ175" i="1"/>
  <c r="AP175" i="1"/>
  <c r="AO175" i="1"/>
  <c r="AM175" i="1"/>
  <c r="AN175" i="1"/>
  <c r="AL175" i="1"/>
  <c r="AK175" i="1"/>
  <c r="AG169" i="1"/>
  <c r="AT169" i="1"/>
  <c r="AS169" i="1"/>
  <c r="AR169" i="1"/>
  <c r="AP169" i="1"/>
  <c r="AQ169" i="1"/>
  <c r="AO169" i="1"/>
  <c r="AN169" i="1"/>
  <c r="AM169" i="1"/>
  <c r="AL169" i="1"/>
  <c r="AK169" i="1"/>
  <c r="AG163" i="1"/>
  <c r="AT163" i="1"/>
  <c r="AS163" i="1"/>
  <c r="AR163" i="1"/>
  <c r="AQ163" i="1"/>
  <c r="AP163" i="1"/>
  <c r="AO163" i="1"/>
  <c r="AN163" i="1"/>
  <c r="AM163" i="1"/>
  <c r="AL163" i="1"/>
  <c r="AK163" i="1"/>
  <c r="AG157" i="1"/>
  <c r="AT157" i="1"/>
  <c r="AS157" i="1"/>
  <c r="AR157" i="1"/>
  <c r="AQ157" i="1"/>
  <c r="AP157" i="1"/>
  <c r="AO157" i="1"/>
  <c r="AN157" i="1"/>
  <c r="AM157" i="1"/>
  <c r="AL157" i="1"/>
  <c r="AK157" i="1"/>
  <c r="AG151" i="1"/>
  <c r="AT151" i="1"/>
  <c r="AS151" i="1"/>
  <c r="AR151" i="1"/>
  <c r="AQ151" i="1"/>
  <c r="AP151" i="1"/>
  <c r="AO151" i="1"/>
  <c r="AN151" i="1"/>
  <c r="AM151" i="1"/>
  <c r="AK151" i="1"/>
  <c r="AG145" i="1"/>
  <c r="AT145" i="1"/>
  <c r="AS145" i="1"/>
  <c r="AQ145" i="1"/>
  <c r="AR145" i="1"/>
  <c r="AO145" i="1"/>
  <c r="AP145" i="1"/>
  <c r="AM145" i="1"/>
  <c r="AL145" i="1"/>
  <c r="AN145" i="1"/>
  <c r="AK145" i="1"/>
  <c r="AG139" i="1"/>
  <c r="AT139" i="1"/>
  <c r="AS139" i="1"/>
  <c r="AR139" i="1"/>
  <c r="AQ139" i="1"/>
  <c r="AO139" i="1"/>
  <c r="AP139" i="1"/>
  <c r="AM139" i="1"/>
  <c r="AN139" i="1"/>
  <c r="AL139" i="1"/>
  <c r="AK139" i="1"/>
  <c r="AG133" i="1"/>
  <c r="AT133" i="1"/>
  <c r="AS133" i="1"/>
  <c r="AR133" i="1"/>
  <c r="AO133" i="1"/>
  <c r="AP133" i="1"/>
  <c r="AQ133" i="1"/>
  <c r="AN133" i="1"/>
  <c r="AM133" i="1"/>
  <c r="AL133" i="1"/>
  <c r="AK133" i="1"/>
  <c r="AG127" i="1"/>
  <c r="AT127" i="1"/>
  <c r="AS127" i="1"/>
  <c r="AR127" i="1"/>
  <c r="AQ127" i="1"/>
  <c r="AO127" i="1"/>
  <c r="AP127" i="1"/>
  <c r="AN127" i="1"/>
  <c r="AM127" i="1"/>
  <c r="AL127" i="1"/>
  <c r="AK127" i="1"/>
  <c r="AG121" i="1"/>
  <c r="AT121" i="1"/>
  <c r="AS121" i="1"/>
  <c r="AR121" i="1"/>
  <c r="AQ121" i="1"/>
  <c r="AO121" i="1"/>
  <c r="AP121" i="1"/>
  <c r="AN121" i="1"/>
  <c r="AM121" i="1"/>
  <c r="AL121" i="1"/>
  <c r="AK121" i="1"/>
  <c r="AG115" i="1"/>
  <c r="AT115" i="1"/>
  <c r="AS115" i="1"/>
  <c r="AR115" i="1"/>
  <c r="AQ115" i="1"/>
  <c r="AO115" i="1"/>
  <c r="AP115" i="1"/>
  <c r="AN115" i="1"/>
  <c r="AM115" i="1"/>
  <c r="AK115" i="1"/>
  <c r="AG109" i="1"/>
  <c r="AT109" i="1"/>
  <c r="AS109" i="1"/>
  <c r="AR109" i="1"/>
  <c r="AQ109" i="1"/>
  <c r="AP109" i="1"/>
  <c r="AO109" i="1"/>
  <c r="AM109" i="1"/>
  <c r="AN109" i="1"/>
  <c r="AL109" i="1"/>
  <c r="AK109" i="1"/>
  <c r="AG103" i="1"/>
  <c r="AT103" i="1"/>
  <c r="AS103" i="1"/>
  <c r="AR103" i="1"/>
  <c r="AQ103" i="1"/>
  <c r="AO103" i="1"/>
  <c r="AP103" i="1"/>
  <c r="AM103" i="1"/>
  <c r="AN103" i="1"/>
  <c r="AL103" i="1"/>
  <c r="AK103" i="1"/>
  <c r="AG97" i="1"/>
  <c r="AT97" i="1"/>
  <c r="AS97" i="1"/>
  <c r="AR97" i="1"/>
  <c r="AP97" i="1"/>
  <c r="AQ97" i="1"/>
  <c r="AO97" i="1"/>
  <c r="AN97" i="1"/>
  <c r="AM97" i="1"/>
  <c r="AL97" i="1"/>
  <c r="AK97" i="1"/>
  <c r="AG91" i="1"/>
  <c r="AT91" i="1"/>
  <c r="AS91" i="1"/>
  <c r="AR91" i="1"/>
  <c r="AQ91" i="1"/>
  <c r="AO91" i="1"/>
  <c r="AP91" i="1"/>
  <c r="AN91" i="1"/>
  <c r="AM91" i="1"/>
  <c r="AL91" i="1"/>
  <c r="AK91" i="1"/>
  <c r="AG85" i="1"/>
  <c r="AT85" i="1"/>
  <c r="AS85" i="1"/>
  <c r="AR85" i="1"/>
  <c r="AQ85" i="1"/>
  <c r="AO85" i="1"/>
  <c r="AP85" i="1"/>
  <c r="AN85" i="1"/>
  <c r="AM85" i="1"/>
  <c r="AL85" i="1"/>
  <c r="AK85" i="1"/>
  <c r="AG79" i="1"/>
  <c r="AT79" i="1"/>
  <c r="AS79" i="1"/>
  <c r="AR79" i="1"/>
  <c r="AQ79" i="1"/>
  <c r="AO79" i="1"/>
  <c r="AP79" i="1"/>
  <c r="AN79" i="1"/>
  <c r="AM79" i="1"/>
  <c r="AK79" i="1"/>
  <c r="AG73" i="1"/>
  <c r="AT73" i="1"/>
  <c r="AS73" i="1"/>
  <c r="AQ73" i="1"/>
  <c r="AR73" i="1"/>
  <c r="AP73" i="1"/>
  <c r="AO73" i="1"/>
  <c r="AN73" i="1"/>
  <c r="AM73" i="1"/>
  <c r="AL73" i="1"/>
  <c r="AK73" i="1"/>
  <c r="AG67" i="1"/>
  <c r="AT67" i="1"/>
  <c r="AS67" i="1"/>
  <c r="AR67" i="1"/>
  <c r="AQ67" i="1"/>
  <c r="AO67" i="1"/>
  <c r="AN67" i="1"/>
  <c r="AP67" i="1"/>
  <c r="AM67" i="1"/>
  <c r="AL67" i="1"/>
  <c r="AK67" i="1"/>
  <c r="AG61" i="1"/>
  <c r="AT61" i="1"/>
  <c r="AS61" i="1"/>
  <c r="AR61" i="1"/>
  <c r="AP61" i="1"/>
  <c r="AQ61" i="1"/>
  <c r="AO61" i="1"/>
  <c r="AN61" i="1"/>
  <c r="AM61" i="1"/>
  <c r="AL61" i="1"/>
  <c r="AK61" i="1"/>
  <c r="AG55" i="1"/>
  <c r="AT55" i="1"/>
  <c r="AS55" i="1"/>
  <c r="AR55" i="1"/>
  <c r="AQ55" i="1"/>
  <c r="AO55" i="1"/>
  <c r="AP55" i="1"/>
  <c r="AN55" i="1"/>
  <c r="AM55" i="1"/>
  <c r="AL55" i="1"/>
  <c r="AK55" i="1"/>
  <c r="AG49" i="1"/>
  <c r="AT49" i="1"/>
  <c r="AR49" i="1"/>
  <c r="AS49" i="1"/>
  <c r="AQ49" i="1"/>
  <c r="AO49" i="1"/>
  <c r="AP49" i="1"/>
  <c r="AN49" i="1"/>
  <c r="AL49" i="1"/>
  <c r="AK49" i="1"/>
  <c r="AG43" i="1"/>
  <c r="AT43" i="1"/>
  <c r="AS43" i="1"/>
  <c r="AR43" i="1"/>
  <c r="AQ43" i="1"/>
  <c r="AO43" i="1"/>
  <c r="AP43" i="1"/>
  <c r="AN43" i="1"/>
  <c r="AM43" i="1"/>
  <c r="AK43" i="1"/>
  <c r="AG37" i="1"/>
  <c r="AT37" i="1"/>
  <c r="AS37" i="1"/>
  <c r="AR37" i="1"/>
  <c r="AQ37" i="1"/>
  <c r="AP37" i="1"/>
  <c r="AO37" i="1"/>
  <c r="AN37" i="1"/>
  <c r="AM37" i="1"/>
  <c r="AL37" i="1"/>
  <c r="AK37" i="1"/>
  <c r="AG31" i="1"/>
  <c r="AT31" i="1"/>
  <c r="AR31" i="1"/>
  <c r="AS31" i="1"/>
  <c r="AQ31" i="1"/>
  <c r="AO31" i="1"/>
  <c r="AP31" i="1"/>
  <c r="AN31" i="1"/>
  <c r="AM31" i="1"/>
  <c r="AL31" i="1"/>
  <c r="AK31" i="1"/>
  <c r="AG25" i="1"/>
  <c r="AT25" i="1"/>
  <c r="AS25" i="1"/>
  <c r="AR25" i="1"/>
  <c r="AQ25" i="1"/>
  <c r="AP25" i="1"/>
  <c r="AO25" i="1"/>
  <c r="AN25" i="1"/>
  <c r="AM25" i="1"/>
  <c r="AL25" i="1"/>
  <c r="AK25" i="1"/>
  <c r="AK892" i="1"/>
  <c r="AK885" i="1"/>
  <c r="AK878" i="1"/>
  <c r="AK856" i="1"/>
  <c r="AK849" i="1"/>
  <c r="AK842" i="1"/>
  <c r="AK813" i="1"/>
  <c r="AK806" i="1"/>
  <c r="AK791" i="1"/>
  <c r="AK782" i="1"/>
  <c r="AK773" i="1"/>
  <c r="AK764" i="1"/>
  <c r="AK746" i="1"/>
  <c r="AK737" i="1"/>
  <c r="AK728" i="1"/>
  <c r="AK710" i="1"/>
  <c r="AK692" i="1"/>
  <c r="AK683" i="1"/>
  <c r="AK674" i="1"/>
  <c r="AK656" i="1"/>
  <c r="AK638" i="1"/>
  <c r="AK629" i="1"/>
  <c r="AK620" i="1"/>
  <c r="AK602" i="1"/>
  <c r="AK584" i="1"/>
  <c r="AK566" i="1"/>
  <c r="AK548" i="1"/>
  <c r="AK530" i="1"/>
  <c r="AK512" i="1"/>
  <c r="AK494" i="1"/>
  <c r="AK476" i="1"/>
  <c r="AK467" i="1"/>
  <c r="AK458" i="1"/>
  <c r="AK440" i="1"/>
  <c r="AK431" i="1"/>
  <c r="AK422" i="1"/>
  <c r="AK404" i="1"/>
  <c r="AK386" i="1"/>
  <c r="AK368" i="1"/>
  <c r="AK350" i="1"/>
  <c r="AK332" i="1"/>
  <c r="AK314" i="1"/>
  <c r="AK296" i="1"/>
  <c r="AK278" i="1"/>
  <c r="AK260" i="1"/>
  <c r="AK206" i="1"/>
  <c r="AK170" i="1"/>
  <c r="AK134" i="1"/>
  <c r="AK98" i="1"/>
  <c r="AK62" i="1"/>
  <c r="AK26" i="1"/>
  <c r="AL885" i="1"/>
  <c r="AL849" i="1"/>
  <c r="AL813" i="1"/>
  <c r="AL777" i="1"/>
  <c r="AL741" i="1"/>
  <c r="AL705" i="1"/>
  <c r="AL669" i="1"/>
  <c r="AL633" i="1"/>
  <c r="AL597" i="1"/>
  <c r="AL561" i="1"/>
  <c r="AL518" i="1"/>
  <c r="AL475" i="1"/>
  <c r="AL345" i="1"/>
  <c r="AL302" i="1"/>
  <c r="AL259" i="1"/>
  <c r="AL172" i="1"/>
  <c r="AL129" i="1"/>
  <c r="AL86" i="1"/>
  <c r="AL43" i="1"/>
  <c r="AM895" i="1"/>
  <c r="AM799" i="1"/>
  <c r="AM745" i="1"/>
  <c r="AM691" i="1"/>
  <c r="AM637" i="1"/>
  <c r="AM579" i="1"/>
  <c r="AM507" i="1"/>
  <c r="AM381" i="1"/>
  <c r="AM136" i="1"/>
  <c r="AO709" i="1"/>
  <c r="AG904" i="1"/>
  <c r="AT904" i="1"/>
  <c r="AR904" i="1"/>
  <c r="AS904" i="1"/>
  <c r="AP904" i="1"/>
  <c r="AQ904" i="1"/>
  <c r="AO904" i="1"/>
  <c r="AN904" i="1"/>
  <c r="AM904" i="1"/>
  <c r="AL904" i="1"/>
  <c r="AG874" i="1"/>
  <c r="AT874" i="1"/>
  <c r="AS874" i="1"/>
  <c r="AR874" i="1"/>
  <c r="AP874" i="1"/>
  <c r="AQ874" i="1"/>
  <c r="AO874" i="1"/>
  <c r="AL874" i="1"/>
  <c r="AN874" i="1"/>
  <c r="AG838" i="1"/>
  <c r="AT838" i="1"/>
  <c r="AS838" i="1"/>
  <c r="AR838" i="1"/>
  <c r="AP838" i="1"/>
  <c r="AQ838" i="1"/>
  <c r="AO838" i="1"/>
  <c r="AM838" i="1"/>
  <c r="AL838" i="1"/>
  <c r="AN838" i="1"/>
  <c r="AG808" i="1"/>
  <c r="AT808" i="1"/>
  <c r="AS808" i="1"/>
  <c r="AR808" i="1"/>
  <c r="AP808" i="1"/>
  <c r="AQ808" i="1"/>
  <c r="AO808" i="1"/>
  <c r="AM808" i="1"/>
  <c r="AN808" i="1"/>
  <c r="AL808" i="1"/>
  <c r="AG784" i="1"/>
  <c r="AT784" i="1"/>
  <c r="AS784" i="1"/>
  <c r="AR784" i="1"/>
  <c r="AP784" i="1"/>
  <c r="AQ784" i="1"/>
  <c r="AO784" i="1"/>
  <c r="AM784" i="1"/>
  <c r="AN784" i="1"/>
  <c r="AL784" i="1"/>
  <c r="AG754" i="1"/>
  <c r="AT754" i="1"/>
  <c r="AS754" i="1"/>
  <c r="AR754" i="1"/>
  <c r="AQ754" i="1"/>
  <c r="AP754" i="1"/>
  <c r="AO754" i="1"/>
  <c r="AM754" i="1"/>
  <c r="AN754" i="1"/>
  <c r="AL754" i="1"/>
  <c r="AG730" i="1"/>
  <c r="AT730" i="1"/>
  <c r="AS730" i="1"/>
  <c r="AR730" i="1"/>
  <c r="AP730" i="1"/>
  <c r="AQ730" i="1"/>
  <c r="AO730" i="1"/>
  <c r="AM730" i="1"/>
  <c r="AL730" i="1"/>
  <c r="AG700" i="1"/>
  <c r="AT700" i="1"/>
  <c r="AS700" i="1"/>
  <c r="AR700" i="1"/>
  <c r="AP700" i="1"/>
  <c r="AO700" i="1"/>
  <c r="AQ700" i="1"/>
  <c r="AM700" i="1"/>
  <c r="AN700" i="1"/>
  <c r="AL700" i="1"/>
  <c r="AG670" i="1"/>
  <c r="AT670" i="1"/>
  <c r="AS670" i="1"/>
  <c r="AR670" i="1"/>
  <c r="AQ670" i="1"/>
  <c r="AP670" i="1"/>
  <c r="AO670" i="1"/>
  <c r="AN670" i="1"/>
  <c r="AM670" i="1"/>
  <c r="AL670" i="1"/>
  <c r="AG640" i="1"/>
  <c r="AT640" i="1"/>
  <c r="AS640" i="1"/>
  <c r="AR640" i="1"/>
  <c r="AP640" i="1"/>
  <c r="AQ640" i="1"/>
  <c r="AO640" i="1"/>
  <c r="AM640" i="1"/>
  <c r="AN640" i="1"/>
  <c r="AL640" i="1"/>
  <c r="AG610" i="1"/>
  <c r="AT610" i="1"/>
  <c r="AS610" i="1"/>
  <c r="AR610" i="1"/>
  <c r="AQ610" i="1"/>
  <c r="AP610" i="1"/>
  <c r="AO610" i="1"/>
  <c r="AM610" i="1"/>
  <c r="AN610" i="1"/>
  <c r="AL610" i="1"/>
  <c r="AG586" i="1"/>
  <c r="AT586" i="1"/>
  <c r="AS586" i="1"/>
  <c r="AR586" i="1"/>
  <c r="AQ586" i="1"/>
  <c r="AP586" i="1"/>
  <c r="AO586" i="1"/>
  <c r="AM586" i="1"/>
  <c r="AN586" i="1"/>
  <c r="AL586" i="1"/>
  <c r="AG562" i="1"/>
  <c r="AT562" i="1"/>
  <c r="AS562" i="1"/>
  <c r="AR562" i="1"/>
  <c r="AQ562" i="1"/>
  <c r="AP562" i="1"/>
  <c r="AO562" i="1"/>
  <c r="AN562" i="1"/>
  <c r="AM562" i="1"/>
  <c r="AL562" i="1"/>
  <c r="AG532" i="1"/>
  <c r="AT532" i="1"/>
  <c r="AS532" i="1"/>
  <c r="AR532" i="1"/>
  <c r="AP532" i="1"/>
  <c r="AQ532" i="1"/>
  <c r="AO532" i="1"/>
  <c r="AM532" i="1"/>
  <c r="AN532" i="1"/>
  <c r="AG502" i="1"/>
  <c r="AT502" i="1"/>
  <c r="AS502" i="1"/>
  <c r="AR502" i="1"/>
  <c r="AQ502" i="1"/>
  <c r="AP502" i="1"/>
  <c r="AO502" i="1"/>
  <c r="AM502" i="1"/>
  <c r="AN502" i="1"/>
  <c r="AL502" i="1"/>
  <c r="AG472" i="1"/>
  <c r="AT472" i="1"/>
  <c r="AS472" i="1"/>
  <c r="AR472" i="1"/>
  <c r="AQ472" i="1"/>
  <c r="AP472" i="1"/>
  <c r="AO472" i="1"/>
  <c r="AN472" i="1"/>
  <c r="AM472" i="1"/>
  <c r="AL472" i="1"/>
  <c r="AG442" i="1"/>
  <c r="AT442" i="1"/>
  <c r="AS442" i="1"/>
  <c r="AR442" i="1"/>
  <c r="AQ442" i="1"/>
  <c r="AP442" i="1"/>
  <c r="AO442" i="1"/>
  <c r="AM442" i="1"/>
  <c r="AN442" i="1"/>
  <c r="AL442" i="1"/>
  <c r="AG412" i="1"/>
  <c r="AT412" i="1"/>
  <c r="AS412" i="1"/>
  <c r="AR412" i="1"/>
  <c r="AQ412" i="1"/>
  <c r="AP412" i="1"/>
  <c r="AO412" i="1"/>
  <c r="AM412" i="1"/>
  <c r="AN412" i="1"/>
  <c r="AL412" i="1"/>
  <c r="AG382" i="1"/>
  <c r="AT382" i="1"/>
  <c r="AS382" i="1"/>
  <c r="AR382" i="1"/>
  <c r="AQ382" i="1"/>
  <c r="AP382" i="1"/>
  <c r="AO382" i="1"/>
  <c r="AN382" i="1"/>
  <c r="AM382" i="1"/>
  <c r="AL382" i="1"/>
  <c r="AG352" i="1"/>
  <c r="AT352" i="1"/>
  <c r="AS352" i="1"/>
  <c r="AR352" i="1"/>
  <c r="AP352" i="1"/>
  <c r="AQ352" i="1"/>
  <c r="AO352" i="1"/>
  <c r="AM352" i="1"/>
  <c r="AN352" i="1"/>
  <c r="AG322" i="1"/>
  <c r="AT322" i="1"/>
  <c r="AS322" i="1"/>
  <c r="AR322" i="1"/>
  <c r="AQ322" i="1"/>
  <c r="AP322" i="1"/>
  <c r="AO322" i="1"/>
  <c r="AM322" i="1"/>
  <c r="AN322" i="1"/>
  <c r="AL322" i="1"/>
  <c r="AG292" i="1"/>
  <c r="AT292" i="1"/>
  <c r="AS292" i="1"/>
  <c r="AR292" i="1"/>
  <c r="AQ292" i="1"/>
  <c r="AP292" i="1"/>
  <c r="AO292" i="1"/>
  <c r="AN292" i="1"/>
  <c r="AM292" i="1"/>
  <c r="AL292" i="1"/>
  <c r="AG262" i="1"/>
  <c r="AT262" i="1"/>
  <c r="AS262" i="1"/>
  <c r="AQ262" i="1"/>
  <c r="AR262" i="1"/>
  <c r="AP262" i="1"/>
  <c r="AO262" i="1"/>
  <c r="AM262" i="1"/>
  <c r="AN262" i="1"/>
  <c r="AL262" i="1"/>
  <c r="AG226" i="1"/>
  <c r="AT226" i="1"/>
  <c r="AS226" i="1"/>
  <c r="AQ226" i="1"/>
  <c r="AR226" i="1"/>
  <c r="AP226" i="1"/>
  <c r="AO226" i="1"/>
  <c r="AN226" i="1"/>
  <c r="AM226" i="1"/>
  <c r="AK226" i="1"/>
  <c r="AL226" i="1"/>
  <c r="AG190" i="1"/>
  <c r="AT190" i="1"/>
  <c r="AS190" i="1"/>
  <c r="AQ190" i="1"/>
  <c r="AR190" i="1"/>
  <c r="AP190" i="1"/>
  <c r="AO190" i="1"/>
  <c r="AN190" i="1"/>
  <c r="AM190" i="1"/>
  <c r="AK190" i="1"/>
  <c r="AL190" i="1"/>
  <c r="AG154" i="1"/>
  <c r="AT154" i="1"/>
  <c r="AS154" i="1"/>
  <c r="AR154" i="1"/>
  <c r="AQ154" i="1"/>
  <c r="AP154" i="1"/>
  <c r="AO154" i="1"/>
  <c r="AN154" i="1"/>
  <c r="AM154" i="1"/>
  <c r="AK154" i="1"/>
  <c r="AL154" i="1"/>
  <c r="AG118" i="1"/>
  <c r="AT118" i="1"/>
  <c r="AR118" i="1"/>
  <c r="AS118" i="1"/>
  <c r="AQ118" i="1"/>
  <c r="AP118" i="1"/>
  <c r="AO118" i="1"/>
  <c r="AN118" i="1"/>
  <c r="AM118" i="1"/>
  <c r="AK118" i="1"/>
  <c r="AL118" i="1"/>
  <c r="AG82" i="1"/>
  <c r="AT82" i="1"/>
  <c r="AS82" i="1"/>
  <c r="AR82" i="1"/>
  <c r="AQ82" i="1"/>
  <c r="AP82" i="1"/>
  <c r="AO82" i="1"/>
  <c r="AN82" i="1"/>
  <c r="AM82" i="1"/>
  <c r="AK82" i="1"/>
  <c r="AL82" i="1"/>
  <c r="AG52" i="1"/>
  <c r="AT52" i="1"/>
  <c r="AS52" i="1"/>
  <c r="AQ52" i="1"/>
  <c r="AR52" i="1"/>
  <c r="AO52" i="1"/>
  <c r="AP52" i="1"/>
  <c r="AN52" i="1"/>
  <c r="AM52" i="1"/>
  <c r="AL52" i="1"/>
  <c r="AK52" i="1"/>
  <c r="AG22" i="1"/>
  <c r="AT22" i="1"/>
  <c r="AS22" i="1"/>
  <c r="AR22" i="1"/>
  <c r="AQ22" i="1"/>
  <c r="AP22" i="1"/>
  <c r="AN22" i="1"/>
  <c r="AO22" i="1"/>
  <c r="AM22" i="1"/>
  <c r="AL22" i="1"/>
  <c r="AK22" i="1"/>
  <c r="AK742" i="1"/>
  <c r="AK706" i="1"/>
  <c r="AK670" i="1"/>
  <c r="AK490" i="1"/>
  <c r="AG889" i="1"/>
  <c r="AT889" i="1"/>
  <c r="AS889" i="1"/>
  <c r="AR889" i="1"/>
  <c r="AQ889" i="1"/>
  <c r="AP889" i="1"/>
  <c r="AO889" i="1"/>
  <c r="AM889" i="1"/>
  <c r="AN889" i="1"/>
  <c r="AL889" i="1"/>
  <c r="AK889" i="1"/>
  <c r="AG13" i="1"/>
  <c r="AT13" i="1"/>
  <c r="AS13" i="1"/>
  <c r="AR13" i="1"/>
  <c r="AQ13" i="1"/>
  <c r="AP13" i="1"/>
  <c r="AN13" i="1"/>
  <c r="AM13" i="1"/>
  <c r="AO13" i="1"/>
  <c r="AL13" i="1"/>
  <c r="AK13" i="1"/>
  <c r="AG900" i="1"/>
  <c r="AT900" i="1"/>
  <c r="AS900" i="1"/>
  <c r="AR900" i="1"/>
  <c r="AQ900" i="1"/>
  <c r="AP900" i="1"/>
  <c r="AO900" i="1"/>
  <c r="AN900" i="1"/>
  <c r="AL900" i="1"/>
  <c r="AM900" i="1"/>
  <c r="AG882" i="1"/>
  <c r="AT882" i="1"/>
  <c r="AS882" i="1"/>
  <c r="AR882" i="1"/>
  <c r="AQ882" i="1"/>
  <c r="AP882" i="1"/>
  <c r="AN882" i="1"/>
  <c r="AM882" i="1"/>
  <c r="AL882" i="1"/>
  <c r="AO882" i="1"/>
  <c r="AG852" i="1"/>
  <c r="AT852" i="1"/>
  <c r="AS852" i="1"/>
  <c r="AR852" i="1"/>
  <c r="AQ852" i="1"/>
  <c r="AP852" i="1"/>
  <c r="AO852" i="1"/>
  <c r="AN852" i="1"/>
  <c r="AL852" i="1"/>
  <c r="AG840" i="1"/>
  <c r="AT840" i="1"/>
  <c r="AS840" i="1"/>
  <c r="AR840" i="1"/>
  <c r="AQ840" i="1"/>
  <c r="AO840" i="1"/>
  <c r="AP840" i="1"/>
  <c r="AN840" i="1"/>
  <c r="AM840" i="1"/>
  <c r="AL840" i="1"/>
  <c r="AG828" i="1"/>
  <c r="AT828" i="1"/>
  <c r="AS828" i="1"/>
  <c r="AR828" i="1"/>
  <c r="AQ828" i="1"/>
  <c r="AP828" i="1"/>
  <c r="AO828" i="1"/>
  <c r="AN828" i="1"/>
  <c r="AM828" i="1"/>
  <c r="AL828" i="1"/>
  <c r="AG816" i="1"/>
  <c r="AT816" i="1"/>
  <c r="AS816" i="1"/>
  <c r="AR816" i="1"/>
  <c r="AQ816" i="1"/>
  <c r="AP816" i="1"/>
  <c r="AO816" i="1"/>
  <c r="AN816" i="1"/>
  <c r="AL816" i="1"/>
  <c r="AM816" i="1"/>
  <c r="AT804" i="1"/>
  <c r="AS804" i="1"/>
  <c r="AR804" i="1"/>
  <c r="AQ804" i="1"/>
  <c r="AO804" i="1"/>
  <c r="AN804" i="1"/>
  <c r="AP804" i="1"/>
  <c r="AM804" i="1"/>
  <c r="AL804" i="1"/>
  <c r="AG792" i="1"/>
  <c r="AT792" i="1"/>
  <c r="AS792" i="1"/>
  <c r="AR792" i="1"/>
  <c r="AQ792" i="1"/>
  <c r="AP792" i="1"/>
  <c r="AO792" i="1"/>
  <c r="AN792" i="1"/>
  <c r="AM792" i="1"/>
  <c r="AL792" i="1"/>
  <c r="AG774" i="1"/>
  <c r="AT774" i="1"/>
  <c r="AR774" i="1"/>
  <c r="AS774" i="1"/>
  <c r="AQ774" i="1"/>
  <c r="AP774" i="1"/>
  <c r="AN774" i="1"/>
  <c r="AO774" i="1"/>
  <c r="AM774" i="1"/>
  <c r="AL774" i="1"/>
  <c r="AG762" i="1"/>
  <c r="AT762" i="1"/>
  <c r="AR762" i="1"/>
  <c r="AS762" i="1"/>
  <c r="AP762" i="1"/>
  <c r="AQ762" i="1"/>
  <c r="AO762" i="1"/>
  <c r="AN762" i="1"/>
  <c r="AL762" i="1"/>
  <c r="AM762" i="1"/>
  <c r="AG750" i="1"/>
  <c r="AT750" i="1"/>
  <c r="AS750" i="1"/>
  <c r="AR750" i="1"/>
  <c r="AQ750" i="1"/>
  <c r="AP750" i="1"/>
  <c r="AO750" i="1"/>
  <c r="AN750" i="1"/>
  <c r="AM750" i="1"/>
  <c r="AL750" i="1"/>
  <c r="AG738" i="1"/>
  <c r="AT738" i="1"/>
  <c r="AS738" i="1"/>
  <c r="AR738" i="1"/>
  <c r="AQ738" i="1"/>
  <c r="AP738" i="1"/>
  <c r="AN738" i="1"/>
  <c r="AO738" i="1"/>
  <c r="AM738" i="1"/>
  <c r="AL738" i="1"/>
  <c r="AG726" i="1"/>
  <c r="AT726" i="1"/>
  <c r="AS726" i="1"/>
  <c r="AR726" i="1"/>
  <c r="AP726" i="1"/>
  <c r="AQ726" i="1"/>
  <c r="AO726" i="1"/>
  <c r="AN726" i="1"/>
  <c r="AL726" i="1"/>
  <c r="AM726" i="1"/>
  <c r="AG720" i="1"/>
  <c r="AT720" i="1"/>
  <c r="AS720" i="1"/>
  <c r="AR720" i="1"/>
  <c r="AQ720" i="1"/>
  <c r="AP720" i="1"/>
  <c r="AO720" i="1"/>
  <c r="AN720" i="1"/>
  <c r="AM720" i="1"/>
  <c r="AL720" i="1"/>
  <c r="AG714" i="1"/>
  <c r="AT714" i="1"/>
  <c r="AS714" i="1"/>
  <c r="AR714" i="1"/>
  <c r="AP714" i="1"/>
  <c r="AQ714" i="1"/>
  <c r="AO714" i="1"/>
  <c r="AN714" i="1"/>
  <c r="AM714" i="1"/>
  <c r="AL714" i="1"/>
  <c r="AG702" i="1"/>
  <c r="AT702" i="1"/>
  <c r="AS702" i="1"/>
  <c r="AR702" i="1"/>
  <c r="AQ702" i="1"/>
  <c r="AP702" i="1"/>
  <c r="AN702" i="1"/>
  <c r="AO702" i="1"/>
  <c r="AM702" i="1"/>
  <c r="AL702" i="1"/>
  <c r="AG696" i="1"/>
  <c r="AT696" i="1"/>
  <c r="AS696" i="1"/>
  <c r="AR696" i="1"/>
  <c r="AQ696" i="1"/>
  <c r="AP696" i="1"/>
  <c r="AO696" i="1"/>
  <c r="AN696" i="1"/>
  <c r="AM696" i="1"/>
  <c r="AL696" i="1"/>
  <c r="AG690" i="1"/>
  <c r="AT690" i="1"/>
  <c r="AS690" i="1"/>
  <c r="AR690" i="1"/>
  <c r="AP690" i="1"/>
  <c r="AQ690" i="1"/>
  <c r="AO690" i="1"/>
  <c r="AN690" i="1"/>
  <c r="AL690" i="1"/>
  <c r="AM690" i="1"/>
  <c r="AG684" i="1"/>
  <c r="AT684" i="1"/>
  <c r="AS684" i="1"/>
  <c r="AR684" i="1"/>
  <c r="AQ684" i="1"/>
  <c r="AP684" i="1"/>
  <c r="AO684" i="1"/>
  <c r="AN684" i="1"/>
  <c r="AM684" i="1"/>
  <c r="AL684" i="1"/>
  <c r="AG678" i="1"/>
  <c r="AT678" i="1"/>
  <c r="AS678" i="1"/>
  <c r="AR678" i="1"/>
  <c r="AQ678" i="1"/>
  <c r="AP678" i="1"/>
  <c r="AO678" i="1"/>
  <c r="AN678" i="1"/>
  <c r="AM678" i="1"/>
  <c r="AL678" i="1"/>
  <c r="AG672" i="1"/>
  <c r="AT672" i="1"/>
  <c r="AS672" i="1"/>
  <c r="AR672" i="1"/>
  <c r="AQ672" i="1"/>
  <c r="AP672" i="1"/>
  <c r="AO672" i="1"/>
  <c r="AN672" i="1"/>
  <c r="AL672" i="1"/>
  <c r="AM672" i="1"/>
  <c r="AG666" i="1"/>
  <c r="AR666" i="1"/>
  <c r="AT666" i="1"/>
  <c r="AS666" i="1"/>
  <c r="AQ666" i="1"/>
  <c r="AP666" i="1"/>
  <c r="AN666" i="1"/>
  <c r="AM666" i="1"/>
  <c r="AL666" i="1"/>
  <c r="AO666" i="1"/>
  <c r="AG660" i="1"/>
  <c r="AT660" i="1"/>
  <c r="AS660" i="1"/>
  <c r="AR660" i="1"/>
  <c r="AQ660" i="1"/>
  <c r="AO660" i="1"/>
  <c r="AP660" i="1"/>
  <c r="AN660" i="1"/>
  <c r="AM660" i="1"/>
  <c r="AL660" i="1"/>
  <c r="AG654" i="1"/>
  <c r="AT654" i="1"/>
  <c r="AR654" i="1"/>
  <c r="AS654" i="1"/>
  <c r="AQ654" i="1"/>
  <c r="AP654" i="1"/>
  <c r="AO654" i="1"/>
  <c r="AN654" i="1"/>
  <c r="AL654" i="1"/>
  <c r="AM654" i="1"/>
  <c r="AG648" i="1"/>
  <c r="AS648" i="1"/>
  <c r="AT648" i="1"/>
  <c r="AR648" i="1"/>
  <c r="AQ648" i="1"/>
  <c r="AP648" i="1"/>
  <c r="AO648" i="1"/>
  <c r="AN648" i="1"/>
  <c r="AM648" i="1"/>
  <c r="AL648" i="1"/>
  <c r="AG642" i="1"/>
  <c r="AS642" i="1"/>
  <c r="AT642" i="1"/>
  <c r="AR642" i="1"/>
  <c r="AQ642" i="1"/>
  <c r="AP642" i="1"/>
  <c r="AO642" i="1"/>
  <c r="AN642" i="1"/>
  <c r="AM642" i="1"/>
  <c r="AL642" i="1"/>
  <c r="AG636" i="1"/>
  <c r="AT636" i="1"/>
  <c r="AS636" i="1"/>
  <c r="AR636" i="1"/>
  <c r="AQ636" i="1"/>
  <c r="AP636" i="1"/>
  <c r="AO636" i="1"/>
  <c r="AN636" i="1"/>
  <c r="AL636" i="1"/>
  <c r="AM636" i="1"/>
  <c r="AG630" i="1"/>
  <c r="AT630" i="1"/>
  <c r="AS630" i="1"/>
  <c r="AR630" i="1"/>
  <c r="AQ630" i="1"/>
  <c r="AP630" i="1"/>
  <c r="AN630" i="1"/>
  <c r="AO630" i="1"/>
  <c r="AM630" i="1"/>
  <c r="AL630" i="1"/>
  <c r="AG624" i="1"/>
  <c r="AT624" i="1"/>
  <c r="AS624" i="1"/>
  <c r="AR624" i="1"/>
  <c r="AQ624" i="1"/>
  <c r="AO624" i="1"/>
  <c r="AP624" i="1"/>
  <c r="AN624" i="1"/>
  <c r="AM624" i="1"/>
  <c r="AL624" i="1"/>
  <c r="AG618" i="1"/>
  <c r="AT618" i="1"/>
  <c r="AS618" i="1"/>
  <c r="AR618" i="1"/>
  <c r="AP618" i="1"/>
  <c r="AQ618" i="1"/>
  <c r="AO618" i="1"/>
  <c r="AN618" i="1"/>
  <c r="AL618" i="1"/>
  <c r="AM618" i="1"/>
  <c r="AG612" i="1"/>
  <c r="AT612" i="1"/>
  <c r="AS612" i="1"/>
  <c r="AR612" i="1"/>
  <c r="AQ612" i="1"/>
  <c r="AP612" i="1"/>
  <c r="AO612" i="1"/>
  <c r="AN612" i="1"/>
  <c r="AM612" i="1"/>
  <c r="AL612" i="1"/>
  <c r="AG606" i="1"/>
  <c r="AT606" i="1"/>
  <c r="AS606" i="1"/>
  <c r="AR606" i="1"/>
  <c r="AQ606" i="1"/>
  <c r="AP606" i="1"/>
  <c r="AO606" i="1"/>
  <c r="AN606" i="1"/>
  <c r="AM606" i="1"/>
  <c r="AL606" i="1"/>
  <c r="AG600" i="1"/>
  <c r="AT600" i="1"/>
  <c r="AS600" i="1"/>
  <c r="AR600" i="1"/>
  <c r="AQ600" i="1"/>
  <c r="AP600" i="1"/>
  <c r="AO600" i="1"/>
  <c r="AN600" i="1"/>
  <c r="AL600" i="1"/>
  <c r="AM600" i="1"/>
  <c r="AG594" i="1"/>
  <c r="AT594" i="1"/>
  <c r="AS594" i="1"/>
  <c r="AR594" i="1"/>
  <c r="AQ594" i="1"/>
  <c r="AP594" i="1"/>
  <c r="AN594" i="1"/>
  <c r="AO594" i="1"/>
  <c r="AM594" i="1"/>
  <c r="AL594" i="1"/>
  <c r="AG588" i="1"/>
  <c r="AT588" i="1"/>
  <c r="AS588" i="1"/>
  <c r="AR588" i="1"/>
  <c r="AQ588" i="1"/>
  <c r="AO588" i="1"/>
  <c r="AP588" i="1"/>
  <c r="AN588" i="1"/>
  <c r="AL588" i="1"/>
  <c r="AM588" i="1"/>
  <c r="AG582" i="1"/>
  <c r="AT582" i="1"/>
  <c r="AS582" i="1"/>
  <c r="AR582" i="1"/>
  <c r="AP582" i="1"/>
  <c r="AQ582" i="1"/>
  <c r="AO582" i="1"/>
  <c r="AN582" i="1"/>
  <c r="AM582" i="1"/>
  <c r="AL582" i="1"/>
  <c r="AG576" i="1"/>
  <c r="AT576" i="1"/>
  <c r="AS576" i="1"/>
  <c r="AR576" i="1"/>
  <c r="AQ576" i="1"/>
  <c r="AP576" i="1"/>
  <c r="AO576" i="1"/>
  <c r="AN576" i="1"/>
  <c r="AL576" i="1"/>
  <c r="AM576" i="1"/>
  <c r="AG570" i="1"/>
  <c r="AT570" i="1"/>
  <c r="AS570" i="1"/>
  <c r="AR570" i="1"/>
  <c r="AQ570" i="1"/>
  <c r="AP570" i="1"/>
  <c r="AO570" i="1"/>
  <c r="AN570" i="1"/>
  <c r="AM570" i="1"/>
  <c r="AL570" i="1"/>
  <c r="AG564" i="1"/>
  <c r="AT564" i="1"/>
  <c r="AS564" i="1"/>
  <c r="AR564" i="1"/>
  <c r="AQ564" i="1"/>
  <c r="AP564" i="1"/>
  <c r="AO564" i="1"/>
  <c r="AN564" i="1"/>
  <c r="AL564" i="1"/>
  <c r="AM564" i="1"/>
  <c r="AG558" i="1"/>
  <c r="AT558" i="1"/>
  <c r="AR558" i="1"/>
  <c r="AS558" i="1"/>
  <c r="AQ558" i="1"/>
  <c r="AP558" i="1"/>
  <c r="AN558" i="1"/>
  <c r="AO558" i="1"/>
  <c r="AL558" i="1"/>
  <c r="AM558" i="1"/>
  <c r="AG552" i="1"/>
  <c r="AT552" i="1"/>
  <c r="AS552" i="1"/>
  <c r="AR552" i="1"/>
  <c r="AQ552" i="1"/>
  <c r="AO552" i="1"/>
  <c r="AP552" i="1"/>
  <c r="AN552" i="1"/>
  <c r="AL552" i="1"/>
  <c r="AM552" i="1"/>
  <c r="AG546" i="1"/>
  <c r="AT546" i="1"/>
  <c r="AR546" i="1"/>
  <c r="AS546" i="1"/>
  <c r="AP546" i="1"/>
  <c r="AQ546" i="1"/>
  <c r="AO546" i="1"/>
  <c r="AN546" i="1"/>
  <c r="AL546" i="1"/>
  <c r="AM546" i="1"/>
  <c r="AG540" i="1"/>
  <c r="AT540" i="1"/>
  <c r="AS540" i="1"/>
  <c r="AR540" i="1"/>
  <c r="AQ540" i="1"/>
  <c r="AP540" i="1"/>
  <c r="AO540" i="1"/>
  <c r="AN540" i="1"/>
  <c r="AL540" i="1"/>
  <c r="AM540" i="1"/>
  <c r="AG534" i="1"/>
  <c r="AT534" i="1"/>
  <c r="AS534" i="1"/>
  <c r="AR534" i="1"/>
  <c r="AQ534" i="1"/>
  <c r="AP534" i="1"/>
  <c r="AO534" i="1"/>
  <c r="AN534" i="1"/>
  <c r="AL534" i="1"/>
  <c r="AM534" i="1"/>
  <c r="AG528" i="1"/>
  <c r="AT528" i="1"/>
  <c r="AS528" i="1"/>
  <c r="AR528" i="1"/>
  <c r="AQ528" i="1"/>
  <c r="AP528" i="1"/>
  <c r="AO528" i="1"/>
  <c r="AN528" i="1"/>
  <c r="AL528" i="1"/>
  <c r="AM528" i="1"/>
  <c r="AG522" i="1"/>
  <c r="AT522" i="1"/>
  <c r="AS522" i="1"/>
  <c r="AR522" i="1"/>
  <c r="AQ522" i="1"/>
  <c r="AP522" i="1"/>
  <c r="AN522" i="1"/>
  <c r="AO522" i="1"/>
  <c r="AL522" i="1"/>
  <c r="AM522" i="1"/>
  <c r="AG516" i="1"/>
  <c r="AT516" i="1"/>
  <c r="AS516" i="1"/>
  <c r="AR516" i="1"/>
  <c r="AQ516" i="1"/>
  <c r="AO516" i="1"/>
  <c r="AN516" i="1"/>
  <c r="AP516" i="1"/>
  <c r="AL516" i="1"/>
  <c r="AM516" i="1"/>
  <c r="AG510" i="1"/>
  <c r="AT510" i="1"/>
  <c r="AS510" i="1"/>
  <c r="AR510" i="1"/>
  <c r="AP510" i="1"/>
  <c r="AQ510" i="1"/>
  <c r="AO510" i="1"/>
  <c r="AN510" i="1"/>
  <c r="AL510" i="1"/>
  <c r="AM510" i="1"/>
  <c r="AG504" i="1"/>
  <c r="AT504" i="1"/>
  <c r="AS504" i="1"/>
  <c r="AR504" i="1"/>
  <c r="AQ504" i="1"/>
  <c r="AP504" i="1"/>
  <c r="AO504" i="1"/>
  <c r="AN504" i="1"/>
  <c r="AL504" i="1"/>
  <c r="AM504" i="1"/>
  <c r="AG498" i="1"/>
  <c r="AT498" i="1"/>
  <c r="AS498" i="1"/>
  <c r="AR498" i="1"/>
  <c r="AQ498" i="1"/>
  <c r="AP498" i="1"/>
  <c r="AO498" i="1"/>
  <c r="AN498" i="1"/>
  <c r="AL498" i="1"/>
  <c r="AM498" i="1"/>
  <c r="AG492" i="1"/>
  <c r="AT492" i="1"/>
  <c r="AS492" i="1"/>
  <c r="AR492" i="1"/>
  <c r="AQ492" i="1"/>
  <c r="AP492" i="1"/>
  <c r="AO492" i="1"/>
  <c r="AN492" i="1"/>
  <c r="AL492" i="1"/>
  <c r="AG486" i="1"/>
  <c r="AT486" i="1"/>
  <c r="AS486" i="1"/>
  <c r="AR486" i="1"/>
  <c r="AQ486" i="1"/>
  <c r="AP486" i="1"/>
  <c r="AN486" i="1"/>
  <c r="AO486" i="1"/>
  <c r="AL486" i="1"/>
  <c r="AM486" i="1"/>
  <c r="AG480" i="1"/>
  <c r="AT480" i="1"/>
  <c r="AS480" i="1"/>
  <c r="AR480" i="1"/>
  <c r="AQ480" i="1"/>
  <c r="AP480" i="1"/>
  <c r="AO480" i="1"/>
  <c r="AN480" i="1"/>
  <c r="AL480" i="1"/>
  <c r="AM480" i="1"/>
  <c r="AG474" i="1"/>
  <c r="AT474" i="1"/>
  <c r="AS474" i="1"/>
  <c r="AR474" i="1"/>
  <c r="AP474" i="1"/>
  <c r="AO474" i="1"/>
  <c r="AN474" i="1"/>
  <c r="AQ474" i="1"/>
  <c r="AL474" i="1"/>
  <c r="AG468" i="1"/>
  <c r="AT468" i="1"/>
  <c r="AS468" i="1"/>
  <c r="AR468" i="1"/>
  <c r="AQ468" i="1"/>
  <c r="AP468" i="1"/>
  <c r="AO468" i="1"/>
  <c r="AN468" i="1"/>
  <c r="AL468" i="1"/>
  <c r="AM468" i="1"/>
  <c r="AG462" i="1"/>
  <c r="AT462" i="1"/>
  <c r="AS462" i="1"/>
  <c r="AR462" i="1"/>
  <c r="AQ462" i="1"/>
  <c r="AP462" i="1"/>
  <c r="AO462" i="1"/>
  <c r="AN462" i="1"/>
  <c r="AL462" i="1"/>
  <c r="AM462" i="1"/>
  <c r="AG456" i="1"/>
  <c r="AT456" i="1"/>
  <c r="AS456" i="1"/>
  <c r="AR456" i="1"/>
  <c r="AQ456" i="1"/>
  <c r="AP456" i="1"/>
  <c r="AO456" i="1"/>
  <c r="AN456" i="1"/>
  <c r="AL456" i="1"/>
  <c r="AG450" i="1"/>
  <c r="AT450" i="1"/>
  <c r="AR450" i="1"/>
  <c r="AS450" i="1"/>
  <c r="AQ450" i="1"/>
  <c r="AP450" i="1"/>
  <c r="AN450" i="1"/>
  <c r="AL450" i="1"/>
  <c r="AM450" i="1"/>
  <c r="AG444" i="1"/>
  <c r="AT444" i="1"/>
  <c r="AS444" i="1"/>
  <c r="AR444" i="1"/>
  <c r="AQ444" i="1"/>
  <c r="AO444" i="1"/>
  <c r="AP444" i="1"/>
  <c r="AN444" i="1"/>
  <c r="AL444" i="1"/>
  <c r="AM444" i="1"/>
  <c r="AG438" i="1"/>
  <c r="AT438" i="1"/>
  <c r="AR438" i="1"/>
  <c r="AS438" i="1"/>
  <c r="AQ438" i="1"/>
  <c r="AP438" i="1"/>
  <c r="AO438" i="1"/>
  <c r="AN438" i="1"/>
  <c r="AL438" i="1"/>
  <c r="AG432" i="1"/>
  <c r="AT432" i="1"/>
  <c r="AS432" i="1"/>
  <c r="AR432" i="1"/>
  <c r="AQ432" i="1"/>
  <c r="AP432" i="1"/>
  <c r="AO432" i="1"/>
  <c r="AN432" i="1"/>
  <c r="AL432" i="1"/>
  <c r="AM432" i="1"/>
  <c r="AG426" i="1"/>
  <c r="AT426" i="1"/>
  <c r="AS426" i="1"/>
  <c r="AR426" i="1"/>
  <c r="AQ426" i="1"/>
  <c r="AP426" i="1"/>
  <c r="AO426" i="1"/>
  <c r="AN426" i="1"/>
  <c r="AL426" i="1"/>
  <c r="AM426" i="1"/>
  <c r="AG420" i="1"/>
  <c r="AT420" i="1"/>
  <c r="AS420" i="1"/>
  <c r="AR420" i="1"/>
  <c r="AQ420" i="1"/>
  <c r="AP420" i="1"/>
  <c r="AO420" i="1"/>
  <c r="AN420" i="1"/>
  <c r="AM420" i="1"/>
  <c r="AL420" i="1"/>
  <c r="AG414" i="1"/>
  <c r="AT414" i="1"/>
  <c r="AS414" i="1"/>
  <c r="AR414" i="1"/>
  <c r="AQ414" i="1"/>
  <c r="AP414" i="1"/>
  <c r="AN414" i="1"/>
  <c r="AO414" i="1"/>
  <c r="AM414" i="1"/>
  <c r="AL414" i="1"/>
  <c r="AG408" i="1"/>
  <c r="AT408" i="1"/>
  <c r="AS408" i="1"/>
  <c r="AR408" i="1"/>
  <c r="AQ408" i="1"/>
  <c r="AO408" i="1"/>
  <c r="AP408" i="1"/>
  <c r="AN408" i="1"/>
  <c r="AM408" i="1"/>
  <c r="AL408" i="1"/>
  <c r="AG402" i="1"/>
  <c r="AT402" i="1"/>
  <c r="AS402" i="1"/>
  <c r="AR402" i="1"/>
  <c r="AP402" i="1"/>
  <c r="AQ402" i="1"/>
  <c r="AO402" i="1"/>
  <c r="AN402" i="1"/>
  <c r="AM402" i="1"/>
  <c r="AL402" i="1"/>
  <c r="AG396" i="1"/>
  <c r="AT396" i="1"/>
  <c r="AS396" i="1"/>
  <c r="AR396" i="1"/>
  <c r="AQ396" i="1"/>
  <c r="AP396" i="1"/>
  <c r="AO396" i="1"/>
  <c r="AN396" i="1"/>
  <c r="AM396" i="1"/>
  <c r="AL396" i="1"/>
  <c r="AG390" i="1"/>
  <c r="AT390" i="1"/>
  <c r="AS390" i="1"/>
  <c r="AR390" i="1"/>
  <c r="AQ390" i="1"/>
  <c r="AP390" i="1"/>
  <c r="AO390" i="1"/>
  <c r="AN390" i="1"/>
  <c r="AM390" i="1"/>
  <c r="AL390" i="1"/>
  <c r="AG384" i="1"/>
  <c r="AT384" i="1"/>
  <c r="AS384" i="1"/>
  <c r="AR384" i="1"/>
  <c r="AQ384" i="1"/>
  <c r="AP384" i="1"/>
  <c r="AO384" i="1"/>
  <c r="AN384" i="1"/>
  <c r="AM384" i="1"/>
  <c r="AL384" i="1"/>
  <c r="AG378" i="1"/>
  <c r="AT378" i="1"/>
  <c r="AS378" i="1"/>
  <c r="AR378" i="1"/>
  <c r="AQ378" i="1"/>
  <c r="AP378" i="1"/>
  <c r="AN378" i="1"/>
  <c r="AO378" i="1"/>
  <c r="AM378" i="1"/>
  <c r="AL378" i="1"/>
  <c r="AG372" i="1"/>
  <c r="AT372" i="1"/>
  <c r="AS372" i="1"/>
  <c r="AR372" i="1"/>
  <c r="AQ372" i="1"/>
  <c r="AO372" i="1"/>
  <c r="AP372" i="1"/>
  <c r="AN372" i="1"/>
  <c r="AM372" i="1"/>
  <c r="AL372" i="1"/>
  <c r="AG366" i="1"/>
  <c r="AT366" i="1"/>
  <c r="AS366" i="1"/>
  <c r="AR366" i="1"/>
  <c r="AP366" i="1"/>
  <c r="AO366" i="1"/>
  <c r="AQ366" i="1"/>
  <c r="AN366" i="1"/>
  <c r="AM366" i="1"/>
  <c r="AL366" i="1"/>
  <c r="AG360" i="1"/>
  <c r="AT360" i="1"/>
  <c r="AS360" i="1"/>
  <c r="AR360" i="1"/>
  <c r="AQ360" i="1"/>
  <c r="AO360" i="1"/>
  <c r="AP360" i="1"/>
  <c r="AN360" i="1"/>
  <c r="AM360" i="1"/>
  <c r="AL360" i="1"/>
  <c r="AG354" i="1"/>
  <c r="AT354" i="1"/>
  <c r="AS354" i="1"/>
  <c r="AR354" i="1"/>
  <c r="AQ354" i="1"/>
  <c r="AO354" i="1"/>
  <c r="AP354" i="1"/>
  <c r="AN354" i="1"/>
  <c r="AM354" i="1"/>
  <c r="AL354" i="1"/>
  <c r="AG348" i="1"/>
  <c r="AT348" i="1"/>
  <c r="AS348" i="1"/>
  <c r="AR348" i="1"/>
  <c r="AQ348" i="1"/>
  <c r="AO348" i="1"/>
  <c r="AP348" i="1"/>
  <c r="AN348" i="1"/>
  <c r="AM348" i="1"/>
  <c r="AL348" i="1"/>
  <c r="AG342" i="1"/>
  <c r="AT342" i="1"/>
  <c r="AS342" i="1"/>
  <c r="AR342" i="1"/>
  <c r="AQ342" i="1"/>
  <c r="AO342" i="1"/>
  <c r="AP342" i="1"/>
  <c r="AN342" i="1"/>
  <c r="AM342" i="1"/>
  <c r="AL342" i="1"/>
  <c r="AG336" i="1"/>
  <c r="AT336" i="1"/>
  <c r="AS336" i="1"/>
  <c r="AR336" i="1"/>
  <c r="AQ336" i="1"/>
  <c r="AO336" i="1"/>
  <c r="AP336" i="1"/>
  <c r="AN336" i="1"/>
  <c r="AM336" i="1"/>
  <c r="AL336" i="1"/>
  <c r="AG330" i="1"/>
  <c r="AT330" i="1"/>
  <c r="AS330" i="1"/>
  <c r="AR330" i="1"/>
  <c r="AP330" i="1"/>
  <c r="AO330" i="1"/>
  <c r="AQ330" i="1"/>
  <c r="AN330" i="1"/>
  <c r="AM330" i="1"/>
  <c r="AL330" i="1"/>
  <c r="AG324" i="1"/>
  <c r="AT324" i="1"/>
  <c r="AS324" i="1"/>
  <c r="AR324" i="1"/>
  <c r="AQ324" i="1"/>
  <c r="AO324" i="1"/>
  <c r="AP324" i="1"/>
  <c r="AN324" i="1"/>
  <c r="AM324" i="1"/>
  <c r="AL324" i="1"/>
  <c r="AG318" i="1"/>
  <c r="AT318" i="1"/>
  <c r="AS318" i="1"/>
  <c r="AR318" i="1"/>
  <c r="AQ318" i="1"/>
  <c r="AO318" i="1"/>
  <c r="AP318" i="1"/>
  <c r="AN318" i="1"/>
  <c r="AM318" i="1"/>
  <c r="AL318" i="1"/>
  <c r="AG312" i="1"/>
  <c r="AT312" i="1"/>
  <c r="AS312" i="1"/>
  <c r="AR312" i="1"/>
  <c r="AQ312" i="1"/>
  <c r="AO312" i="1"/>
  <c r="AP312" i="1"/>
  <c r="AN312" i="1"/>
  <c r="AM312" i="1"/>
  <c r="AL312" i="1"/>
  <c r="AG306" i="1"/>
  <c r="AT306" i="1"/>
  <c r="AS306" i="1"/>
  <c r="AR306" i="1"/>
  <c r="AQ306" i="1"/>
  <c r="AO306" i="1"/>
  <c r="AP306" i="1"/>
  <c r="AN306" i="1"/>
  <c r="AM306" i="1"/>
  <c r="AL306" i="1"/>
  <c r="AG300" i="1"/>
  <c r="AT300" i="1"/>
  <c r="AS300" i="1"/>
  <c r="AR300" i="1"/>
  <c r="AQ300" i="1"/>
  <c r="AO300" i="1"/>
  <c r="AN300" i="1"/>
  <c r="AP300" i="1"/>
  <c r="AM300" i="1"/>
  <c r="AL300" i="1"/>
  <c r="AG294" i="1"/>
  <c r="AT294" i="1"/>
  <c r="AS294" i="1"/>
  <c r="AR294" i="1"/>
  <c r="AP294" i="1"/>
  <c r="AO294" i="1"/>
  <c r="AQ294" i="1"/>
  <c r="AN294" i="1"/>
  <c r="AL294" i="1"/>
  <c r="AM294" i="1"/>
  <c r="AG288" i="1"/>
  <c r="AT288" i="1"/>
  <c r="AS288" i="1"/>
  <c r="AR288" i="1"/>
  <c r="AQ288" i="1"/>
  <c r="AO288" i="1"/>
  <c r="AP288" i="1"/>
  <c r="AN288" i="1"/>
  <c r="AM288" i="1"/>
  <c r="AL288" i="1"/>
  <c r="AG282" i="1"/>
  <c r="AT282" i="1"/>
  <c r="AS282" i="1"/>
  <c r="AR282" i="1"/>
  <c r="AQ282" i="1"/>
  <c r="AO282" i="1"/>
  <c r="AP282" i="1"/>
  <c r="AN282" i="1"/>
  <c r="AM282" i="1"/>
  <c r="AL282" i="1"/>
  <c r="AG276" i="1"/>
  <c r="AT276" i="1"/>
  <c r="AS276" i="1"/>
  <c r="AR276" i="1"/>
  <c r="AQ276" i="1"/>
  <c r="AO276" i="1"/>
  <c r="AP276" i="1"/>
  <c r="AN276" i="1"/>
  <c r="AM276" i="1"/>
  <c r="AL276" i="1"/>
  <c r="AG270" i="1"/>
  <c r="AT270" i="1"/>
  <c r="AS270" i="1"/>
  <c r="AR270" i="1"/>
  <c r="AQ270" i="1"/>
  <c r="AO270" i="1"/>
  <c r="AP270" i="1"/>
  <c r="AN270" i="1"/>
  <c r="AM270" i="1"/>
  <c r="AL270" i="1"/>
  <c r="AG264" i="1"/>
  <c r="AT264" i="1"/>
  <c r="AS264" i="1"/>
  <c r="AR264" i="1"/>
  <c r="AQ264" i="1"/>
  <c r="AO264" i="1"/>
  <c r="AP264" i="1"/>
  <c r="AN264" i="1"/>
  <c r="AM264" i="1"/>
  <c r="AL264" i="1"/>
  <c r="AG258" i="1"/>
  <c r="AT258" i="1"/>
  <c r="AS258" i="1"/>
  <c r="AR258" i="1"/>
  <c r="AQ258" i="1"/>
  <c r="AP258" i="1"/>
  <c r="AO258" i="1"/>
  <c r="AN258" i="1"/>
  <c r="AL258" i="1"/>
  <c r="AK258" i="1"/>
  <c r="AM258" i="1"/>
  <c r="AG252" i="1"/>
  <c r="AT252" i="1"/>
  <c r="AS252" i="1"/>
  <c r="AR252" i="1"/>
  <c r="AQ252" i="1"/>
  <c r="AP252" i="1"/>
  <c r="AO252" i="1"/>
  <c r="AN252" i="1"/>
  <c r="AM252" i="1"/>
  <c r="AL252" i="1"/>
  <c r="AK252" i="1"/>
  <c r="AG246" i="1"/>
  <c r="AT246" i="1"/>
  <c r="AS246" i="1"/>
  <c r="AR246" i="1"/>
  <c r="AP246" i="1"/>
  <c r="AQ246" i="1"/>
  <c r="AO246" i="1"/>
  <c r="AN246" i="1"/>
  <c r="AM246" i="1"/>
  <c r="AL246" i="1"/>
  <c r="AK246" i="1"/>
  <c r="AG240" i="1"/>
  <c r="AT240" i="1"/>
  <c r="AS240" i="1"/>
  <c r="AR240" i="1"/>
  <c r="AP240" i="1"/>
  <c r="AQ240" i="1"/>
  <c r="AO240" i="1"/>
  <c r="AN240" i="1"/>
  <c r="AM240" i="1"/>
  <c r="AL240" i="1"/>
  <c r="AK240" i="1"/>
  <c r="AG234" i="1"/>
  <c r="AT234" i="1"/>
  <c r="AS234" i="1"/>
  <c r="AR234" i="1"/>
  <c r="AQ234" i="1"/>
  <c r="AP234" i="1"/>
  <c r="AO234" i="1"/>
  <c r="AN234" i="1"/>
  <c r="AM234" i="1"/>
  <c r="AL234" i="1"/>
  <c r="AK234" i="1"/>
  <c r="AG228" i="1"/>
  <c r="AT228" i="1"/>
  <c r="AS228" i="1"/>
  <c r="AR228" i="1"/>
  <c r="AP228" i="1"/>
  <c r="AQ228" i="1"/>
  <c r="AO228" i="1"/>
  <c r="AN228" i="1"/>
  <c r="AM228" i="1"/>
  <c r="AL228" i="1"/>
  <c r="AK228" i="1"/>
  <c r="AG222" i="1"/>
  <c r="AT222" i="1"/>
  <c r="AR222" i="1"/>
  <c r="AS222" i="1"/>
  <c r="AP222" i="1"/>
  <c r="AQ222" i="1"/>
  <c r="AO222" i="1"/>
  <c r="AN222" i="1"/>
  <c r="AL222" i="1"/>
  <c r="AK222" i="1"/>
  <c r="AG216" i="1"/>
  <c r="AT216" i="1"/>
  <c r="AS216" i="1"/>
  <c r="AR216" i="1"/>
  <c r="AQ216" i="1"/>
  <c r="AP216" i="1"/>
  <c r="AO216" i="1"/>
  <c r="AN216" i="1"/>
  <c r="AM216" i="1"/>
  <c r="AL216" i="1"/>
  <c r="AK216" i="1"/>
  <c r="AG210" i="1"/>
  <c r="AT210" i="1"/>
  <c r="AS210" i="1"/>
  <c r="AR210" i="1"/>
  <c r="AP210" i="1"/>
  <c r="AQ210" i="1"/>
  <c r="AO210" i="1"/>
  <c r="AN210" i="1"/>
  <c r="AM210" i="1"/>
  <c r="AL210" i="1"/>
  <c r="AK210" i="1"/>
  <c r="AG204" i="1"/>
  <c r="AT204" i="1"/>
  <c r="AR204" i="1"/>
  <c r="AP204" i="1"/>
  <c r="AS204" i="1"/>
  <c r="AQ204" i="1"/>
  <c r="AO204" i="1"/>
  <c r="AN204" i="1"/>
  <c r="AM204" i="1"/>
  <c r="AL204" i="1"/>
  <c r="AK204" i="1"/>
  <c r="AG198" i="1"/>
  <c r="AT198" i="1"/>
  <c r="AS198" i="1"/>
  <c r="AR198" i="1"/>
  <c r="AQ198" i="1"/>
  <c r="AP198" i="1"/>
  <c r="AO198" i="1"/>
  <c r="AN198" i="1"/>
  <c r="AM198" i="1"/>
  <c r="AL198" i="1"/>
  <c r="AK198" i="1"/>
  <c r="AG192" i="1"/>
  <c r="AT192" i="1"/>
  <c r="AS192" i="1"/>
  <c r="AR192" i="1"/>
  <c r="AP192" i="1"/>
  <c r="AQ192" i="1"/>
  <c r="AO192" i="1"/>
  <c r="AN192" i="1"/>
  <c r="AM192" i="1"/>
  <c r="AL192" i="1"/>
  <c r="AK192" i="1"/>
  <c r="AG186" i="1"/>
  <c r="AT186" i="1"/>
  <c r="AS186" i="1"/>
  <c r="AR186" i="1"/>
  <c r="AP186" i="1"/>
  <c r="AQ186" i="1"/>
  <c r="AO186" i="1"/>
  <c r="AN186" i="1"/>
  <c r="AL186" i="1"/>
  <c r="AM186" i="1"/>
  <c r="AK186" i="1"/>
  <c r="AG180" i="1"/>
  <c r="AT180" i="1"/>
  <c r="AS180" i="1"/>
  <c r="AR180" i="1"/>
  <c r="AQ180" i="1"/>
  <c r="AP180" i="1"/>
  <c r="AO180" i="1"/>
  <c r="AN180" i="1"/>
  <c r="AM180" i="1"/>
  <c r="AL180" i="1"/>
  <c r="AK180" i="1"/>
  <c r="AG174" i="1"/>
  <c r="AT174" i="1"/>
  <c r="AS174" i="1"/>
  <c r="AR174" i="1"/>
  <c r="AP174" i="1"/>
  <c r="AQ174" i="1"/>
  <c r="AO174" i="1"/>
  <c r="AN174" i="1"/>
  <c r="AM174" i="1"/>
  <c r="AL174" i="1"/>
  <c r="AK174" i="1"/>
  <c r="AG168" i="1"/>
  <c r="AT168" i="1"/>
  <c r="AS168" i="1"/>
  <c r="AR168" i="1"/>
  <c r="AP168" i="1"/>
  <c r="AQ168" i="1"/>
  <c r="AO168" i="1"/>
  <c r="AN168" i="1"/>
  <c r="AM168" i="1"/>
  <c r="AL168" i="1"/>
  <c r="AK168" i="1"/>
  <c r="AG162" i="1"/>
  <c r="AT162" i="1"/>
  <c r="AS162" i="1"/>
  <c r="AR162" i="1"/>
  <c r="AQ162" i="1"/>
  <c r="AP162" i="1"/>
  <c r="AO162" i="1"/>
  <c r="AN162" i="1"/>
  <c r="AM162" i="1"/>
  <c r="AL162" i="1"/>
  <c r="AK162" i="1"/>
  <c r="AG156" i="1"/>
  <c r="AT156" i="1"/>
  <c r="AS156" i="1"/>
  <c r="AR156" i="1"/>
  <c r="AP156" i="1"/>
  <c r="AQ156" i="1"/>
  <c r="AO156" i="1"/>
  <c r="AN156" i="1"/>
  <c r="AM156" i="1"/>
  <c r="AL156" i="1"/>
  <c r="AK156" i="1"/>
  <c r="AG150" i="1"/>
  <c r="AT150" i="1"/>
  <c r="AR150" i="1"/>
  <c r="AS150" i="1"/>
  <c r="AP150" i="1"/>
  <c r="AQ150" i="1"/>
  <c r="AO150" i="1"/>
  <c r="AN150" i="1"/>
  <c r="AL150" i="1"/>
  <c r="AM150" i="1"/>
  <c r="AK150" i="1"/>
  <c r="AG144" i="1"/>
  <c r="AT144" i="1"/>
  <c r="AS144" i="1"/>
  <c r="AR144" i="1"/>
  <c r="AQ144" i="1"/>
  <c r="AP144" i="1"/>
  <c r="AO144" i="1"/>
  <c r="AN144" i="1"/>
  <c r="AM144" i="1"/>
  <c r="AL144" i="1"/>
  <c r="AK144" i="1"/>
  <c r="AG138" i="1"/>
  <c r="AT138" i="1"/>
  <c r="AS138" i="1"/>
  <c r="AR138" i="1"/>
  <c r="AP138" i="1"/>
  <c r="AQ138" i="1"/>
  <c r="AO138" i="1"/>
  <c r="AN138" i="1"/>
  <c r="AM138" i="1"/>
  <c r="AL138" i="1"/>
  <c r="AK138" i="1"/>
  <c r="AG132" i="1"/>
  <c r="AT132" i="1"/>
  <c r="AR132" i="1"/>
  <c r="AS132" i="1"/>
  <c r="AP132" i="1"/>
  <c r="AQ132" i="1"/>
  <c r="AO132" i="1"/>
  <c r="AN132" i="1"/>
  <c r="AM132" i="1"/>
  <c r="AL132" i="1"/>
  <c r="AK132" i="1"/>
  <c r="AG126" i="1"/>
  <c r="AT126" i="1"/>
  <c r="AS126" i="1"/>
  <c r="AR126" i="1"/>
  <c r="AQ126" i="1"/>
  <c r="AP126" i="1"/>
  <c r="AO126" i="1"/>
  <c r="AN126" i="1"/>
  <c r="AM126" i="1"/>
  <c r="AL126" i="1"/>
  <c r="AK126" i="1"/>
  <c r="AG120" i="1"/>
  <c r="AT120" i="1"/>
  <c r="AS120" i="1"/>
  <c r="AR120" i="1"/>
  <c r="AQ120" i="1"/>
  <c r="AP120" i="1"/>
  <c r="AO120" i="1"/>
  <c r="AN120" i="1"/>
  <c r="AM120" i="1"/>
  <c r="AL120" i="1"/>
  <c r="AK120" i="1"/>
  <c r="AG114" i="1"/>
  <c r="AT114" i="1"/>
  <c r="AS114" i="1"/>
  <c r="AR114" i="1"/>
  <c r="AP114" i="1"/>
  <c r="AQ114" i="1"/>
  <c r="AO114" i="1"/>
  <c r="AN114" i="1"/>
  <c r="AL114" i="1"/>
  <c r="AM114" i="1"/>
  <c r="AK114" i="1"/>
  <c r="AG108" i="1"/>
  <c r="AT108" i="1"/>
  <c r="AS108" i="1"/>
  <c r="AR108" i="1"/>
  <c r="AQ108" i="1"/>
  <c r="AP108" i="1"/>
  <c r="AO108" i="1"/>
  <c r="AN108" i="1"/>
  <c r="AM108" i="1"/>
  <c r="AL108" i="1"/>
  <c r="AK108" i="1"/>
  <c r="AG102" i="1"/>
  <c r="AT102" i="1"/>
  <c r="AS102" i="1"/>
  <c r="AR102" i="1"/>
  <c r="AP102" i="1"/>
  <c r="AO102" i="1"/>
  <c r="AQ102" i="1"/>
  <c r="AN102" i="1"/>
  <c r="AM102" i="1"/>
  <c r="AL102" i="1"/>
  <c r="AK102" i="1"/>
  <c r="AG96" i="1"/>
  <c r="AT96" i="1"/>
  <c r="AS96" i="1"/>
  <c r="AR96" i="1"/>
  <c r="AQ96" i="1"/>
  <c r="AO96" i="1"/>
  <c r="AP96" i="1"/>
  <c r="AN96" i="1"/>
  <c r="AM96" i="1"/>
  <c r="AL96" i="1"/>
  <c r="AK96" i="1"/>
  <c r="AG90" i="1"/>
  <c r="AT90" i="1"/>
  <c r="AS90" i="1"/>
  <c r="AR90" i="1"/>
  <c r="AP90" i="1"/>
  <c r="AQ90" i="1"/>
  <c r="AO90" i="1"/>
  <c r="AN90" i="1"/>
  <c r="AM90" i="1"/>
  <c r="AL90" i="1"/>
  <c r="AK90" i="1"/>
  <c r="AG84" i="1"/>
  <c r="AT84" i="1"/>
  <c r="AR84" i="1"/>
  <c r="AS84" i="1"/>
  <c r="AQ84" i="1"/>
  <c r="AP84" i="1"/>
  <c r="AO84" i="1"/>
  <c r="AN84" i="1"/>
  <c r="AM84" i="1"/>
  <c r="AL84" i="1"/>
  <c r="AK84" i="1"/>
  <c r="AG78" i="1"/>
  <c r="AT78" i="1"/>
  <c r="AS78" i="1"/>
  <c r="AR78" i="1"/>
  <c r="AO78" i="1"/>
  <c r="AQ78" i="1"/>
  <c r="AP78" i="1"/>
  <c r="AN78" i="1"/>
  <c r="AL78" i="1"/>
  <c r="AM78" i="1"/>
  <c r="AK78" i="1"/>
  <c r="AG72" i="1"/>
  <c r="AT72" i="1"/>
  <c r="AS72" i="1"/>
  <c r="AR72" i="1"/>
  <c r="AQ72" i="1"/>
  <c r="AP72" i="1"/>
  <c r="AN72" i="1"/>
  <c r="AO72" i="1"/>
  <c r="AM72" i="1"/>
  <c r="AL72" i="1"/>
  <c r="AK72" i="1"/>
  <c r="AG66" i="1"/>
  <c r="AT66" i="1"/>
  <c r="AR66" i="1"/>
  <c r="AS66" i="1"/>
  <c r="AP66" i="1"/>
  <c r="AO66" i="1"/>
  <c r="AQ66" i="1"/>
  <c r="AN66" i="1"/>
  <c r="AM66" i="1"/>
  <c r="AL66" i="1"/>
  <c r="AK66" i="1"/>
  <c r="AG60" i="1"/>
  <c r="AT60" i="1"/>
  <c r="AS60" i="1"/>
  <c r="AR60" i="1"/>
  <c r="AQ60" i="1"/>
  <c r="AP60" i="1"/>
  <c r="AO60" i="1"/>
  <c r="AN60" i="1"/>
  <c r="AM60" i="1"/>
  <c r="AL60" i="1"/>
  <c r="AK60" i="1"/>
  <c r="AG54" i="1"/>
  <c r="AT54" i="1"/>
  <c r="AS54" i="1"/>
  <c r="AR54" i="1"/>
  <c r="AP54" i="1"/>
  <c r="AQ54" i="1"/>
  <c r="AN54" i="1"/>
  <c r="AO54" i="1"/>
  <c r="AM54" i="1"/>
  <c r="AL54" i="1"/>
  <c r="AK54" i="1"/>
  <c r="AG48" i="1"/>
  <c r="AT48" i="1"/>
  <c r="AS48" i="1"/>
  <c r="AR48" i="1"/>
  <c r="AQ48" i="1"/>
  <c r="AP48" i="1"/>
  <c r="AO48" i="1"/>
  <c r="AN48" i="1"/>
  <c r="AM48" i="1"/>
  <c r="AL48" i="1"/>
  <c r="AK48" i="1"/>
  <c r="AG42" i="1"/>
  <c r="AT42" i="1"/>
  <c r="AR42" i="1"/>
  <c r="AS42" i="1"/>
  <c r="AQ42" i="1"/>
  <c r="AP42" i="1"/>
  <c r="AO42" i="1"/>
  <c r="AN42" i="1"/>
  <c r="AL42" i="1"/>
  <c r="AK42" i="1"/>
  <c r="AM42" i="1"/>
  <c r="AG36" i="1"/>
  <c r="AT36" i="1"/>
  <c r="AS36" i="1"/>
  <c r="AR36" i="1"/>
  <c r="AQ36" i="1"/>
  <c r="AP36" i="1"/>
  <c r="AN36" i="1"/>
  <c r="AM36" i="1"/>
  <c r="AO36" i="1"/>
  <c r="AL36" i="1"/>
  <c r="AK36" i="1"/>
  <c r="AG30" i="1"/>
  <c r="AT30" i="1"/>
  <c r="AS30" i="1"/>
  <c r="AR30" i="1"/>
  <c r="AP30" i="1"/>
  <c r="AO30" i="1"/>
  <c r="AQ30" i="1"/>
  <c r="AN30" i="1"/>
  <c r="AM30" i="1"/>
  <c r="AL30" i="1"/>
  <c r="AK30" i="1"/>
  <c r="AG24" i="1"/>
  <c r="AT24" i="1"/>
  <c r="AR24" i="1"/>
  <c r="AS24" i="1"/>
  <c r="AQ24" i="1"/>
  <c r="AO24" i="1"/>
  <c r="AN24" i="1"/>
  <c r="AM24" i="1"/>
  <c r="AL24" i="1"/>
  <c r="AP24" i="1"/>
  <c r="AK24" i="1"/>
  <c r="AK898" i="1"/>
  <c r="AK891" i="1"/>
  <c r="AK884" i="1"/>
  <c r="AK862" i="1"/>
  <c r="AK855" i="1"/>
  <c r="AK848" i="1"/>
  <c r="AK840" i="1"/>
  <c r="AK826" i="1"/>
  <c r="AK819" i="1"/>
  <c r="AK812" i="1"/>
  <c r="AK804" i="1"/>
  <c r="AK772" i="1"/>
  <c r="AK762" i="1"/>
  <c r="AK754" i="1"/>
  <c r="AK736" i="1"/>
  <c r="AK726" i="1"/>
  <c r="AK718" i="1"/>
  <c r="AK700" i="1"/>
  <c r="AK690" i="1"/>
  <c r="AK682" i="1"/>
  <c r="AK672" i="1"/>
  <c r="AK654" i="1"/>
  <c r="AK646" i="1"/>
  <c r="AK636" i="1"/>
  <c r="AK628" i="1"/>
  <c r="AK618" i="1"/>
  <c r="AK610" i="1"/>
  <c r="AK600" i="1"/>
  <c r="AK592" i="1"/>
  <c r="AK582" i="1"/>
  <c r="AK564" i="1"/>
  <c r="AK556" i="1"/>
  <c r="AK546" i="1"/>
  <c r="AK538" i="1"/>
  <c r="AK528" i="1"/>
  <c r="AK520" i="1"/>
  <c r="AK510" i="1"/>
  <c r="AK502" i="1"/>
  <c r="AK492" i="1"/>
  <c r="AK474" i="1"/>
  <c r="AK466" i="1"/>
  <c r="AK456" i="1"/>
  <c r="AK448" i="1"/>
  <c r="AK438" i="1"/>
  <c r="AK430" i="1"/>
  <c r="AK420" i="1"/>
  <c r="AK412" i="1"/>
  <c r="AK402" i="1"/>
  <c r="AK394" i="1"/>
  <c r="AK384" i="1"/>
  <c r="AK376" i="1"/>
  <c r="AK366" i="1"/>
  <c r="AK348" i="1"/>
  <c r="AK330" i="1"/>
  <c r="AK322" i="1"/>
  <c r="AK312" i="1"/>
  <c r="AK304" i="1"/>
  <c r="AK294" i="1"/>
  <c r="AK286" i="1"/>
  <c r="AK276" i="1"/>
  <c r="AK268" i="1"/>
  <c r="AK242" i="1"/>
  <c r="AK224" i="1"/>
  <c r="AK200" i="1"/>
  <c r="AK164" i="1"/>
  <c r="AK128" i="1"/>
  <c r="AK92" i="1"/>
  <c r="AK56" i="1"/>
  <c r="AK20" i="1"/>
  <c r="AL879" i="1"/>
  <c r="AL843" i="1"/>
  <c r="AL807" i="1"/>
  <c r="AL771" i="1"/>
  <c r="AL735" i="1"/>
  <c r="AL699" i="1"/>
  <c r="AL663" i="1"/>
  <c r="AL627" i="1"/>
  <c r="AL591" i="1"/>
  <c r="AL554" i="1"/>
  <c r="AL511" i="1"/>
  <c r="AL381" i="1"/>
  <c r="AL338" i="1"/>
  <c r="AL295" i="1"/>
  <c r="AL165" i="1"/>
  <c r="AL122" i="1"/>
  <c r="AL79" i="1"/>
  <c r="AM567" i="1"/>
  <c r="AM492" i="1"/>
  <c r="AM345" i="1"/>
  <c r="AM92" i="1"/>
  <c r="AN730" i="1"/>
  <c r="AO450" i="1"/>
  <c r="AG11" i="1"/>
  <c r="AT11" i="1"/>
  <c r="AS11" i="1"/>
  <c r="AR11" i="1"/>
  <c r="AQ11" i="1"/>
  <c r="AO11" i="1"/>
  <c r="AN11" i="1"/>
  <c r="AP11" i="1"/>
  <c r="AM11" i="1"/>
  <c r="AG880" i="1"/>
  <c r="AT880" i="1"/>
  <c r="AS880" i="1"/>
  <c r="AR880" i="1"/>
  <c r="AP880" i="1"/>
  <c r="AQ880" i="1"/>
  <c r="AO880" i="1"/>
  <c r="AN880" i="1"/>
  <c r="AL880" i="1"/>
  <c r="AM880" i="1"/>
  <c r="AG850" i="1"/>
  <c r="AT850" i="1"/>
  <c r="AS850" i="1"/>
  <c r="AQ850" i="1"/>
  <c r="AR850" i="1"/>
  <c r="AP850" i="1"/>
  <c r="AO850" i="1"/>
  <c r="AN850" i="1"/>
  <c r="AL850" i="1"/>
  <c r="AM850" i="1"/>
  <c r="AG820" i="1"/>
  <c r="AS820" i="1"/>
  <c r="AT820" i="1"/>
  <c r="AR820" i="1"/>
  <c r="AP820" i="1"/>
  <c r="AQ820" i="1"/>
  <c r="AO820" i="1"/>
  <c r="AM820" i="1"/>
  <c r="AN820" i="1"/>
  <c r="AL820" i="1"/>
  <c r="AG790" i="1"/>
  <c r="AT790" i="1"/>
  <c r="AS790" i="1"/>
  <c r="AR790" i="1"/>
  <c r="AQ790" i="1"/>
  <c r="AP790" i="1"/>
  <c r="AO790" i="1"/>
  <c r="AM790" i="1"/>
  <c r="AN790" i="1"/>
  <c r="AL790" i="1"/>
  <c r="AG760" i="1"/>
  <c r="AT760" i="1"/>
  <c r="AS760" i="1"/>
  <c r="AQ760" i="1"/>
  <c r="AR760" i="1"/>
  <c r="AP760" i="1"/>
  <c r="AO760" i="1"/>
  <c r="AN760" i="1"/>
  <c r="AM760" i="1"/>
  <c r="AL760" i="1"/>
  <c r="AG724" i="1"/>
  <c r="AT724" i="1"/>
  <c r="AS724" i="1"/>
  <c r="AR724" i="1"/>
  <c r="AQ724" i="1"/>
  <c r="AP724" i="1"/>
  <c r="AO724" i="1"/>
  <c r="AN724" i="1"/>
  <c r="AM724" i="1"/>
  <c r="AL724" i="1"/>
  <c r="AG694" i="1"/>
  <c r="AS694" i="1"/>
  <c r="AT694" i="1"/>
  <c r="AR694" i="1"/>
  <c r="AP694" i="1"/>
  <c r="AQ694" i="1"/>
  <c r="AO694" i="1"/>
  <c r="AM694" i="1"/>
  <c r="AN694" i="1"/>
  <c r="AL694" i="1"/>
  <c r="AG664" i="1"/>
  <c r="AS664" i="1"/>
  <c r="AT664" i="1"/>
  <c r="AR664" i="1"/>
  <c r="AP664" i="1"/>
  <c r="AQ664" i="1"/>
  <c r="AO664" i="1"/>
  <c r="AM664" i="1"/>
  <c r="AN664" i="1"/>
  <c r="AL664" i="1"/>
  <c r="AG634" i="1"/>
  <c r="AT634" i="1"/>
  <c r="AS634" i="1"/>
  <c r="AQ634" i="1"/>
  <c r="AR634" i="1"/>
  <c r="AP634" i="1"/>
  <c r="AO634" i="1"/>
  <c r="AN634" i="1"/>
  <c r="AM634" i="1"/>
  <c r="AL634" i="1"/>
  <c r="AG604" i="1"/>
  <c r="AT604" i="1"/>
  <c r="AS604" i="1"/>
  <c r="AR604" i="1"/>
  <c r="AP604" i="1"/>
  <c r="AO604" i="1"/>
  <c r="AQ604" i="1"/>
  <c r="AM604" i="1"/>
  <c r="AN604" i="1"/>
  <c r="AL604" i="1"/>
  <c r="AG574" i="1"/>
  <c r="AT574" i="1"/>
  <c r="AS574" i="1"/>
  <c r="AR574" i="1"/>
  <c r="AQ574" i="1"/>
  <c r="AP574" i="1"/>
  <c r="AO574" i="1"/>
  <c r="AM574" i="1"/>
  <c r="AN574" i="1"/>
  <c r="AL574" i="1"/>
  <c r="AG544" i="1"/>
  <c r="AT544" i="1"/>
  <c r="AS544" i="1"/>
  <c r="AQ544" i="1"/>
  <c r="AR544" i="1"/>
  <c r="AP544" i="1"/>
  <c r="AO544" i="1"/>
  <c r="AN544" i="1"/>
  <c r="AM544" i="1"/>
  <c r="AL544" i="1"/>
  <c r="AG514" i="1"/>
  <c r="AT514" i="1"/>
  <c r="AS514" i="1"/>
  <c r="AR514" i="1"/>
  <c r="AQ514" i="1"/>
  <c r="AP514" i="1"/>
  <c r="AO514" i="1"/>
  <c r="AM514" i="1"/>
  <c r="AN514" i="1"/>
  <c r="AL514" i="1"/>
  <c r="AG484" i="1"/>
  <c r="AT484" i="1"/>
  <c r="AS484" i="1"/>
  <c r="AR484" i="1"/>
  <c r="AQ484" i="1"/>
  <c r="AP484" i="1"/>
  <c r="AO484" i="1"/>
  <c r="AM484" i="1"/>
  <c r="AN484" i="1"/>
  <c r="AL484" i="1"/>
  <c r="AG454" i="1"/>
  <c r="AT454" i="1"/>
  <c r="AS454" i="1"/>
  <c r="AR454" i="1"/>
  <c r="AQ454" i="1"/>
  <c r="AP454" i="1"/>
  <c r="AO454" i="1"/>
  <c r="AN454" i="1"/>
  <c r="AM454" i="1"/>
  <c r="AL454" i="1"/>
  <c r="AG424" i="1"/>
  <c r="AT424" i="1"/>
  <c r="AS424" i="1"/>
  <c r="AR424" i="1"/>
  <c r="AP424" i="1"/>
  <c r="AQ424" i="1"/>
  <c r="AO424" i="1"/>
  <c r="AM424" i="1"/>
  <c r="AN424" i="1"/>
  <c r="AG388" i="1"/>
  <c r="AT388" i="1"/>
  <c r="AS388" i="1"/>
  <c r="AP388" i="1"/>
  <c r="AR388" i="1"/>
  <c r="AO388" i="1"/>
  <c r="AQ388" i="1"/>
  <c r="AM388" i="1"/>
  <c r="AN388" i="1"/>
  <c r="AG358" i="1"/>
  <c r="AT358" i="1"/>
  <c r="AS358" i="1"/>
  <c r="AR358" i="1"/>
  <c r="AQ358" i="1"/>
  <c r="AP358" i="1"/>
  <c r="AO358" i="1"/>
  <c r="AM358" i="1"/>
  <c r="AN358" i="1"/>
  <c r="AL358" i="1"/>
  <c r="AG340" i="1"/>
  <c r="AT340" i="1"/>
  <c r="AS340" i="1"/>
  <c r="AR340" i="1"/>
  <c r="AQ340" i="1"/>
  <c r="AP340" i="1"/>
  <c r="AO340" i="1"/>
  <c r="AM340" i="1"/>
  <c r="AN340" i="1"/>
  <c r="AL340" i="1"/>
  <c r="AG310" i="1"/>
  <c r="AT310" i="1"/>
  <c r="AS310" i="1"/>
  <c r="AR310" i="1"/>
  <c r="AQ310" i="1"/>
  <c r="AP310" i="1"/>
  <c r="AO310" i="1"/>
  <c r="AN310" i="1"/>
  <c r="AM310" i="1"/>
  <c r="AL310" i="1"/>
  <c r="AG274" i="1"/>
  <c r="AT274" i="1"/>
  <c r="AQ274" i="1"/>
  <c r="AR274" i="1"/>
  <c r="AS274" i="1"/>
  <c r="AP274" i="1"/>
  <c r="AO274" i="1"/>
  <c r="AN274" i="1"/>
  <c r="AM274" i="1"/>
  <c r="AL274" i="1"/>
  <c r="AG238" i="1"/>
  <c r="AT238" i="1"/>
  <c r="AS238" i="1"/>
  <c r="AQ238" i="1"/>
  <c r="AR238" i="1"/>
  <c r="AP238" i="1"/>
  <c r="AO238" i="1"/>
  <c r="AN238" i="1"/>
  <c r="AM238" i="1"/>
  <c r="AL238" i="1"/>
  <c r="AK238" i="1"/>
  <c r="AG208" i="1"/>
  <c r="AT208" i="1"/>
  <c r="AS208" i="1"/>
  <c r="AQ208" i="1"/>
  <c r="AR208" i="1"/>
  <c r="AP208" i="1"/>
  <c r="AO208" i="1"/>
  <c r="AN208" i="1"/>
  <c r="AK208" i="1"/>
  <c r="AM208" i="1"/>
  <c r="AG178" i="1"/>
  <c r="AT178" i="1"/>
  <c r="AS178" i="1"/>
  <c r="AQ178" i="1"/>
  <c r="AR178" i="1"/>
  <c r="AP178" i="1"/>
  <c r="AO178" i="1"/>
  <c r="AN178" i="1"/>
  <c r="AM178" i="1"/>
  <c r="AK178" i="1"/>
  <c r="AL178" i="1"/>
  <c r="AG148" i="1"/>
  <c r="AT148" i="1"/>
  <c r="AS148" i="1"/>
  <c r="AR148" i="1"/>
  <c r="AQ148" i="1"/>
  <c r="AP148" i="1"/>
  <c r="AO148" i="1"/>
  <c r="AN148" i="1"/>
  <c r="AM148" i="1"/>
  <c r="AK148" i="1"/>
  <c r="AL148" i="1"/>
  <c r="AG124" i="1"/>
  <c r="AT124" i="1"/>
  <c r="AS124" i="1"/>
  <c r="AQ124" i="1"/>
  <c r="AR124" i="1"/>
  <c r="AO124" i="1"/>
  <c r="AP124" i="1"/>
  <c r="AN124" i="1"/>
  <c r="AM124" i="1"/>
  <c r="AL124" i="1"/>
  <c r="AK124" i="1"/>
  <c r="AG94" i="1"/>
  <c r="AT94" i="1"/>
  <c r="AS94" i="1"/>
  <c r="AQ94" i="1"/>
  <c r="AR94" i="1"/>
  <c r="AP94" i="1"/>
  <c r="AO94" i="1"/>
  <c r="AN94" i="1"/>
  <c r="AM94" i="1"/>
  <c r="AL94" i="1"/>
  <c r="AK94" i="1"/>
  <c r="AG64" i="1"/>
  <c r="AT64" i="1"/>
  <c r="AR64" i="1"/>
  <c r="AS64" i="1"/>
  <c r="AQ64" i="1"/>
  <c r="AP64" i="1"/>
  <c r="AO64" i="1"/>
  <c r="AN64" i="1"/>
  <c r="AM64" i="1"/>
  <c r="AK64" i="1"/>
  <c r="AG40" i="1"/>
  <c r="AT40" i="1"/>
  <c r="AS40" i="1"/>
  <c r="AQ40" i="1"/>
  <c r="AR40" i="1"/>
  <c r="AP40" i="1"/>
  <c r="AO40" i="1"/>
  <c r="AN40" i="1"/>
  <c r="AM40" i="1"/>
  <c r="AK40" i="1"/>
  <c r="AL40" i="1"/>
  <c r="AL64" i="1"/>
  <c r="AG8" i="1"/>
  <c r="AT8" i="1"/>
  <c r="AS8" i="1"/>
  <c r="AR8" i="1"/>
  <c r="AQ8" i="1"/>
  <c r="AO8" i="1"/>
  <c r="AP8" i="1"/>
  <c r="AN8" i="1"/>
  <c r="AM8" i="1"/>
  <c r="AK8" i="1"/>
  <c r="AG901" i="1"/>
  <c r="AT901" i="1"/>
  <c r="AS901" i="1"/>
  <c r="AR901" i="1"/>
  <c r="AQ901" i="1"/>
  <c r="AP901" i="1"/>
  <c r="AO901" i="1"/>
  <c r="AN901" i="1"/>
  <c r="AL901" i="1"/>
  <c r="AM901" i="1"/>
  <c r="AK901" i="1"/>
  <c r="AG877" i="1"/>
  <c r="AT877" i="1"/>
  <c r="AS877" i="1"/>
  <c r="AR877" i="1"/>
  <c r="AP877" i="1"/>
  <c r="AQ877" i="1"/>
  <c r="AO877" i="1"/>
  <c r="AN877" i="1"/>
  <c r="AM877" i="1"/>
  <c r="AL877" i="1"/>
  <c r="AK877" i="1"/>
  <c r="AG19" i="1"/>
  <c r="AT19" i="1"/>
  <c r="AS19" i="1"/>
  <c r="AR19" i="1"/>
  <c r="AQ19" i="1"/>
  <c r="AO19" i="1"/>
  <c r="AP19" i="1"/>
  <c r="AN19" i="1"/>
  <c r="AM19" i="1"/>
  <c r="AL19" i="1"/>
  <c r="AK19" i="1"/>
  <c r="AG906" i="1"/>
  <c r="AT906" i="1"/>
  <c r="AS906" i="1"/>
  <c r="AR906" i="1"/>
  <c r="AP906" i="1"/>
  <c r="AQ906" i="1"/>
  <c r="AO906" i="1"/>
  <c r="AN906" i="1"/>
  <c r="AM906" i="1"/>
  <c r="AL906" i="1"/>
  <c r="AG894" i="1"/>
  <c r="AT894" i="1"/>
  <c r="AS894" i="1"/>
  <c r="AR894" i="1"/>
  <c r="AQ894" i="1"/>
  <c r="AP894" i="1"/>
  <c r="AO894" i="1"/>
  <c r="AN894" i="1"/>
  <c r="AL894" i="1"/>
  <c r="AM894" i="1"/>
  <c r="AG888" i="1"/>
  <c r="AT888" i="1"/>
  <c r="AS888" i="1"/>
  <c r="AR888" i="1"/>
  <c r="AP888" i="1"/>
  <c r="AQ888" i="1"/>
  <c r="AO888" i="1"/>
  <c r="AN888" i="1"/>
  <c r="AL888" i="1"/>
  <c r="AG876" i="1"/>
  <c r="AT876" i="1"/>
  <c r="AS876" i="1"/>
  <c r="AR876" i="1"/>
  <c r="AQ876" i="1"/>
  <c r="AO876" i="1"/>
  <c r="AP876" i="1"/>
  <c r="AN876" i="1"/>
  <c r="AM876" i="1"/>
  <c r="AL876" i="1"/>
  <c r="AG870" i="1"/>
  <c r="AT870" i="1"/>
  <c r="AS870" i="1"/>
  <c r="AR870" i="1"/>
  <c r="AP870" i="1"/>
  <c r="AQ870" i="1"/>
  <c r="AO870" i="1"/>
  <c r="AN870" i="1"/>
  <c r="AM870" i="1"/>
  <c r="AL870" i="1"/>
  <c r="AG864" i="1"/>
  <c r="AT864" i="1"/>
  <c r="AS864" i="1"/>
  <c r="AR864" i="1"/>
  <c r="AQ864" i="1"/>
  <c r="AP864" i="1"/>
  <c r="AO864" i="1"/>
  <c r="AN864" i="1"/>
  <c r="AL864" i="1"/>
  <c r="AM864" i="1"/>
  <c r="AG858" i="1"/>
  <c r="AT858" i="1"/>
  <c r="AS858" i="1"/>
  <c r="AR858" i="1"/>
  <c r="AQ858" i="1"/>
  <c r="AP858" i="1"/>
  <c r="AO858" i="1"/>
  <c r="AN858" i="1"/>
  <c r="AL858" i="1"/>
  <c r="AM858" i="1"/>
  <c r="AG846" i="1"/>
  <c r="AT846" i="1"/>
  <c r="AS846" i="1"/>
  <c r="AR846" i="1"/>
  <c r="AQ846" i="1"/>
  <c r="AP846" i="1"/>
  <c r="AN846" i="1"/>
  <c r="AO846" i="1"/>
  <c r="AM846" i="1"/>
  <c r="AL846" i="1"/>
  <c r="AG834" i="1"/>
  <c r="AT834" i="1"/>
  <c r="AS834" i="1"/>
  <c r="AR834" i="1"/>
  <c r="AP834" i="1"/>
  <c r="AQ834" i="1"/>
  <c r="AO834" i="1"/>
  <c r="AN834" i="1"/>
  <c r="AL834" i="1"/>
  <c r="AM834" i="1"/>
  <c r="AG822" i="1"/>
  <c r="AT822" i="1"/>
  <c r="AS822" i="1"/>
  <c r="AR822" i="1"/>
  <c r="AQ822" i="1"/>
  <c r="AO822" i="1"/>
  <c r="AP822" i="1"/>
  <c r="AN822" i="1"/>
  <c r="AM822" i="1"/>
  <c r="AL822" i="1"/>
  <c r="AG810" i="1"/>
  <c r="AT810" i="1"/>
  <c r="AS810" i="1"/>
  <c r="AR810" i="1"/>
  <c r="AQ810" i="1"/>
  <c r="AP810" i="1"/>
  <c r="AN810" i="1"/>
  <c r="AO810" i="1"/>
  <c r="AM810" i="1"/>
  <c r="AL810" i="1"/>
  <c r="AG798" i="1"/>
  <c r="AT798" i="1"/>
  <c r="AS798" i="1"/>
  <c r="AR798" i="1"/>
  <c r="AP798" i="1"/>
  <c r="AQ798" i="1"/>
  <c r="AO798" i="1"/>
  <c r="AN798" i="1"/>
  <c r="AL798" i="1"/>
  <c r="AM798" i="1"/>
  <c r="AG786" i="1"/>
  <c r="AT786" i="1"/>
  <c r="AS786" i="1"/>
  <c r="AR786" i="1"/>
  <c r="AP786" i="1"/>
  <c r="AQ786" i="1"/>
  <c r="AO786" i="1"/>
  <c r="AN786" i="1"/>
  <c r="AM786" i="1"/>
  <c r="AL786" i="1"/>
  <c r="AG780" i="1"/>
  <c r="AT780" i="1"/>
  <c r="AS780" i="1"/>
  <c r="AR780" i="1"/>
  <c r="AQ780" i="1"/>
  <c r="AP780" i="1"/>
  <c r="AO780" i="1"/>
  <c r="AN780" i="1"/>
  <c r="AL780" i="1"/>
  <c r="AM780" i="1"/>
  <c r="AG768" i="1"/>
  <c r="AT768" i="1"/>
  <c r="AS768" i="1"/>
  <c r="AR768" i="1"/>
  <c r="AQ768" i="1"/>
  <c r="AO768" i="1"/>
  <c r="AP768" i="1"/>
  <c r="AN768" i="1"/>
  <c r="AM768" i="1"/>
  <c r="AL768" i="1"/>
  <c r="AG756" i="1"/>
  <c r="AT756" i="1"/>
  <c r="AS756" i="1"/>
  <c r="AR756" i="1"/>
  <c r="AQ756" i="1"/>
  <c r="AP756" i="1"/>
  <c r="AO756" i="1"/>
  <c r="AN756" i="1"/>
  <c r="AM756" i="1"/>
  <c r="AL756" i="1"/>
  <c r="AG744" i="1"/>
  <c r="AT744" i="1"/>
  <c r="AS744" i="1"/>
  <c r="AR744" i="1"/>
  <c r="AQ744" i="1"/>
  <c r="AP744" i="1"/>
  <c r="AO744" i="1"/>
  <c r="AN744" i="1"/>
  <c r="AL744" i="1"/>
  <c r="AM744" i="1"/>
  <c r="AG732" i="1"/>
  <c r="AT732" i="1"/>
  <c r="AS732" i="1"/>
  <c r="AR732" i="1"/>
  <c r="AQ732" i="1"/>
  <c r="AO732" i="1"/>
  <c r="AN732" i="1"/>
  <c r="AP732" i="1"/>
  <c r="AM732" i="1"/>
  <c r="AL732" i="1"/>
  <c r="AG708" i="1"/>
  <c r="AT708" i="1"/>
  <c r="AS708" i="1"/>
  <c r="AR708" i="1"/>
  <c r="AQ708" i="1"/>
  <c r="AP708" i="1"/>
  <c r="AO708" i="1"/>
  <c r="AN708" i="1"/>
  <c r="AL708" i="1"/>
  <c r="AM708" i="1"/>
  <c r="AG18" i="1"/>
  <c r="AT18" i="1"/>
  <c r="AS18" i="1"/>
  <c r="AR18" i="1"/>
  <c r="AQ18" i="1"/>
  <c r="AP18" i="1"/>
  <c r="AO18" i="1"/>
  <c r="AN18" i="1"/>
  <c r="AM18" i="1"/>
  <c r="AL18" i="1"/>
  <c r="AK18" i="1"/>
  <c r="AG12" i="1"/>
  <c r="AT12" i="1"/>
  <c r="AR12" i="1"/>
  <c r="AQ12" i="1"/>
  <c r="AS12" i="1"/>
  <c r="AP12" i="1"/>
  <c r="AO12" i="1"/>
  <c r="AM12" i="1"/>
  <c r="AN12" i="1"/>
  <c r="AG905" i="1"/>
  <c r="AS905" i="1"/>
  <c r="AT905" i="1"/>
  <c r="AR905" i="1"/>
  <c r="AQ905" i="1"/>
  <c r="AO905" i="1"/>
  <c r="AP905" i="1"/>
  <c r="AN905" i="1"/>
  <c r="AM905" i="1"/>
  <c r="AL905" i="1"/>
  <c r="AG899" i="1"/>
  <c r="AS899" i="1"/>
  <c r="AT899" i="1"/>
  <c r="AR899" i="1"/>
  <c r="AP899" i="1"/>
  <c r="AO899" i="1"/>
  <c r="AQ899" i="1"/>
  <c r="AN899" i="1"/>
  <c r="AL899" i="1"/>
  <c r="AM899" i="1"/>
  <c r="AG893" i="1"/>
  <c r="AT893" i="1"/>
  <c r="AS893" i="1"/>
  <c r="AR893" i="1"/>
  <c r="AQ893" i="1"/>
  <c r="AP893" i="1"/>
  <c r="AO893" i="1"/>
  <c r="AN893" i="1"/>
  <c r="AL893" i="1"/>
  <c r="AM893" i="1"/>
  <c r="AG887" i="1"/>
  <c r="AT887" i="1"/>
  <c r="AS887" i="1"/>
  <c r="AR887" i="1"/>
  <c r="AQ887" i="1"/>
  <c r="AO887" i="1"/>
  <c r="AP887" i="1"/>
  <c r="AN887" i="1"/>
  <c r="AL887" i="1"/>
  <c r="AM887" i="1"/>
  <c r="AG881" i="1"/>
  <c r="AT881" i="1"/>
  <c r="AS881" i="1"/>
  <c r="AR881" i="1"/>
  <c r="AQ881" i="1"/>
  <c r="AP881" i="1"/>
  <c r="AO881" i="1"/>
  <c r="AL881" i="1"/>
  <c r="AN881" i="1"/>
  <c r="AG875" i="1"/>
  <c r="AS875" i="1"/>
  <c r="AT875" i="1"/>
  <c r="AR875" i="1"/>
  <c r="AQ875" i="1"/>
  <c r="AP875" i="1"/>
  <c r="AN875" i="1"/>
  <c r="AO875" i="1"/>
  <c r="AM875" i="1"/>
  <c r="AL875" i="1"/>
  <c r="AG869" i="1"/>
  <c r="AS869" i="1"/>
  <c r="AT869" i="1"/>
  <c r="AR869" i="1"/>
  <c r="AQ869" i="1"/>
  <c r="AO869" i="1"/>
  <c r="AP869" i="1"/>
  <c r="AN869" i="1"/>
  <c r="AM869" i="1"/>
  <c r="AL869" i="1"/>
  <c r="AG863" i="1"/>
  <c r="AS863" i="1"/>
  <c r="AR863" i="1"/>
  <c r="AT863" i="1"/>
  <c r="AP863" i="1"/>
  <c r="AQ863" i="1"/>
  <c r="AO863" i="1"/>
  <c r="AN863" i="1"/>
  <c r="AL863" i="1"/>
  <c r="AM863" i="1"/>
  <c r="AG857" i="1"/>
  <c r="AT857" i="1"/>
  <c r="AS857" i="1"/>
  <c r="AR857" i="1"/>
  <c r="AQ857" i="1"/>
  <c r="AP857" i="1"/>
  <c r="AO857" i="1"/>
  <c r="AN857" i="1"/>
  <c r="AL857" i="1"/>
  <c r="AM857" i="1"/>
  <c r="AG851" i="1"/>
  <c r="AS851" i="1"/>
  <c r="AT851" i="1"/>
  <c r="AR851" i="1"/>
  <c r="AQ851" i="1"/>
  <c r="AP851" i="1"/>
  <c r="AO851" i="1"/>
  <c r="AN851" i="1"/>
  <c r="AL851" i="1"/>
  <c r="AM851" i="1"/>
  <c r="AG845" i="1"/>
  <c r="AT845" i="1"/>
  <c r="AS845" i="1"/>
  <c r="AR845" i="1"/>
  <c r="AQ845" i="1"/>
  <c r="AP845" i="1"/>
  <c r="AO845" i="1"/>
  <c r="AL845" i="1"/>
  <c r="AN845" i="1"/>
  <c r="AG839" i="1"/>
  <c r="AT839" i="1"/>
  <c r="AS839" i="1"/>
  <c r="AR839" i="1"/>
  <c r="AQ839" i="1"/>
  <c r="AP839" i="1"/>
  <c r="AN839" i="1"/>
  <c r="AM839" i="1"/>
  <c r="AL839" i="1"/>
  <c r="AO839" i="1"/>
  <c r="AG833" i="1"/>
  <c r="AT833" i="1"/>
  <c r="AS833" i="1"/>
  <c r="AR833" i="1"/>
  <c r="AQ833" i="1"/>
  <c r="AO833" i="1"/>
  <c r="AP833" i="1"/>
  <c r="AN833" i="1"/>
  <c r="AL833" i="1"/>
  <c r="AM833" i="1"/>
  <c r="AG827" i="1"/>
  <c r="AT827" i="1"/>
  <c r="AS827" i="1"/>
  <c r="AR827" i="1"/>
  <c r="AP827" i="1"/>
  <c r="AQ827" i="1"/>
  <c r="AO827" i="1"/>
  <c r="AN827" i="1"/>
  <c r="AL827" i="1"/>
  <c r="AG821" i="1"/>
  <c r="AT821" i="1"/>
  <c r="AS821" i="1"/>
  <c r="AR821" i="1"/>
  <c r="AQ821" i="1"/>
  <c r="AP821" i="1"/>
  <c r="AO821" i="1"/>
  <c r="AN821" i="1"/>
  <c r="AM821" i="1"/>
  <c r="AL821" i="1"/>
  <c r="AG815" i="1"/>
  <c r="AS815" i="1"/>
  <c r="AT815" i="1"/>
  <c r="AR815" i="1"/>
  <c r="AQ815" i="1"/>
  <c r="AP815" i="1"/>
  <c r="AO815" i="1"/>
  <c r="AN815" i="1"/>
  <c r="AL815" i="1"/>
  <c r="AM815" i="1"/>
  <c r="AG809" i="1"/>
  <c r="AT809" i="1"/>
  <c r="AS809" i="1"/>
  <c r="AR809" i="1"/>
  <c r="AQ809" i="1"/>
  <c r="AP809" i="1"/>
  <c r="AO809" i="1"/>
  <c r="AL809" i="1"/>
  <c r="AN809" i="1"/>
  <c r="AG803" i="1"/>
  <c r="AT803" i="1"/>
  <c r="AS803" i="1"/>
  <c r="AR803" i="1"/>
  <c r="AQ803" i="1"/>
  <c r="AP803" i="1"/>
  <c r="AO803" i="1"/>
  <c r="AN803" i="1"/>
  <c r="AM803" i="1"/>
  <c r="AL803" i="1"/>
  <c r="AS797" i="1"/>
  <c r="AT797" i="1"/>
  <c r="AR797" i="1"/>
  <c r="AQ797" i="1"/>
  <c r="AO797" i="1"/>
  <c r="AP797" i="1"/>
  <c r="AN797" i="1"/>
  <c r="AL797" i="1"/>
  <c r="AM797" i="1"/>
  <c r="AG791" i="1"/>
  <c r="AT791" i="1"/>
  <c r="AS791" i="1"/>
  <c r="AR791" i="1"/>
  <c r="AP791" i="1"/>
  <c r="AQ791" i="1"/>
  <c r="AO791" i="1"/>
  <c r="AN791" i="1"/>
  <c r="AL791" i="1"/>
  <c r="AG785" i="1"/>
  <c r="AT785" i="1"/>
  <c r="AS785" i="1"/>
  <c r="AR785" i="1"/>
  <c r="AQ785" i="1"/>
  <c r="AP785" i="1"/>
  <c r="AO785" i="1"/>
  <c r="AN785" i="1"/>
  <c r="AM785" i="1"/>
  <c r="AL785" i="1"/>
  <c r="AG779" i="1"/>
  <c r="AT779" i="1"/>
  <c r="AS779" i="1"/>
  <c r="AR779" i="1"/>
  <c r="AQ779" i="1"/>
  <c r="AP779" i="1"/>
  <c r="AO779" i="1"/>
  <c r="AN779" i="1"/>
  <c r="AL779" i="1"/>
  <c r="AM779" i="1"/>
  <c r="AG773" i="1"/>
  <c r="AT773" i="1"/>
  <c r="AS773" i="1"/>
  <c r="AR773" i="1"/>
  <c r="AQ773" i="1"/>
  <c r="AP773" i="1"/>
  <c r="AO773" i="1"/>
  <c r="AL773" i="1"/>
  <c r="AG767" i="1"/>
  <c r="AT767" i="1"/>
  <c r="AS767" i="1"/>
  <c r="AR767" i="1"/>
  <c r="AQ767" i="1"/>
  <c r="AP767" i="1"/>
  <c r="AN767" i="1"/>
  <c r="AO767" i="1"/>
  <c r="AM767" i="1"/>
  <c r="AL767" i="1"/>
  <c r="AG761" i="1"/>
  <c r="AT761" i="1"/>
  <c r="AR761" i="1"/>
  <c r="AS761" i="1"/>
  <c r="AQ761" i="1"/>
  <c r="AO761" i="1"/>
  <c r="AP761" i="1"/>
  <c r="AN761" i="1"/>
  <c r="AL761" i="1"/>
  <c r="AM761" i="1"/>
  <c r="AG755" i="1"/>
  <c r="AT755" i="1"/>
  <c r="AS755" i="1"/>
  <c r="AR755" i="1"/>
  <c r="AP755" i="1"/>
  <c r="AQ755" i="1"/>
  <c r="AO755" i="1"/>
  <c r="AN755" i="1"/>
  <c r="AL755" i="1"/>
  <c r="AG749" i="1"/>
  <c r="AT749" i="1"/>
  <c r="AR749" i="1"/>
  <c r="AS749" i="1"/>
  <c r="AQ749" i="1"/>
  <c r="AP749" i="1"/>
  <c r="AO749" i="1"/>
  <c r="AN749" i="1"/>
  <c r="AM749" i="1"/>
  <c r="AL749" i="1"/>
  <c r="AG743" i="1"/>
  <c r="AT743" i="1"/>
  <c r="AS743" i="1"/>
  <c r="AR743" i="1"/>
  <c r="AP743" i="1"/>
  <c r="AQ743" i="1"/>
  <c r="AO743" i="1"/>
  <c r="AN743" i="1"/>
  <c r="AL743" i="1"/>
  <c r="AM743" i="1"/>
  <c r="AG737" i="1"/>
  <c r="AT737" i="1"/>
  <c r="AS737" i="1"/>
  <c r="AR737" i="1"/>
  <c r="AQ737" i="1"/>
  <c r="AP737" i="1"/>
  <c r="AO737" i="1"/>
  <c r="AN737" i="1"/>
  <c r="AL737" i="1"/>
  <c r="AG731" i="1"/>
  <c r="AT731" i="1"/>
  <c r="AR731" i="1"/>
  <c r="AS731" i="1"/>
  <c r="AQ731" i="1"/>
  <c r="AP731" i="1"/>
  <c r="AN731" i="1"/>
  <c r="AO731" i="1"/>
  <c r="AM731" i="1"/>
  <c r="AL731" i="1"/>
  <c r="AG725" i="1"/>
  <c r="AT725" i="1"/>
  <c r="AS725" i="1"/>
  <c r="AR725" i="1"/>
  <c r="AQ725" i="1"/>
  <c r="AO725" i="1"/>
  <c r="AP725" i="1"/>
  <c r="AN725" i="1"/>
  <c r="AL725" i="1"/>
  <c r="AM725" i="1"/>
  <c r="AG719" i="1"/>
  <c r="AT719" i="1"/>
  <c r="AR719" i="1"/>
  <c r="AS719" i="1"/>
  <c r="AP719" i="1"/>
  <c r="AQ719" i="1"/>
  <c r="AO719" i="1"/>
  <c r="AN719" i="1"/>
  <c r="AL719" i="1"/>
  <c r="AG713" i="1"/>
  <c r="AT713" i="1"/>
  <c r="AS713" i="1"/>
  <c r="AR713" i="1"/>
  <c r="AQ713" i="1"/>
  <c r="AP713" i="1"/>
  <c r="AO713" i="1"/>
  <c r="AM713" i="1"/>
  <c r="AL713" i="1"/>
  <c r="AN713" i="1"/>
  <c r="AG707" i="1"/>
  <c r="AT707" i="1"/>
  <c r="AS707" i="1"/>
  <c r="AR707" i="1"/>
  <c r="AQ707" i="1"/>
  <c r="AP707" i="1"/>
  <c r="AO707" i="1"/>
  <c r="AN707" i="1"/>
  <c r="AL707" i="1"/>
  <c r="AM707" i="1"/>
  <c r="AG701" i="1"/>
  <c r="AT701" i="1"/>
  <c r="AS701" i="1"/>
  <c r="AR701" i="1"/>
  <c r="AQ701" i="1"/>
  <c r="AP701" i="1"/>
  <c r="AO701" i="1"/>
  <c r="AN701" i="1"/>
  <c r="AL701" i="1"/>
  <c r="AG695" i="1"/>
  <c r="AT695" i="1"/>
  <c r="AS695" i="1"/>
  <c r="AR695" i="1"/>
  <c r="AQ695" i="1"/>
  <c r="AP695" i="1"/>
  <c r="AO695" i="1"/>
  <c r="AN695" i="1"/>
  <c r="AM695" i="1"/>
  <c r="AL695" i="1"/>
  <c r="AD689" i="1"/>
  <c r="AT689" i="1"/>
  <c r="AS689" i="1"/>
  <c r="AR689" i="1"/>
  <c r="AQ689" i="1"/>
  <c r="AO689" i="1"/>
  <c r="AP689" i="1"/>
  <c r="AN689" i="1"/>
  <c r="AL689" i="1"/>
  <c r="AM689" i="1"/>
  <c r="AG683" i="1"/>
  <c r="AT683" i="1"/>
  <c r="AS683" i="1"/>
  <c r="AR683" i="1"/>
  <c r="AP683" i="1"/>
  <c r="AQ683" i="1"/>
  <c r="AO683" i="1"/>
  <c r="AN683" i="1"/>
  <c r="AL683" i="1"/>
  <c r="AG677" i="1"/>
  <c r="AT677" i="1"/>
  <c r="AS677" i="1"/>
  <c r="AR677" i="1"/>
  <c r="AQ677" i="1"/>
  <c r="AP677" i="1"/>
  <c r="AO677" i="1"/>
  <c r="AM677" i="1"/>
  <c r="AL677" i="1"/>
  <c r="AG671" i="1"/>
  <c r="AT671" i="1"/>
  <c r="AS671" i="1"/>
  <c r="AR671" i="1"/>
  <c r="AP671" i="1"/>
  <c r="AO671" i="1"/>
  <c r="AQ671" i="1"/>
  <c r="AN671" i="1"/>
  <c r="AL671" i="1"/>
  <c r="AM671" i="1"/>
  <c r="AG665" i="1"/>
  <c r="AT665" i="1"/>
  <c r="AS665" i="1"/>
  <c r="AR665" i="1"/>
  <c r="AQ665" i="1"/>
  <c r="AP665" i="1"/>
  <c r="AO665" i="1"/>
  <c r="AN665" i="1"/>
  <c r="AL665" i="1"/>
  <c r="AG659" i="1"/>
  <c r="AT659" i="1"/>
  <c r="AS659" i="1"/>
  <c r="AR659" i="1"/>
  <c r="AQ659" i="1"/>
  <c r="AP659" i="1"/>
  <c r="AO659" i="1"/>
  <c r="AM659" i="1"/>
  <c r="AL659" i="1"/>
  <c r="AN659" i="1"/>
  <c r="AG653" i="1"/>
  <c r="AT653" i="1"/>
  <c r="AR653" i="1"/>
  <c r="AS653" i="1"/>
  <c r="AQ653" i="1"/>
  <c r="AP653" i="1"/>
  <c r="AO653" i="1"/>
  <c r="AN653" i="1"/>
  <c r="AL653" i="1"/>
  <c r="AM653" i="1"/>
  <c r="AG647" i="1"/>
  <c r="AT647" i="1"/>
  <c r="AS647" i="1"/>
  <c r="AR647" i="1"/>
  <c r="AP647" i="1"/>
  <c r="AO647" i="1"/>
  <c r="AQ647" i="1"/>
  <c r="AN647" i="1"/>
  <c r="AL647" i="1"/>
  <c r="AG641" i="1"/>
  <c r="AT641" i="1"/>
  <c r="AR641" i="1"/>
  <c r="AS641" i="1"/>
  <c r="AQ641" i="1"/>
  <c r="AP641" i="1"/>
  <c r="AO641" i="1"/>
  <c r="AN641" i="1"/>
  <c r="AM641" i="1"/>
  <c r="AL641" i="1"/>
  <c r="AG635" i="1"/>
  <c r="AT635" i="1"/>
  <c r="AS635" i="1"/>
  <c r="AR635" i="1"/>
  <c r="AQ635" i="1"/>
  <c r="AP635" i="1"/>
  <c r="AO635" i="1"/>
  <c r="AN635" i="1"/>
  <c r="AL635" i="1"/>
  <c r="AM635" i="1"/>
  <c r="AG629" i="1"/>
  <c r="AT629" i="1"/>
  <c r="AS629" i="1"/>
  <c r="AR629" i="1"/>
  <c r="AQ629" i="1"/>
  <c r="AP629" i="1"/>
  <c r="AO629" i="1"/>
  <c r="AN629" i="1"/>
  <c r="AL629" i="1"/>
  <c r="AG623" i="1"/>
  <c r="AT623" i="1"/>
  <c r="AR623" i="1"/>
  <c r="AS623" i="1"/>
  <c r="AQ623" i="1"/>
  <c r="AP623" i="1"/>
  <c r="AM623" i="1"/>
  <c r="AL623" i="1"/>
  <c r="AO623" i="1"/>
  <c r="AG617" i="1"/>
  <c r="AT617" i="1"/>
  <c r="AS617" i="1"/>
  <c r="AR617" i="1"/>
  <c r="AQ617" i="1"/>
  <c r="AO617" i="1"/>
  <c r="AP617" i="1"/>
  <c r="AN617" i="1"/>
  <c r="AL617" i="1"/>
  <c r="AM617" i="1"/>
  <c r="AG611" i="1"/>
  <c r="AT611" i="1"/>
  <c r="AR611" i="1"/>
  <c r="AS611" i="1"/>
  <c r="AQ611" i="1"/>
  <c r="AP611" i="1"/>
  <c r="AO611" i="1"/>
  <c r="AN611" i="1"/>
  <c r="AL611" i="1"/>
  <c r="AG605" i="1"/>
  <c r="AT605" i="1"/>
  <c r="AS605" i="1"/>
  <c r="AR605" i="1"/>
  <c r="AQ605" i="1"/>
  <c r="AP605" i="1"/>
  <c r="AO605" i="1"/>
  <c r="AM605" i="1"/>
  <c r="AL605" i="1"/>
  <c r="AN605" i="1"/>
  <c r="AG599" i="1"/>
  <c r="AS599" i="1"/>
  <c r="AT599" i="1"/>
  <c r="AR599" i="1"/>
  <c r="AQ599" i="1"/>
  <c r="AP599" i="1"/>
  <c r="AO599" i="1"/>
  <c r="AN599" i="1"/>
  <c r="AL599" i="1"/>
  <c r="AM599" i="1"/>
  <c r="AG593" i="1"/>
  <c r="AT593" i="1"/>
  <c r="AS593" i="1"/>
  <c r="AR593" i="1"/>
  <c r="AQ593" i="1"/>
  <c r="AP593" i="1"/>
  <c r="AO593" i="1"/>
  <c r="AM593" i="1"/>
  <c r="AN593" i="1"/>
  <c r="AL593" i="1"/>
  <c r="AG587" i="1"/>
  <c r="AT587" i="1"/>
  <c r="AS587" i="1"/>
  <c r="AR587" i="1"/>
  <c r="AQ587" i="1"/>
  <c r="AP587" i="1"/>
  <c r="AO587" i="1"/>
  <c r="AM587" i="1"/>
  <c r="AN587" i="1"/>
  <c r="AL587" i="1"/>
  <c r="AT581" i="1"/>
  <c r="AS581" i="1"/>
  <c r="AR581" i="1"/>
  <c r="AQ581" i="1"/>
  <c r="AO581" i="1"/>
  <c r="AP581" i="1"/>
  <c r="AN581" i="1"/>
  <c r="AM581" i="1"/>
  <c r="AL581" i="1"/>
  <c r="AG575" i="1"/>
  <c r="AT575" i="1"/>
  <c r="AS575" i="1"/>
  <c r="AR575" i="1"/>
  <c r="AP575" i="1"/>
  <c r="AQ575" i="1"/>
  <c r="AO575" i="1"/>
  <c r="AM575" i="1"/>
  <c r="AN575" i="1"/>
  <c r="AL575" i="1"/>
  <c r="AG569" i="1"/>
  <c r="AT569" i="1"/>
  <c r="AS569" i="1"/>
  <c r="AR569" i="1"/>
  <c r="AQ569" i="1"/>
  <c r="AP569" i="1"/>
  <c r="AO569" i="1"/>
  <c r="AM569" i="1"/>
  <c r="AL569" i="1"/>
  <c r="AG563" i="1"/>
  <c r="AT563" i="1"/>
  <c r="AS563" i="1"/>
  <c r="AR563" i="1"/>
  <c r="AQ563" i="1"/>
  <c r="AP563" i="1"/>
  <c r="AO563" i="1"/>
  <c r="AN563" i="1"/>
  <c r="AM563" i="1"/>
  <c r="AL563" i="1"/>
  <c r="AG557" i="1"/>
  <c r="AT557" i="1"/>
  <c r="AS557" i="1"/>
  <c r="AR557" i="1"/>
  <c r="AQ557" i="1"/>
  <c r="AP557" i="1"/>
  <c r="AO557" i="1"/>
  <c r="AM557" i="1"/>
  <c r="AN557" i="1"/>
  <c r="AL557" i="1"/>
  <c r="AG551" i="1"/>
  <c r="AT551" i="1"/>
  <c r="AS551" i="1"/>
  <c r="AR551" i="1"/>
  <c r="AQ551" i="1"/>
  <c r="AP551" i="1"/>
  <c r="AO551" i="1"/>
  <c r="AM551" i="1"/>
  <c r="AN551" i="1"/>
  <c r="AL551" i="1"/>
  <c r="AG545" i="1"/>
  <c r="AT545" i="1"/>
  <c r="AR545" i="1"/>
  <c r="AS545" i="1"/>
  <c r="AQ545" i="1"/>
  <c r="AO545" i="1"/>
  <c r="AP545" i="1"/>
  <c r="AN545" i="1"/>
  <c r="AM545" i="1"/>
  <c r="AL545" i="1"/>
  <c r="AG539" i="1"/>
  <c r="AT539" i="1"/>
  <c r="AS539" i="1"/>
  <c r="AR539" i="1"/>
  <c r="AP539" i="1"/>
  <c r="AQ539" i="1"/>
  <c r="AO539" i="1"/>
  <c r="AM539" i="1"/>
  <c r="AN539" i="1"/>
  <c r="AG533" i="1"/>
  <c r="AT533" i="1"/>
  <c r="AR533" i="1"/>
  <c r="AS533" i="1"/>
  <c r="AQ533" i="1"/>
  <c r="AP533" i="1"/>
  <c r="AO533" i="1"/>
  <c r="AM533" i="1"/>
  <c r="AL533" i="1"/>
  <c r="AN533" i="1"/>
  <c r="AG527" i="1"/>
  <c r="AT527" i="1"/>
  <c r="AS527" i="1"/>
  <c r="AR527" i="1"/>
  <c r="AQ527" i="1"/>
  <c r="AP527" i="1"/>
  <c r="AO527" i="1"/>
  <c r="AN527" i="1"/>
  <c r="AM527" i="1"/>
  <c r="AL527" i="1"/>
  <c r="AG521" i="1"/>
  <c r="AT521" i="1"/>
  <c r="AS521" i="1"/>
  <c r="AR521" i="1"/>
  <c r="AQ521" i="1"/>
  <c r="AP521" i="1"/>
  <c r="AO521" i="1"/>
  <c r="AM521" i="1"/>
  <c r="AN521" i="1"/>
  <c r="AL521" i="1"/>
  <c r="AG515" i="1"/>
  <c r="AT515" i="1"/>
  <c r="AR515" i="1"/>
  <c r="AS515" i="1"/>
  <c r="AQ515" i="1"/>
  <c r="AP515" i="1"/>
  <c r="AM515" i="1"/>
  <c r="AO515" i="1"/>
  <c r="AL515" i="1"/>
  <c r="AG509" i="1"/>
  <c r="AT509" i="1"/>
  <c r="AS509" i="1"/>
  <c r="AR509" i="1"/>
  <c r="AQ509" i="1"/>
  <c r="AO509" i="1"/>
  <c r="AP509" i="1"/>
  <c r="AN509" i="1"/>
  <c r="AM509" i="1"/>
  <c r="AL509" i="1"/>
  <c r="AG503" i="1"/>
  <c r="AT503" i="1"/>
  <c r="AR503" i="1"/>
  <c r="AS503" i="1"/>
  <c r="AP503" i="1"/>
  <c r="AQ503" i="1"/>
  <c r="AO503" i="1"/>
  <c r="AM503" i="1"/>
  <c r="AN503" i="1"/>
  <c r="AG497" i="1"/>
  <c r="AT497" i="1"/>
  <c r="AS497" i="1"/>
  <c r="AR497" i="1"/>
  <c r="AQ497" i="1"/>
  <c r="AP497" i="1"/>
  <c r="AO497" i="1"/>
  <c r="AM497" i="1"/>
  <c r="AL497" i="1"/>
  <c r="AN497" i="1"/>
  <c r="AG491" i="1"/>
  <c r="AT491" i="1"/>
  <c r="AS491" i="1"/>
  <c r="AR491" i="1"/>
  <c r="AQ491" i="1"/>
  <c r="AP491" i="1"/>
  <c r="AO491" i="1"/>
  <c r="AN491" i="1"/>
  <c r="AM491" i="1"/>
  <c r="AL491" i="1"/>
  <c r="AG485" i="1"/>
  <c r="AT485" i="1"/>
  <c r="AS485" i="1"/>
  <c r="AR485" i="1"/>
  <c r="AQ485" i="1"/>
  <c r="AP485" i="1"/>
  <c r="AO485" i="1"/>
  <c r="AM485" i="1"/>
  <c r="AN485" i="1"/>
  <c r="AL485" i="1"/>
  <c r="AG479" i="1"/>
  <c r="AT479" i="1"/>
  <c r="AS479" i="1"/>
  <c r="AR479" i="1"/>
  <c r="AQ479" i="1"/>
  <c r="AP479" i="1"/>
  <c r="AM479" i="1"/>
  <c r="AO479" i="1"/>
  <c r="AN479" i="1"/>
  <c r="AL479" i="1"/>
  <c r="AG473" i="1"/>
  <c r="AT473" i="1"/>
  <c r="AS473" i="1"/>
  <c r="AR473" i="1"/>
  <c r="AQ473" i="1"/>
  <c r="AO473" i="1"/>
  <c r="AN473" i="1"/>
  <c r="AM473" i="1"/>
  <c r="AP473" i="1"/>
  <c r="AL473" i="1"/>
  <c r="AG467" i="1"/>
  <c r="AT467" i="1"/>
  <c r="AS467" i="1"/>
  <c r="AR467" i="1"/>
  <c r="AP467" i="1"/>
  <c r="AQ467" i="1"/>
  <c r="AO467" i="1"/>
  <c r="AM467" i="1"/>
  <c r="AN467" i="1"/>
  <c r="AG461" i="1"/>
  <c r="AT461" i="1"/>
  <c r="AS461" i="1"/>
  <c r="AR461" i="1"/>
  <c r="AQ461" i="1"/>
  <c r="AP461" i="1"/>
  <c r="AO461" i="1"/>
  <c r="AM461" i="1"/>
  <c r="AL461" i="1"/>
  <c r="AG455" i="1"/>
  <c r="AT455" i="1"/>
  <c r="AS455" i="1"/>
  <c r="AR455" i="1"/>
  <c r="AQ455" i="1"/>
  <c r="AP455" i="1"/>
  <c r="AO455" i="1"/>
  <c r="AN455" i="1"/>
  <c r="AM455" i="1"/>
  <c r="AL455" i="1"/>
  <c r="AG449" i="1"/>
  <c r="AT449" i="1"/>
  <c r="AS449" i="1"/>
  <c r="AR449" i="1"/>
  <c r="AQ449" i="1"/>
  <c r="AP449" i="1"/>
  <c r="AO449" i="1"/>
  <c r="AM449" i="1"/>
  <c r="AN449" i="1"/>
  <c r="AL449" i="1"/>
  <c r="AG443" i="1"/>
  <c r="AT443" i="1"/>
  <c r="AS443" i="1"/>
  <c r="AR443" i="1"/>
  <c r="AQ443" i="1"/>
  <c r="AP443" i="1"/>
  <c r="AM443" i="1"/>
  <c r="AO443" i="1"/>
  <c r="AN443" i="1"/>
  <c r="AL443" i="1"/>
  <c r="AG437" i="1"/>
  <c r="AT437" i="1"/>
  <c r="AR437" i="1"/>
  <c r="AS437" i="1"/>
  <c r="AQ437" i="1"/>
  <c r="AP437" i="1"/>
  <c r="AO437" i="1"/>
  <c r="AN437" i="1"/>
  <c r="AM437" i="1"/>
  <c r="AL437" i="1"/>
  <c r="AG431" i="1"/>
  <c r="AT431" i="1"/>
  <c r="AS431" i="1"/>
  <c r="AR431" i="1"/>
  <c r="AP431" i="1"/>
  <c r="AO431" i="1"/>
  <c r="AQ431" i="1"/>
  <c r="AM431" i="1"/>
  <c r="AN431" i="1"/>
  <c r="AG425" i="1"/>
  <c r="AT425" i="1"/>
  <c r="AR425" i="1"/>
  <c r="AS425" i="1"/>
  <c r="AQ425" i="1"/>
  <c r="AP425" i="1"/>
  <c r="AO425" i="1"/>
  <c r="AM425" i="1"/>
  <c r="AL425" i="1"/>
  <c r="AN425" i="1"/>
  <c r="AG419" i="1"/>
  <c r="AT419" i="1"/>
  <c r="AS419" i="1"/>
  <c r="AR419" i="1"/>
  <c r="AQ419" i="1"/>
  <c r="AP419" i="1"/>
  <c r="AO419" i="1"/>
  <c r="AN419" i="1"/>
  <c r="AM419" i="1"/>
  <c r="AL419" i="1"/>
  <c r="AG413" i="1"/>
  <c r="AT413" i="1"/>
  <c r="AS413" i="1"/>
  <c r="AR413" i="1"/>
  <c r="AQ413" i="1"/>
  <c r="AP413" i="1"/>
  <c r="AO413" i="1"/>
  <c r="AM413" i="1"/>
  <c r="AN413" i="1"/>
  <c r="AL413" i="1"/>
  <c r="AG407" i="1"/>
  <c r="AT407" i="1"/>
  <c r="AR407" i="1"/>
  <c r="AS407" i="1"/>
  <c r="AQ407" i="1"/>
  <c r="AP407" i="1"/>
  <c r="AM407" i="1"/>
  <c r="AL407" i="1"/>
  <c r="AO407" i="1"/>
  <c r="AG401" i="1"/>
  <c r="AT401" i="1"/>
  <c r="AS401" i="1"/>
  <c r="AR401" i="1"/>
  <c r="AQ401" i="1"/>
  <c r="AO401" i="1"/>
  <c r="AP401" i="1"/>
  <c r="AN401" i="1"/>
  <c r="AM401" i="1"/>
  <c r="AL401" i="1"/>
  <c r="AG395" i="1"/>
  <c r="AT395" i="1"/>
  <c r="AR395" i="1"/>
  <c r="AS395" i="1"/>
  <c r="AQ395" i="1"/>
  <c r="AP395" i="1"/>
  <c r="AO395" i="1"/>
  <c r="AM395" i="1"/>
  <c r="AN395" i="1"/>
  <c r="AG389" i="1"/>
  <c r="AT389" i="1"/>
  <c r="AS389" i="1"/>
  <c r="AR389" i="1"/>
  <c r="AQ389" i="1"/>
  <c r="AP389" i="1"/>
  <c r="AO389" i="1"/>
  <c r="AM389" i="1"/>
  <c r="AL389" i="1"/>
  <c r="AN389" i="1"/>
  <c r="AG383" i="1"/>
  <c r="AT383" i="1"/>
  <c r="AR383" i="1"/>
  <c r="AS383" i="1"/>
  <c r="AQ383" i="1"/>
  <c r="AP383" i="1"/>
  <c r="AO383" i="1"/>
  <c r="AN383" i="1"/>
  <c r="AM383" i="1"/>
  <c r="AL383" i="1"/>
  <c r="AG377" i="1"/>
  <c r="AT377" i="1"/>
  <c r="AS377" i="1"/>
  <c r="AR377" i="1"/>
  <c r="AQ377" i="1"/>
  <c r="AP377" i="1"/>
  <c r="AO377" i="1"/>
  <c r="AM377" i="1"/>
  <c r="AN377" i="1"/>
  <c r="AL377" i="1"/>
  <c r="AG371" i="1"/>
  <c r="AT371" i="1"/>
  <c r="AS371" i="1"/>
  <c r="AR371" i="1"/>
  <c r="AQ371" i="1"/>
  <c r="AP371" i="1"/>
  <c r="AO371" i="1"/>
  <c r="AM371" i="1"/>
  <c r="AN371" i="1"/>
  <c r="AL371" i="1"/>
  <c r="AG365" i="1"/>
  <c r="AT365" i="1"/>
  <c r="AS365" i="1"/>
  <c r="AR365" i="1"/>
  <c r="AQ365" i="1"/>
  <c r="AP365" i="1"/>
  <c r="AO365" i="1"/>
  <c r="AN365" i="1"/>
  <c r="AM365" i="1"/>
  <c r="AL365" i="1"/>
  <c r="AG359" i="1"/>
  <c r="AT359" i="1"/>
  <c r="AS359" i="1"/>
  <c r="AR359" i="1"/>
  <c r="AP359" i="1"/>
  <c r="AQ359" i="1"/>
  <c r="AO359" i="1"/>
  <c r="AM359" i="1"/>
  <c r="AN359" i="1"/>
  <c r="AG353" i="1"/>
  <c r="AT353" i="1"/>
  <c r="AR353" i="1"/>
  <c r="AS353" i="1"/>
  <c r="AQ353" i="1"/>
  <c r="AP353" i="1"/>
  <c r="AO353" i="1"/>
  <c r="AM353" i="1"/>
  <c r="AL353" i="1"/>
  <c r="AG347" i="1"/>
  <c r="AT347" i="1"/>
  <c r="AS347" i="1"/>
  <c r="AR347" i="1"/>
  <c r="AQ347" i="1"/>
  <c r="AP347" i="1"/>
  <c r="AO347" i="1"/>
  <c r="AN347" i="1"/>
  <c r="AM347" i="1"/>
  <c r="AL347" i="1"/>
  <c r="AG341" i="1"/>
  <c r="AS341" i="1"/>
  <c r="AT341" i="1"/>
  <c r="AR341" i="1"/>
  <c r="AQ341" i="1"/>
  <c r="AP341" i="1"/>
  <c r="AO341" i="1"/>
  <c r="AM341" i="1"/>
  <c r="AN341" i="1"/>
  <c r="AL341" i="1"/>
  <c r="AG335" i="1"/>
  <c r="AT335" i="1"/>
  <c r="AS335" i="1"/>
  <c r="AR335" i="1"/>
  <c r="AQ335" i="1"/>
  <c r="AP335" i="1"/>
  <c r="AO335" i="1"/>
  <c r="AM335" i="1"/>
  <c r="AN335" i="1"/>
  <c r="AL335" i="1"/>
  <c r="AG329" i="1"/>
  <c r="AT329" i="1"/>
  <c r="AS329" i="1"/>
  <c r="AR329" i="1"/>
  <c r="AQ329" i="1"/>
  <c r="AO329" i="1"/>
  <c r="AP329" i="1"/>
  <c r="AN329" i="1"/>
  <c r="AM329" i="1"/>
  <c r="AL329" i="1"/>
  <c r="AG323" i="1"/>
  <c r="AT323" i="1"/>
  <c r="AR323" i="1"/>
  <c r="AS323" i="1"/>
  <c r="AP323" i="1"/>
  <c r="AQ323" i="1"/>
  <c r="AO323" i="1"/>
  <c r="AM323" i="1"/>
  <c r="AN323" i="1"/>
  <c r="AG317" i="1"/>
  <c r="AT317" i="1"/>
  <c r="AS317" i="1"/>
  <c r="AR317" i="1"/>
  <c r="AQ317" i="1"/>
  <c r="AP317" i="1"/>
  <c r="AO317" i="1"/>
  <c r="AM317" i="1"/>
  <c r="AL317" i="1"/>
  <c r="AN317" i="1"/>
  <c r="AG311" i="1"/>
  <c r="AT311" i="1"/>
  <c r="AS311" i="1"/>
  <c r="AR311" i="1"/>
  <c r="AQ311" i="1"/>
  <c r="AP311" i="1"/>
  <c r="AO311" i="1"/>
  <c r="AN311" i="1"/>
  <c r="AM311" i="1"/>
  <c r="AL311" i="1"/>
  <c r="AG305" i="1"/>
  <c r="AT305" i="1"/>
  <c r="AR305" i="1"/>
  <c r="AS305" i="1"/>
  <c r="AQ305" i="1"/>
  <c r="AP305" i="1"/>
  <c r="AO305" i="1"/>
  <c r="AM305" i="1"/>
  <c r="AN305" i="1"/>
  <c r="AL305" i="1"/>
  <c r="AG299" i="1"/>
  <c r="AT299" i="1"/>
  <c r="AS299" i="1"/>
  <c r="AR299" i="1"/>
  <c r="AQ299" i="1"/>
  <c r="AP299" i="1"/>
  <c r="AO299" i="1"/>
  <c r="AM299" i="1"/>
  <c r="AL299" i="1"/>
  <c r="AG293" i="1"/>
  <c r="AT293" i="1"/>
  <c r="AS293" i="1"/>
  <c r="AR293" i="1"/>
  <c r="AQ293" i="1"/>
  <c r="AO293" i="1"/>
  <c r="AP293" i="1"/>
  <c r="AN293" i="1"/>
  <c r="AM293" i="1"/>
  <c r="AL293" i="1"/>
  <c r="AG287" i="1"/>
  <c r="AT287" i="1"/>
  <c r="AS287" i="1"/>
  <c r="AR287" i="1"/>
  <c r="AP287" i="1"/>
  <c r="AQ287" i="1"/>
  <c r="AO287" i="1"/>
  <c r="AN287" i="1"/>
  <c r="AM287" i="1"/>
  <c r="AG281" i="1"/>
  <c r="AT281" i="1"/>
  <c r="AS281" i="1"/>
  <c r="AR281" i="1"/>
  <c r="AQ281" i="1"/>
  <c r="AP281" i="1"/>
  <c r="AO281" i="1"/>
  <c r="AM281" i="1"/>
  <c r="AL281" i="1"/>
  <c r="AN281" i="1"/>
  <c r="AG275" i="1"/>
  <c r="AT275" i="1"/>
  <c r="AS275" i="1"/>
  <c r="AR275" i="1"/>
  <c r="AQ275" i="1"/>
  <c r="AP275" i="1"/>
  <c r="AO275" i="1"/>
  <c r="AN275" i="1"/>
  <c r="AM275" i="1"/>
  <c r="AL275" i="1"/>
  <c r="AG269" i="1"/>
  <c r="AT269" i="1"/>
  <c r="AS269" i="1"/>
  <c r="AR269" i="1"/>
  <c r="AQ269" i="1"/>
  <c r="AP269" i="1"/>
  <c r="AO269" i="1"/>
  <c r="AM269" i="1"/>
  <c r="AN269" i="1"/>
  <c r="AL269" i="1"/>
  <c r="AG263" i="1"/>
  <c r="AT263" i="1"/>
  <c r="AS263" i="1"/>
  <c r="AR263" i="1"/>
  <c r="AQ263" i="1"/>
  <c r="AP263" i="1"/>
  <c r="AO263" i="1"/>
  <c r="AM263" i="1"/>
  <c r="AN263" i="1"/>
  <c r="AL263" i="1"/>
  <c r="AG257" i="1"/>
  <c r="AT257" i="1"/>
  <c r="AR257" i="1"/>
  <c r="AS257" i="1"/>
  <c r="AQ257" i="1"/>
  <c r="AO257" i="1"/>
  <c r="AN257" i="1"/>
  <c r="AP257" i="1"/>
  <c r="AM257" i="1"/>
  <c r="AL257" i="1"/>
  <c r="AG251" i="1"/>
  <c r="AT251" i="1"/>
  <c r="AS251" i="1"/>
  <c r="AR251" i="1"/>
  <c r="AP251" i="1"/>
  <c r="AQ251" i="1"/>
  <c r="AO251" i="1"/>
  <c r="AN251" i="1"/>
  <c r="AM251" i="1"/>
  <c r="AG245" i="1"/>
  <c r="AT245" i="1"/>
  <c r="AS245" i="1"/>
  <c r="AR245" i="1"/>
  <c r="AQ245" i="1"/>
  <c r="AP245" i="1"/>
  <c r="AO245" i="1"/>
  <c r="AM245" i="1"/>
  <c r="AL245" i="1"/>
  <c r="AG239" i="1"/>
  <c r="AT239" i="1"/>
  <c r="AR239" i="1"/>
  <c r="AS239" i="1"/>
  <c r="AQ239" i="1"/>
  <c r="AO239" i="1"/>
  <c r="AP239" i="1"/>
  <c r="AN239" i="1"/>
  <c r="AM239" i="1"/>
  <c r="AL239" i="1"/>
  <c r="AG233" i="1"/>
  <c r="AT233" i="1"/>
  <c r="AS233" i="1"/>
  <c r="AR233" i="1"/>
  <c r="AP233" i="1"/>
  <c r="AQ233" i="1"/>
  <c r="AO233" i="1"/>
  <c r="AM233" i="1"/>
  <c r="AN233" i="1"/>
  <c r="AL233" i="1"/>
  <c r="AG227" i="1"/>
  <c r="AT227" i="1"/>
  <c r="AS227" i="1"/>
  <c r="AR227" i="1"/>
  <c r="AQ227" i="1"/>
  <c r="AP227" i="1"/>
  <c r="AO227" i="1"/>
  <c r="AN227" i="1"/>
  <c r="AM227" i="1"/>
  <c r="AL227" i="1"/>
  <c r="AG221" i="1"/>
  <c r="AT221" i="1"/>
  <c r="AS221" i="1"/>
  <c r="AR221" i="1"/>
  <c r="AQ221" i="1"/>
  <c r="AP221" i="1"/>
  <c r="AO221" i="1"/>
  <c r="AN221" i="1"/>
  <c r="AM221" i="1"/>
  <c r="AL221" i="1"/>
  <c r="AG215" i="1"/>
  <c r="AT215" i="1"/>
  <c r="AS215" i="1"/>
  <c r="AR215" i="1"/>
  <c r="AQ215" i="1"/>
  <c r="AP215" i="1"/>
  <c r="AN215" i="1"/>
  <c r="AO215" i="1"/>
  <c r="AM215" i="1"/>
  <c r="AG209" i="1"/>
  <c r="AT209" i="1"/>
  <c r="AS209" i="1"/>
  <c r="AR209" i="1"/>
  <c r="AQ209" i="1"/>
  <c r="AP209" i="1"/>
  <c r="AO209" i="1"/>
  <c r="AN209" i="1"/>
  <c r="AM209" i="1"/>
  <c r="AL209" i="1"/>
  <c r="AK209" i="1"/>
  <c r="AG203" i="1"/>
  <c r="AT203" i="1"/>
  <c r="AS203" i="1"/>
  <c r="AR203" i="1"/>
  <c r="AQ203" i="1"/>
  <c r="AO203" i="1"/>
  <c r="AN203" i="1"/>
  <c r="AM203" i="1"/>
  <c r="AP203" i="1"/>
  <c r="AL203" i="1"/>
  <c r="AK203" i="1"/>
  <c r="AG197" i="1"/>
  <c r="AT197" i="1"/>
  <c r="AS197" i="1"/>
  <c r="AR197" i="1"/>
  <c r="AP197" i="1"/>
  <c r="AN197" i="1"/>
  <c r="AO197" i="1"/>
  <c r="AQ197" i="1"/>
  <c r="AM197" i="1"/>
  <c r="AL197" i="1"/>
  <c r="AK197" i="1"/>
  <c r="AG191" i="1"/>
  <c r="AS191" i="1"/>
  <c r="AT191" i="1"/>
  <c r="AR191" i="1"/>
  <c r="AQ191" i="1"/>
  <c r="AP191" i="1"/>
  <c r="AO191" i="1"/>
  <c r="AN191" i="1"/>
  <c r="AM191" i="1"/>
  <c r="AK191" i="1"/>
  <c r="AL191" i="1"/>
  <c r="AG185" i="1"/>
  <c r="AT185" i="1"/>
  <c r="AR185" i="1"/>
  <c r="AS185" i="1"/>
  <c r="AQ185" i="1"/>
  <c r="AO185" i="1"/>
  <c r="AP185" i="1"/>
  <c r="AN185" i="1"/>
  <c r="AM185" i="1"/>
  <c r="AK185" i="1"/>
  <c r="AL185" i="1"/>
  <c r="AG179" i="1"/>
  <c r="AT179" i="1"/>
  <c r="AS179" i="1"/>
  <c r="AR179" i="1"/>
  <c r="AP179" i="1"/>
  <c r="AQ179" i="1"/>
  <c r="AN179" i="1"/>
  <c r="AO179" i="1"/>
  <c r="AK179" i="1"/>
  <c r="AG173" i="1"/>
  <c r="AT173" i="1"/>
  <c r="AS173" i="1"/>
  <c r="AR173" i="1"/>
  <c r="AQ173" i="1"/>
  <c r="AP173" i="1"/>
  <c r="AO173" i="1"/>
  <c r="AN173" i="1"/>
  <c r="AM173" i="1"/>
  <c r="AL173" i="1"/>
  <c r="AK173" i="1"/>
  <c r="AG167" i="1"/>
  <c r="AT167" i="1"/>
  <c r="AR167" i="1"/>
  <c r="AS167" i="1"/>
  <c r="AQ167" i="1"/>
  <c r="AP167" i="1"/>
  <c r="AO167" i="1"/>
  <c r="AN167" i="1"/>
  <c r="AM167" i="1"/>
  <c r="AL167" i="1"/>
  <c r="AK167" i="1"/>
  <c r="AG161" i="1"/>
  <c r="AT161" i="1"/>
  <c r="AS161" i="1"/>
  <c r="AR161" i="1"/>
  <c r="AQ161" i="1"/>
  <c r="AP161" i="1"/>
  <c r="AN161" i="1"/>
  <c r="AO161" i="1"/>
  <c r="AM161" i="1"/>
  <c r="AL161" i="1"/>
  <c r="AK161" i="1"/>
  <c r="AG155" i="1"/>
  <c r="AT155" i="1"/>
  <c r="AS155" i="1"/>
  <c r="AR155" i="1"/>
  <c r="AQ155" i="1"/>
  <c r="AP155" i="1"/>
  <c r="AO155" i="1"/>
  <c r="AN155" i="1"/>
  <c r="AM155" i="1"/>
  <c r="AK155" i="1"/>
  <c r="AL155" i="1"/>
  <c r="AG149" i="1"/>
  <c r="AT149" i="1"/>
  <c r="AS149" i="1"/>
  <c r="AR149" i="1"/>
  <c r="AQ149" i="1"/>
  <c r="AO149" i="1"/>
  <c r="AN149" i="1"/>
  <c r="AP149" i="1"/>
  <c r="AM149" i="1"/>
  <c r="AK149" i="1"/>
  <c r="AL149" i="1"/>
  <c r="AG143" i="1"/>
  <c r="AT143" i="1"/>
  <c r="AS143" i="1"/>
  <c r="AR143" i="1"/>
  <c r="AP143" i="1"/>
  <c r="AN143" i="1"/>
  <c r="AQ143" i="1"/>
  <c r="AM143" i="1"/>
  <c r="AK143" i="1"/>
  <c r="AG137" i="1"/>
  <c r="AT137" i="1"/>
  <c r="AS137" i="1"/>
  <c r="AR137" i="1"/>
  <c r="AQ137" i="1"/>
  <c r="AP137" i="1"/>
  <c r="AO137" i="1"/>
  <c r="AN137" i="1"/>
  <c r="AM137" i="1"/>
  <c r="AL137" i="1"/>
  <c r="AK137" i="1"/>
  <c r="AG131" i="1"/>
  <c r="AT131" i="1"/>
  <c r="AS131" i="1"/>
  <c r="AR131" i="1"/>
  <c r="AQ131" i="1"/>
  <c r="AO131" i="1"/>
  <c r="AP131" i="1"/>
  <c r="AN131" i="1"/>
  <c r="AM131" i="1"/>
  <c r="AL131" i="1"/>
  <c r="AK131" i="1"/>
  <c r="AG125" i="1"/>
  <c r="AT125" i="1"/>
  <c r="AS125" i="1"/>
  <c r="AR125" i="1"/>
  <c r="AP125" i="1"/>
  <c r="AO125" i="1"/>
  <c r="AQ125" i="1"/>
  <c r="AN125" i="1"/>
  <c r="AM125" i="1"/>
  <c r="AL125" i="1"/>
  <c r="AK125" i="1"/>
  <c r="AG119" i="1"/>
  <c r="AT119" i="1"/>
  <c r="AS119" i="1"/>
  <c r="AR119" i="1"/>
  <c r="AQ119" i="1"/>
  <c r="AP119" i="1"/>
  <c r="AO119" i="1"/>
  <c r="AN119" i="1"/>
  <c r="AM119" i="1"/>
  <c r="AK119" i="1"/>
  <c r="AL119" i="1"/>
  <c r="AG113" i="1"/>
  <c r="AT113" i="1"/>
  <c r="AS113" i="1"/>
  <c r="AQ113" i="1"/>
  <c r="AR113" i="1"/>
  <c r="AP113" i="1"/>
  <c r="AN113" i="1"/>
  <c r="AO113" i="1"/>
  <c r="AM113" i="1"/>
  <c r="AK113" i="1"/>
  <c r="AL113" i="1"/>
  <c r="AG107" i="1"/>
  <c r="AT107" i="1"/>
  <c r="AR107" i="1"/>
  <c r="AS107" i="1"/>
  <c r="AQ107" i="1"/>
  <c r="AP107" i="1"/>
  <c r="AO107" i="1"/>
  <c r="AN107" i="1"/>
  <c r="AM107" i="1"/>
  <c r="AK107" i="1"/>
  <c r="AG101" i="1"/>
  <c r="AT101" i="1"/>
  <c r="AQ101" i="1"/>
  <c r="AR101" i="1"/>
  <c r="AP101" i="1"/>
  <c r="AS101" i="1"/>
  <c r="AN101" i="1"/>
  <c r="AM101" i="1"/>
  <c r="AO101" i="1"/>
  <c r="AL101" i="1"/>
  <c r="AK101" i="1"/>
  <c r="AG95" i="1"/>
  <c r="AT95" i="1"/>
  <c r="AS95" i="1"/>
  <c r="AQ95" i="1"/>
  <c r="AR95" i="1"/>
  <c r="AP95" i="1"/>
  <c r="AO95" i="1"/>
  <c r="AN95" i="1"/>
  <c r="AM95" i="1"/>
  <c r="AL95" i="1"/>
  <c r="AK95" i="1"/>
  <c r="AG89" i="1"/>
  <c r="AT89" i="1"/>
  <c r="AS89" i="1"/>
  <c r="AR89" i="1"/>
  <c r="AQ89" i="1"/>
  <c r="AP89" i="1"/>
  <c r="AO89" i="1"/>
  <c r="AN89" i="1"/>
  <c r="AM89" i="1"/>
  <c r="AL89" i="1"/>
  <c r="AK89" i="1"/>
  <c r="AG83" i="1"/>
  <c r="AT83" i="1"/>
  <c r="AS83" i="1"/>
  <c r="AR83" i="1"/>
  <c r="AQ83" i="1"/>
  <c r="AP83" i="1"/>
  <c r="AO83" i="1"/>
  <c r="AN83" i="1"/>
  <c r="AM83" i="1"/>
  <c r="AK83" i="1"/>
  <c r="AL83" i="1"/>
  <c r="AG77" i="1"/>
  <c r="AT77" i="1"/>
  <c r="AS77" i="1"/>
  <c r="AR77" i="1"/>
  <c r="AQ77" i="1"/>
  <c r="AP77" i="1"/>
  <c r="AO77" i="1"/>
  <c r="AN77" i="1"/>
  <c r="AM77" i="1"/>
  <c r="AK77" i="1"/>
  <c r="AL77" i="1"/>
  <c r="AG71" i="1"/>
  <c r="AT71" i="1"/>
  <c r="AS71" i="1"/>
  <c r="AR71" i="1"/>
  <c r="AQ71" i="1"/>
  <c r="AP71" i="1"/>
  <c r="AO71" i="1"/>
  <c r="AM71" i="1"/>
  <c r="AK71" i="1"/>
  <c r="AG65" i="1"/>
  <c r="AT65" i="1"/>
  <c r="AS65" i="1"/>
  <c r="AR65" i="1"/>
  <c r="AQ65" i="1"/>
  <c r="AP65" i="1"/>
  <c r="AN65" i="1"/>
  <c r="AO65" i="1"/>
  <c r="AM65" i="1"/>
  <c r="AL65" i="1"/>
  <c r="AK65" i="1"/>
  <c r="AG59" i="1"/>
  <c r="AT59" i="1"/>
  <c r="AS59" i="1"/>
  <c r="AQ59" i="1"/>
  <c r="AP59" i="1"/>
  <c r="AR59" i="1"/>
  <c r="AO59" i="1"/>
  <c r="AN59" i="1"/>
  <c r="AM59" i="1"/>
  <c r="AL59" i="1"/>
  <c r="AK59" i="1"/>
  <c r="AG53" i="1"/>
  <c r="AT53" i="1"/>
  <c r="AS53" i="1"/>
  <c r="AR53" i="1"/>
  <c r="AQ53" i="1"/>
  <c r="AP53" i="1"/>
  <c r="AO53" i="1"/>
  <c r="AN53" i="1"/>
  <c r="AM53" i="1"/>
  <c r="AL53" i="1"/>
  <c r="AK53" i="1"/>
  <c r="AG47" i="1"/>
  <c r="AT47" i="1"/>
  <c r="AS47" i="1"/>
  <c r="AR47" i="1"/>
  <c r="AQ47" i="1"/>
  <c r="AP47" i="1"/>
  <c r="AO47" i="1"/>
  <c r="AN47" i="1"/>
  <c r="AM47" i="1"/>
  <c r="AK47" i="1"/>
  <c r="AL47" i="1"/>
  <c r="AG41" i="1"/>
  <c r="AT41" i="1"/>
  <c r="AR41" i="1"/>
  <c r="AS41" i="1"/>
  <c r="AQ41" i="1"/>
  <c r="AP41" i="1"/>
  <c r="AO41" i="1"/>
  <c r="AN41" i="1"/>
  <c r="AM41" i="1"/>
  <c r="AK41" i="1"/>
  <c r="AL41" i="1"/>
  <c r="AG35" i="1"/>
  <c r="AT35" i="1"/>
  <c r="AS35" i="1"/>
  <c r="AQ35" i="1"/>
  <c r="AR35" i="1"/>
  <c r="AP35" i="1"/>
  <c r="AO35" i="1"/>
  <c r="AN35" i="1"/>
  <c r="AK35" i="1"/>
  <c r="AM35" i="1"/>
  <c r="AG29" i="1"/>
  <c r="AT29" i="1"/>
  <c r="AS29" i="1"/>
  <c r="AR29" i="1"/>
  <c r="AQ29" i="1"/>
  <c r="AP29" i="1"/>
  <c r="AN29" i="1"/>
  <c r="AO29" i="1"/>
  <c r="AM29" i="1"/>
  <c r="AL29" i="1"/>
  <c r="AK29" i="1"/>
  <c r="AG23" i="1"/>
  <c r="AT23" i="1"/>
  <c r="AR23" i="1"/>
  <c r="AS23" i="1"/>
  <c r="AP23" i="1"/>
  <c r="AQ23" i="1"/>
  <c r="AO23" i="1"/>
  <c r="AN23" i="1"/>
  <c r="AM23" i="1"/>
  <c r="AL23" i="1"/>
  <c r="AK23" i="1"/>
  <c r="AK904" i="1"/>
  <c r="AK897" i="1"/>
  <c r="AK890" i="1"/>
  <c r="AK882" i="1"/>
  <c r="AK875" i="1"/>
  <c r="AK868" i="1"/>
  <c r="AK861" i="1"/>
  <c r="AK854" i="1"/>
  <c r="AK846" i="1"/>
  <c r="AK839" i="1"/>
  <c r="AK832" i="1"/>
  <c r="AK825" i="1"/>
  <c r="AK818" i="1"/>
  <c r="AK810" i="1"/>
  <c r="AK803" i="1"/>
  <c r="AK796" i="1"/>
  <c r="AK788" i="1"/>
  <c r="AK779" i="1"/>
  <c r="AK770" i="1"/>
  <c r="AK761" i="1"/>
  <c r="AK752" i="1"/>
  <c r="AK743" i="1"/>
  <c r="AK734" i="1"/>
  <c r="AK725" i="1"/>
  <c r="AK716" i="1"/>
  <c r="AK707" i="1"/>
  <c r="AK698" i="1"/>
  <c r="AK689" i="1"/>
  <c r="AK680" i="1"/>
  <c r="AK671" i="1"/>
  <c r="AK662" i="1"/>
  <c r="AK653" i="1"/>
  <c r="AK644" i="1"/>
  <c r="AK635" i="1"/>
  <c r="AK626" i="1"/>
  <c r="AK617" i="1"/>
  <c r="AK608" i="1"/>
  <c r="AK599" i="1"/>
  <c r="AK590" i="1"/>
  <c r="AK581" i="1"/>
  <c r="AK572" i="1"/>
  <c r="AK563" i="1"/>
  <c r="AK554" i="1"/>
  <c r="AK545" i="1"/>
  <c r="AK536" i="1"/>
  <c r="AK527" i="1"/>
  <c r="AK518" i="1"/>
  <c r="AK509" i="1"/>
  <c r="AK500" i="1"/>
  <c r="AK491" i="1"/>
  <c r="AK482" i="1"/>
  <c r="AK473" i="1"/>
  <c r="AK464" i="1"/>
  <c r="AK455" i="1"/>
  <c r="AK446" i="1"/>
  <c r="AK437" i="1"/>
  <c r="AK428" i="1"/>
  <c r="AK419" i="1"/>
  <c r="AK410" i="1"/>
  <c r="AK401" i="1"/>
  <c r="AK392" i="1"/>
  <c r="AK383" i="1"/>
  <c r="AK374" i="1"/>
  <c r="AK365" i="1"/>
  <c r="AK356" i="1"/>
  <c r="AK347" i="1"/>
  <c r="AK338" i="1"/>
  <c r="AK329" i="1"/>
  <c r="AK320" i="1"/>
  <c r="AK311" i="1"/>
  <c r="AK302" i="1"/>
  <c r="AK293" i="1"/>
  <c r="AK284" i="1"/>
  <c r="AK275" i="1"/>
  <c r="AK266" i="1"/>
  <c r="AK256" i="1"/>
  <c r="AK239" i="1"/>
  <c r="AK221" i="1"/>
  <c r="AK194" i="1"/>
  <c r="AK158" i="1"/>
  <c r="AK122" i="1"/>
  <c r="AK86" i="1"/>
  <c r="AK50" i="1"/>
  <c r="AK12" i="1"/>
  <c r="AL873" i="1"/>
  <c r="AL837" i="1"/>
  <c r="AL801" i="1"/>
  <c r="AL765" i="1"/>
  <c r="AL729" i="1"/>
  <c r="AL693" i="1"/>
  <c r="AL657" i="1"/>
  <c r="AL621" i="1"/>
  <c r="AL585" i="1"/>
  <c r="AL547" i="1"/>
  <c r="AL503" i="1"/>
  <c r="AL460" i="1"/>
  <c r="AL417" i="1"/>
  <c r="AL374" i="1"/>
  <c r="AL331" i="1"/>
  <c r="AL287" i="1"/>
  <c r="AL244" i="1"/>
  <c r="AL201" i="1"/>
  <c r="AL158" i="1"/>
  <c r="AL115" i="1"/>
  <c r="AL71" i="1"/>
  <c r="AL28" i="1"/>
  <c r="AM881" i="1"/>
  <c r="AM835" i="1"/>
  <c r="AM781" i="1"/>
  <c r="AM727" i="1"/>
  <c r="AM673" i="1"/>
  <c r="AM619" i="1"/>
  <c r="AM555" i="1"/>
  <c r="AM474" i="1"/>
  <c r="AM308" i="1"/>
  <c r="AM49" i="1"/>
  <c r="AN677" i="1"/>
  <c r="AN353" i="1"/>
  <c r="AO143" i="1"/>
  <c r="AN15" i="1"/>
  <c r="AQ15" i="1"/>
  <c r="AT15" i="1"/>
  <c r="AM15" i="1"/>
  <c r="AP15" i="1"/>
  <c r="AS15" i="1"/>
  <c r="AK15" i="1"/>
  <c r="AO15" i="1"/>
  <c r="AR15" i="1"/>
  <c r="AM9" i="1"/>
  <c r="AS9" i="1"/>
  <c r="AL9" i="1"/>
  <c r="AR9" i="1"/>
  <c r="AQ9" i="1"/>
  <c r="AP9" i="1"/>
  <c r="AK9" i="1"/>
  <c r="AO9" i="1"/>
  <c r="AN9" i="1"/>
  <c r="AT9" i="1"/>
  <c r="AK14" i="1"/>
  <c r="AM14" i="1"/>
  <c r="AN14" i="1"/>
  <c r="AO14" i="1"/>
  <c r="AP14" i="1"/>
  <c r="AQ14" i="1"/>
  <c r="AR14" i="1"/>
  <c r="AS14" i="1"/>
  <c r="AT14" i="1"/>
  <c r="AL15" i="1"/>
  <c r="AL12" i="1"/>
  <c r="AL14" i="1"/>
  <c r="AL8" i="1"/>
  <c r="AK11" i="1"/>
  <c r="AK10" i="1"/>
  <c r="AG362" i="1"/>
  <c r="AG689" i="1"/>
  <c r="AB897" i="1"/>
  <c r="AG897" i="1"/>
  <c r="AB843" i="1"/>
  <c r="AG843" i="1"/>
  <c r="AB831" i="1"/>
  <c r="AG831" i="1"/>
  <c r="AB717" i="1"/>
  <c r="AG717" i="1"/>
  <c r="AB429" i="1"/>
  <c r="AG429" i="1"/>
  <c r="AB417" i="1"/>
  <c r="AG417" i="1"/>
  <c r="AB393" i="1"/>
  <c r="AG393" i="1"/>
  <c r="AB381" i="1"/>
  <c r="AG381" i="1"/>
  <c r="AB369" i="1"/>
  <c r="AG369" i="1"/>
  <c r="AD369" i="1"/>
  <c r="AG902" i="1"/>
  <c r="AC902" i="1"/>
  <c r="AC890" i="1"/>
  <c r="AG890" i="1"/>
  <c r="AC866" i="1"/>
  <c r="AG866" i="1"/>
  <c r="AC794" i="1"/>
  <c r="AG794" i="1"/>
  <c r="AB698" i="1"/>
  <c r="AG698" i="1"/>
  <c r="AC602" i="1"/>
  <c r="AG602" i="1"/>
  <c r="AB554" i="1"/>
  <c r="AG554" i="1"/>
  <c r="AB530" i="1"/>
  <c r="AG530" i="1"/>
  <c r="AG506" i="1"/>
  <c r="AB506" i="1"/>
  <c r="AB482" i="1"/>
  <c r="AG482" i="1"/>
  <c r="AB470" i="1"/>
  <c r="AG470" i="1"/>
  <c r="AC470" i="1"/>
  <c r="AB422" i="1"/>
  <c r="AG422" i="1"/>
  <c r="AB410" i="1"/>
  <c r="AG410" i="1"/>
  <c r="AB350" i="1"/>
  <c r="AG350" i="1"/>
  <c r="AB266" i="1"/>
  <c r="AG266" i="1"/>
  <c r="AB194" i="1"/>
  <c r="AG194" i="1"/>
  <c r="AB134" i="1"/>
  <c r="AG134" i="1"/>
  <c r="AB62" i="1"/>
  <c r="AG62" i="1"/>
  <c r="AB761" i="1"/>
  <c r="AG722" i="1"/>
  <c r="AB804" i="1"/>
  <c r="AG804" i="1"/>
  <c r="AB290" i="1"/>
  <c r="AG614" i="1"/>
  <c r="AG248" i="1"/>
  <c r="AB873" i="1"/>
  <c r="AG873" i="1"/>
  <c r="AB837" i="1"/>
  <c r="AG837" i="1"/>
  <c r="AB405" i="1"/>
  <c r="AG405" i="1"/>
  <c r="AB818" i="1"/>
  <c r="AG818" i="1"/>
  <c r="AC458" i="1"/>
  <c r="AG458" i="1"/>
  <c r="AB398" i="1"/>
  <c r="AG398" i="1"/>
  <c r="AC320" i="1"/>
  <c r="AG320" i="1"/>
  <c r="AG218" i="1"/>
  <c r="AB218" i="1"/>
  <c r="AC32" i="1"/>
  <c r="AG32" i="1"/>
  <c r="AB797" i="1"/>
  <c r="AG797" i="1"/>
  <c r="AD581" i="1"/>
  <c r="AG581" i="1"/>
  <c r="AC758" i="1"/>
  <c r="AG878" i="1"/>
  <c r="AG146" i="1"/>
  <c r="AB903" i="1"/>
  <c r="AG903" i="1"/>
  <c r="AB867" i="1"/>
  <c r="AG867" i="1"/>
  <c r="AB789" i="1"/>
  <c r="AG789" i="1"/>
  <c r="AB753" i="1"/>
  <c r="AG753" i="1"/>
  <c r="AD441" i="1"/>
  <c r="AG441" i="1"/>
  <c r="AC830" i="1"/>
  <c r="AG830" i="1"/>
  <c r="AB746" i="1"/>
  <c r="AG746" i="1"/>
  <c r="AG686" i="1"/>
  <c r="AC686" i="1"/>
  <c r="AC674" i="1"/>
  <c r="AG674" i="1"/>
  <c r="AG650" i="1"/>
  <c r="AB650" i="1"/>
  <c r="AB626" i="1"/>
  <c r="AG626" i="1"/>
  <c r="AC578" i="1"/>
  <c r="AG578" i="1"/>
  <c r="AB578" i="1"/>
  <c r="AG542" i="1"/>
  <c r="AC542" i="1"/>
  <c r="AC446" i="1"/>
  <c r="AG446" i="1"/>
  <c r="AG434" i="1"/>
  <c r="AB434" i="1"/>
  <c r="AB338" i="1"/>
  <c r="AG338" i="1"/>
  <c r="AC284" i="1"/>
  <c r="AG284" i="1"/>
  <c r="AC212" i="1"/>
  <c r="AG212" i="1"/>
  <c r="AB122" i="1"/>
  <c r="AG122" i="1"/>
  <c r="AC104" i="1"/>
  <c r="AG428" i="1"/>
  <c r="AG74" i="1"/>
  <c r="AB357" i="1"/>
  <c r="AG357" i="1"/>
  <c r="AB345" i="1"/>
  <c r="AG345" i="1"/>
  <c r="AB333" i="1"/>
  <c r="AG333" i="1"/>
  <c r="AB321" i="1"/>
  <c r="AG321" i="1"/>
  <c r="AB309" i="1"/>
  <c r="AG309" i="1"/>
  <c r="AD297" i="1"/>
  <c r="AG297" i="1"/>
  <c r="AB285" i="1"/>
  <c r="AG285" i="1"/>
  <c r="AB273" i="1"/>
  <c r="AG273" i="1"/>
  <c r="AD261" i="1"/>
  <c r="AG261" i="1"/>
  <c r="AB249" i="1"/>
  <c r="AG249" i="1"/>
  <c r="AB237" i="1"/>
  <c r="AG237" i="1"/>
  <c r="AD225" i="1"/>
  <c r="AG225" i="1"/>
  <c r="AB213" i="1"/>
  <c r="AG213" i="1"/>
  <c r="AB201" i="1"/>
  <c r="AG201" i="1"/>
  <c r="AB189" i="1"/>
  <c r="AG189" i="1"/>
  <c r="AB177" i="1"/>
  <c r="AG177" i="1"/>
  <c r="AB165" i="1"/>
  <c r="AG165" i="1"/>
  <c r="AB153" i="1"/>
  <c r="AG153" i="1"/>
  <c r="AB141" i="1"/>
  <c r="AG141" i="1"/>
  <c r="AB129" i="1"/>
  <c r="AG129" i="1"/>
  <c r="AB117" i="1"/>
  <c r="AG117" i="1"/>
  <c r="AB105" i="1"/>
  <c r="AG105" i="1"/>
  <c r="AB93" i="1"/>
  <c r="AG93" i="1"/>
  <c r="AD81" i="1"/>
  <c r="AG81" i="1"/>
  <c r="AB69" i="1"/>
  <c r="AG69" i="1"/>
  <c r="AB57" i="1"/>
  <c r="AG57" i="1"/>
  <c r="AD45" i="1"/>
  <c r="AG45" i="1"/>
  <c r="AB33" i="1"/>
  <c r="AG33" i="1"/>
  <c r="AB21" i="1"/>
  <c r="AG21" i="1"/>
  <c r="AD153" i="1"/>
  <c r="AJ16" i="1"/>
  <c r="AI16" i="1"/>
  <c r="AH16" i="1"/>
  <c r="AF16" i="1"/>
  <c r="AE16" i="1"/>
  <c r="AD16" i="1"/>
  <c r="AC16" i="1"/>
  <c r="AB16" i="1"/>
  <c r="AJ879" i="1"/>
  <c r="AI879" i="1"/>
  <c r="AH879" i="1"/>
  <c r="AF879" i="1"/>
  <c r="AE879" i="1"/>
  <c r="AD879" i="1"/>
  <c r="AC879" i="1"/>
  <c r="AJ849" i="1"/>
  <c r="AI849" i="1"/>
  <c r="AH849" i="1"/>
  <c r="AF849" i="1"/>
  <c r="AE849" i="1"/>
  <c r="AD849" i="1"/>
  <c r="AC849" i="1"/>
  <c r="AJ813" i="1"/>
  <c r="AI813" i="1"/>
  <c r="AH813" i="1"/>
  <c r="AE813" i="1"/>
  <c r="AF813" i="1"/>
  <c r="AD813" i="1"/>
  <c r="AB813" i="1"/>
  <c r="AC813" i="1"/>
  <c r="AJ765" i="1"/>
  <c r="AI765" i="1"/>
  <c r="AH765" i="1"/>
  <c r="AF765" i="1"/>
  <c r="AE765" i="1"/>
  <c r="AC765" i="1"/>
  <c r="AB765" i="1"/>
  <c r="AJ729" i="1"/>
  <c r="AI729" i="1"/>
  <c r="AF729" i="1"/>
  <c r="AH729" i="1"/>
  <c r="AE729" i="1"/>
  <c r="AD729" i="1"/>
  <c r="AC729" i="1"/>
  <c r="AB729" i="1"/>
  <c r="AJ693" i="1"/>
  <c r="AH693" i="1"/>
  <c r="AI693" i="1"/>
  <c r="AF693" i="1"/>
  <c r="AE693" i="1"/>
  <c r="AD693" i="1"/>
  <c r="AC693" i="1"/>
  <c r="AB693" i="1"/>
  <c r="AJ663" i="1"/>
  <c r="AI663" i="1"/>
  <c r="AH663" i="1"/>
  <c r="AF663" i="1"/>
  <c r="AE663" i="1"/>
  <c r="AD663" i="1"/>
  <c r="AC663" i="1"/>
  <c r="AB663" i="1"/>
  <c r="AJ633" i="1"/>
  <c r="AI633" i="1"/>
  <c r="AH633" i="1"/>
  <c r="AF633" i="1"/>
  <c r="AE633" i="1"/>
  <c r="AD633" i="1"/>
  <c r="AC633" i="1"/>
  <c r="AB633" i="1"/>
  <c r="AJ597" i="1"/>
  <c r="AI597" i="1"/>
  <c r="AH597" i="1"/>
  <c r="AF597" i="1"/>
  <c r="AE597" i="1"/>
  <c r="AD597" i="1"/>
  <c r="AC597" i="1"/>
  <c r="AB597" i="1"/>
  <c r="AJ555" i="1"/>
  <c r="AI555" i="1"/>
  <c r="AH555" i="1"/>
  <c r="AF555" i="1"/>
  <c r="AE555" i="1"/>
  <c r="AD555" i="1"/>
  <c r="AC555" i="1"/>
  <c r="AB555" i="1"/>
  <c r="AJ495" i="1"/>
  <c r="AI495" i="1"/>
  <c r="AH495" i="1"/>
  <c r="AF495" i="1"/>
  <c r="AE495" i="1"/>
  <c r="AD495" i="1"/>
  <c r="AC495" i="1"/>
  <c r="AB495" i="1"/>
  <c r="AJ891" i="1"/>
  <c r="AI891" i="1"/>
  <c r="AH891" i="1"/>
  <c r="AF891" i="1"/>
  <c r="AE891" i="1"/>
  <c r="AD891" i="1"/>
  <c r="AC891" i="1"/>
  <c r="AJ861" i="1"/>
  <c r="AI861" i="1"/>
  <c r="AH861" i="1"/>
  <c r="AF861" i="1"/>
  <c r="AE861" i="1"/>
  <c r="AD861" i="1"/>
  <c r="AC861" i="1"/>
  <c r="AJ825" i="1"/>
  <c r="AI825" i="1"/>
  <c r="AH825" i="1"/>
  <c r="AF825" i="1"/>
  <c r="AE825" i="1"/>
  <c r="AD825" i="1"/>
  <c r="AC825" i="1"/>
  <c r="AJ795" i="1"/>
  <c r="AI795" i="1"/>
  <c r="AH795" i="1"/>
  <c r="AF795" i="1"/>
  <c r="AE795" i="1"/>
  <c r="AD795" i="1"/>
  <c r="AC795" i="1"/>
  <c r="AB795" i="1"/>
  <c r="AJ771" i="1"/>
  <c r="AI771" i="1"/>
  <c r="AH771" i="1"/>
  <c r="AF771" i="1"/>
  <c r="AE771" i="1"/>
  <c r="AD771" i="1"/>
  <c r="AC771" i="1"/>
  <c r="AB771" i="1"/>
  <c r="AJ747" i="1"/>
  <c r="AI747" i="1"/>
  <c r="AF747" i="1"/>
  <c r="AH747" i="1"/>
  <c r="AE747" i="1"/>
  <c r="AD747" i="1"/>
  <c r="AC747" i="1"/>
  <c r="AB747" i="1"/>
  <c r="AJ723" i="1"/>
  <c r="AI723" i="1"/>
  <c r="AH723" i="1"/>
  <c r="AF723" i="1"/>
  <c r="AE723" i="1"/>
  <c r="AD723" i="1"/>
  <c r="AC723" i="1"/>
  <c r="AB723" i="1"/>
  <c r="AJ699" i="1"/>
  <c r="AI699" i="1"/>
  <c r="AH699" i="1"/>
  <c r="AF699" i="1"/>
  <c r="AE699" i="1"/>
  <c r="AD699" i="1"/>
  <c r="AC699" i="1"/>
  <c r="AB699" i="1"/>
  <c r="AJ669" i="1"/>
  <c r="AI669" i="1"/>
  <c r="AH669" i="1"/>
  <c r="AF669" i="1"/>
  <c r="AE669" i="1"/>
  <c r="AD669" i="1"/>
  <c r="AC669" i="1"/>
  <c r="AB669" i="1"/>
  <c r="AJ639" i="1"/>
  <c r="AH639" i="1"/>
  <c r="AI639" i="1"/>
  <c r="AF639" i="1"/>
  <c r="AE639" i="1"/>
  <c r="AD639" i="1"/>
  <c r="AC639" i="1"/>
  <c r="AB639" i="1"/>
  <c r="AJ609" i="1"/>
  <c r="AI609" i="1"/>
  <c r="AH609" i="1"/>
  <c r="AF609" i="1"/>
  <c r="AE609" i="1"/>
  <c r="AD609" i="1"/>
  <c r="AC609" i="1"/>
  <c r="AB609" i="1"/>
  <c r="AJ585" i="1"/>
  <c r="AH585" i="1"/>
  <c r="AI585" i="1"/>
  <c r="AF585" i="1"/>
  <c r="AE585" i="1"/>
  <c r="AD585" i="1"/>
  <c r="AC585" i="1"/>
  <c r="AB585" i="1"/>
  <c r="AJ561" i="1"/>
  <c r="AI561" i="1"/>
  <c r="AH561" i="1"/>
  <c r="AF561" i="1"/>
  <c r="AE561" i="1"/>
  <c r="AD561" i="1"/>
  <c r="AC561" i="1"/>
  <c r="AB561" i="1"/>
  <c r="AJ537" i="1"/>
  <c r="AI537" i="1"/>
  <c r="AH537" i="1"/>
  <c r="AF537" i="1"/>
  <c r="AE537" i="1"/>
  <c r="AD537" i="1"/>
  <c r="AC537" i="1"/>
  <c r="AB537" i="1"/>
  <c r="AJ519" i="1"/>
  <c r="AI519" i="1"/>
  <c r="AH519" i="1"/>
  <c r="AF519" i="1"/>
  <c r="AE519" i="1"/>
  <c r="AD519" i="1"/>
  <c r="AC519" i="1"/>
  <c r="AB519" i="1"/>
  <c r="AJ507" i="1"/>
  <c r="AI507" i="1"/>
  <c r="AH507" i="1"/>
  <c r="AF507" i="1"/>
  <c r="AE507" i="1"/>
  <c r="AD507" i="1"/>
  <c r="AC507" i="1"/>
  <c r="AB507" i="1"/>
  <c r="AJ477" i="1"/>
  <c r="AI477" i="1"/>
  <c r="AH477" i="1"/>
  <c r="AF477" i="1"/>
  <c r="AE477" i="1"/>
  <c r="AD477" i="1"/>
  <c r="AC477" i="1"/>
  <c r="AB477" i="1"/>
  <c r="AJ459" i="1"/>
  <c r="AI459" i="1"/>
  <c r="AH459" i="1"/>
  <c r="AF459" i="1"/>
  <c r="AE459" i="1"/>
  <c r="AD459" i="1"/>
  <c r="AC459" i="1"/>
  <c r="AB459" i="1"/>
  <c r="AB879" i="1"/>
  <c r="AJ9" i="1"/>
  <c r="AI9" i="1"/>
  <c r="AH9" i="1"/>
  <c r="AF9" i="1"/>
  <c r="AE9" i="1"/>
  <c r="AD9" i="1"/>
  <c r="AC9" i="1"/>
  <c r="AB9" i="1"/>
  <c r="Z884" i="1"/>
  <c r="AJ884" i="1"/>
  <c r="AH884" i="1"/>
  <c r="AI884" i="1"/>
  <c r="AE884" i="1"/>
  <c r="AF884" i="1"/>
  <c r="AC884" i="1"/>
  <c r="AD884" i="1"/>
  <c r="AB884" i="1"/>
  <c r="Z860" i="1"/>
  <c r="AJ860" i="1"/>
  <c r="AH860" i="1"/>
  <c r="AI860" i="1"/>
  <c r="AF860" i="1"/>
  <c r="AE860" i="1"/>
  <c r="AD860" i="1"/>
  <c r="AC860" i="1"/>
  <c r="AB860" i="1"/>
  <c r="Z830" i="1"/>
  <c r="AJ830" i="1"/>
  <c r="AH830" i="1"/>
  <c r="AI830" i="1"/>
  <c r="AF830" i="1"/>
  <c r="AE830" i="1"/>
  <c r="AD830" i="1"/>
  <c r="AB830" i="1"/>
  <c r="Z806" i="1"/>
  <c r="AJ806" i="1"/>
  <c r="AH806" i="1"/>
  <c r="AI806" i="1"/>
  <c r="AE806" i="1"/>
  <c r="AF806" i="1"/>
  <c r="AD806" i="1"/>
  <c r="AB806" i="1"/>
  <c r="AA788" i="1"/>
  <c r="AJ788" i="1"/>
  <c r="AH788" i="1"/>
  <c r="AI788" i="1"/>
  <c r="AF788" i="1"/>
  <c r="AE788" i="1"/>
  <c r="AD788" i="1"/>
  <c r="AC788" i="1"/>
  <c r="AB788" i="1"/>
  <c r="AA764" i="1"/>
  <c r="AJ764" i="1"/>
  <c r="AI764" i="1"/>
  <c r="AH764" i="1"/>
  <c r="AF764" i="1"/>
  <c r="AE764" i="1"/>
  <c r="AD764" i="1"/>
  <c r="AC764" i="1"/>
  <c r="AB764" i="1"/>
  <c r="AA734" i="1"/>
  <c r="AJ734" i="1"/>
  <c r="AH734" i="1"/>
  <c r="AI734" i="1"/>
  <c r="AF734" i="1"/>
  <c r="AE734" i="1"/>
  <c r="AD734" i="1"/>
  <c r="AB734" i="1"/>
  <c r="AA710" i="1"/>
  <c r="AJ710" i="1"/>
  <c r="AI710" i="1"/>
  <c r="AH710" i="1"/>
  <c r="AE710" i="1"/>
  <c r="AF710" i="1"/>
  <c r="AD710" i="1"/>
  <c r="AA686" i="1"/>
  <c r="AJ686" i="1"/>
  <c r="AI686" i="1"/>
  <c r="AH686" i="1"/>
  <c r="AF686" i="1"/>
  <c r="AE686" i="1"/>
  <c r="AD686" i="1"/>
  <c r="AA662" i="1"/>
  <c r="AJ662" i="1"/>
  <c r="AI662" i="1"/>
  <c r="AH662" i="1"/>
  <c r="AF662" i="1"/>
  <c r="AE662" i="1"/>
  <c r="AD662" i="1"/>
  <c r="AJ638" i="1"/>
  <c r="AI638" i="1"/>
  <c r="AF638" i="1"/>
  <c r="AH638" i="1"/>
  <c r="AE638" i="1"/>
  <c r="AD638" i="1"/>
  <c r="AJ614" i="1"/>
  <c r="AH614" i="1"/>
  <c r="AI614" i="1"/>
  <c r="AF614" i="1"/>
  <c r="AE614" i="1"/>
  <c r="AD614" i="1"/>
  <c r="AA590" i="1"/>
  <c r="AJ590" i="1"/>
  <c r="AI590" i="1"/>
  <c r="AH590" i="1"/>
  <c r="AF590" i="1"/>
  <c r="AE590" i="1"/>
  <c r="AD590" i="1"/>
  <c r="AJ566" i="1"/>
  <c r="AI566" i="1"/>
  <c r="AH566" i="1"/>
  <c r="AF566" i="1"/>
  <c r="AE566" i="1"/>
  <c r="AD566" i="1"/>
  <c r="AJ542" i="1"/>
  <c r="AI542" i="1"/>
  <c r="AH542" i="1"/>
  <c r="AF542" i="1"/>
  <c r="AE542" i="1"/>
  <c r="AD542" i="1"/>
  <c r="AJ518" i="1"/>
  <c r="AI518" i="1"/>
  <c r="AH518" i="1"/>
  <c r="AF518" i="1"/>
  <c r="AE518" i="1"/>
  <c r="AD518" i="1"/>
  <c r="AA494" i="1"/>
  <c r="AJ494" i="1"/>
  <c r="AI494" i="1"/>
  <c r="AH494" i="1"/>
  <c r="AF494" i="1"/>
  <c r="AE494" i="1"/>
  <c r="AD494" i="1"/>
  <c r="AA464" i="1"/>
  <c r="AJ464" i="1"/>
  <c r="AI464" i="1"/>
  <c r="AH464" i="1"/>
  <c r="AF464" i="1"/>
  <c r="AE464" i="1"/>
  <c r="AD464" i="1"/>
  <c r="AC464" i="1"/>
  <c r="AB464" i="1"/>
  <c r="AJ440" i="1"/>
  <c r="AH440" i="1"/>
  <c r="AI440" i="1"/>
  <c r="AF440" i="1"/>
  <c r="AE440" i="1"/>
  <c r="AD440" i="1"/>
  <c r="AC440" i="1"/>
  <c r="AB440" i="1"/>
  <c r="AJ416" i="1"/>
  <c r="AI416" i="1"/>
  <c r="AF416" i="1"/>
  <c r="AH416" i="1"/>
  <c r="AE416" i="1"/>
  <c r="AD416" i="1"/>
  <c r="AB416" i="1"/>
  <c r="AC416" i="1"/>
  <c r="AJ392" i="1"/>
  <c r="AI392" i="1"/>
  <c r="AH392" i="1"/>
  <c r="AF392" i="1"/>
  <c r="AE392" i="1"/>
  <c r="AD392" i="1"/>
  <c r="AB392" i="1"/>
  <c r="AJ326" i="1"/>
  <c r="AI326" i="1"/>
  <c r="AF326" i="1"/>
  <c r="AH326" i="1"/>
  <c r="AE326" i="1"/>
  <c r="AD326" i="1"/>
  <c r="AC326" i="1"/>
  <c r="AJ302" i="1"/>
  <c r="AI302" i="1"/>
  <c r="AH302" i="1"/>
  <c r="AF302" i="1"/>
  <c r="AE302" i="1"/>
  <c r="AD302" i="1"/>
  <c r="AC302" i="1"/>
  <c r="AJ278" i="1"/>
  <c r="AI278" i="1"/>
  <c r="AH278" i="1"/>
  <c r="AF278" i="1"/>
  <c r="AE278" i="1"/>
  <c r="AD278" i="1"/>
  <c r="AC278" i="1"/>
  <c r="AJ254" i="1"/>
  <c r="AI254" i="1"/>
  <c r="AF254" i="1"/>
  <c r="AH254" i="1"/>
  <c r="AE254" i="1"/>
  <c r="AD254" i="1"/>
  <c r="AC254" i="1"/>
  <c r="AJ230" i="1"/>
  <c r="AI230" i="1"/>
  <c r="AH230" i="1"/>
  <c r="AF230" i="1"/>
  <c r="AE230" i="1"/>
  <c r="AD230" i="1"/>
  <c r="AC230" i="1"/>
  <c r="AJ206" i="1"/>
  <c r="AI206" i="1"/>
  <c r="AH206" i="1"/>
  <c r="AF206" i="1"/>
  <c r="AE206" i="1"/>
  <c r="AD206" i="1"/>
  <c r="AC206" i="1"/>
  <c r="AJ176" i="1"/>
  <c r="AI176" i="1"/>
  <c r="AH176" i="1"/>
  <c r="AF176" i="1"/>
  <c r="AE176" i="1"/>
  <c r="AD176" i="1"/>
  <c r="AB176" i="1"/>
  <c r="AJ158" i="1"/>
  <c r="AH158" i="1"/>
  <c r="AI158" i="1"/>
  <c r="AF158" i="1"/>
  <c r="AE158" i="1"/>
  <c r="AD158" i="1"/>
  <c r="AC158" i="1"/>
  <c r="AJ140" i="1"/>
  <c r="AI140" i="1"/>
  <c r="AH140" i="1"/>
  <c r="AF140" i="1"/>
  <c r="AE140" i="1"/>
  <c r="AD140" i="1"/>
  <c r="AB140" i="1"/>
  <c r="AJ116" i="1"/>
  <c r="AI116" i="1"/>
  <c r="AH116" i="1"/>
  <c r="AF116" i="1"/>
  <c r="AE116" i="1"/>
  <c r="AD116" i="1"/>
  <c r="AC116" i="1"/>
  <c r="AB116" i="1"/>
  <c r="AJ98" i="1"/>
  <c r="AI98" i="1"/>
  <c r="AH98" i="1"/>
  <c r="AF98" i="1"/>
  <c r="AE98" i="1"/>
  <c r="AD98" i="1"/>
  <c r="AC98" i="1"/>
  <c r="AJ86" i="1"/>
  <c r="AI86" i="1"/>
  <c r="AF86" i="1"/>
  <c r="AH86" i="1"/>
  <c r="AE86" i="1"/>
  <c r="AD86" i="1"/>
  <c r="AC86" i="1"/>
  <c r="AJ68" i="1"/>
  <c r="AI68" i="1"/>
  <c r="AH68" i="1"/>
  <c r="AF68" i="1"/>
  <c r="AE68" i="1"/>
  <c r="AD68" i="1"/>
  <c r="AB68" i="1"/>
  <c r="AJ50" i="1"/>
  <c r="AI50" i="1"/>
  <c r="AF50" i="1"/>
  <c r="AH50" i="1"/>
  <c r="AE50" i="1"/>
  <c r="AD50" i="1"/>
  <c r="AC50" i="1"/>
  <c r="AJ38" i="1"/>
  <c r="AI38" i="1"/>
  <c r="AH38" i="1"/>
  <c r="AF38" i="1"/>
  <c r="AE38" i="1"/>
  <c r="AD38" i="1"/>
  <c r="AC38" i="1"/>
  <c r="AJ20" i="1"/>
  <c r="AI20" i="1"/>
  <c r="AF20" i="1"/>
  <c r="AH20" i="1"/>
  <c r="AE20" i="1"/>
  <c r="AD20" i="1"/>
  <c r="AB20" i="1"/>
  <c r="AC20" i="1"/>
  <c r="AB710" i="1"/>
  <c r="AB638" i="1"/>
  <c r="AB566" i="1"/>
  <c r="AB494" i="1"/>
  <c r="AB278" i="1"/>
  <c r="AB206" i="1"/>
  <c r="AC818" i="1"/>
  <c r="AC746" i="1"/>
  <c r="AC530" i="1"/>
  <c r="Z8" i="1"/>
  <c r="AJ8" i="1"/>
  <c r="AI8" i="1"/>
  <c r="AH8" i="1"/>
  <c r="AE8" i="1"/>
  <c r="AF8" i="1"/>
  <c r="AD8" i="1"/>
  <c r="AC8" i="1"/>
  <c r="AB8" i="1"/>
  <c r="AJ14" i="1"/>
  <c r="AI14" i="1"/>
  <c r="AF14" i="1"/>
  <c r="AH14" i="1"/>
  <c r="AE14" i="1"/>
  <c r="AD14" i="1"/>
  <c r="AC14" i="1"/>
  <c r="Z907" i="1"/>
  <c r="AJ907" i="1"/>
  <c r="AI907" i="1"/>
  <c r="AH907" i="1"/>
  <c r="AF907" i="1"/>
  <c r="AD907" i="1"/>
  <c r="AE907" i="1"/>
  <c r="AC907" i="1"/>
  <c r="AB907" i="1"/>
  <c r="Z901" i="1"/>
  <c r="AJ901" i="1"/>
  <c r="AI901" i="1"/>
  <c r="AH901" i="1"/>
  <c r="AF901" i="1"/>
  <c r="AE901" i="1"/>
  <c r="AD901" i="1"/>
  <c r="AB901" i="1"/>
  <c r="AC901" i="1"/>
  <c r="Z895" i="1"/>
  <c r="AI895" i="1"/>
  <c r="AJ895" i="1"/>
  <c r="AF895" i="1"/>
  <c r="AH895" i="1"/>
  <c r="AE895" i="1"/>
  <c r="AD895" i="1"/>
  <c r="AC895" i="1"/>
  <c r="AB895" i="1"/>
  <c r="Z889" i="1"/>
  <c r="AJ889" i="1"/>
  <c r="AI889" i="1"/>
  <c r="AH889" i="1"/>
  <c r="AF889" i="1"/>
  <c r="AE889" i="1"/>
  <c r="AD889" i="1"/>
  <c r="AB889" i="1"/>
  <c r="AC889" i="1"/>
  <c r="Z883" i="1"/>
  <c r="AJ883" i="1"/>
  <c r="AI883" i="1"/>
  <c r="AH883" i="1"/>
  <c r="AF883" i="1"/>
  <c r="AD883" i="1"/>
  <c r="AE883" i="1"/>
  <c r="AC883" i="1"/>
  <c r="AB883" i="1"/>
  <c r="Z877" i="1"/>
  <c r="AJ877" i="1"/>
  <c r="AI877" i="1"/>
  <c r="AH877" i="1"/>
  <c r="AF877" i="1"/>
  <c r="AE877" i="1"/>
  <c r="AD877" i="1"/>
  <c r="AB877" i="1"/>
  <c r="AC877" i="1"/>
  <c r="Z871" i="1"/>
  <c r="AJ871" i="1"/>
  <c r="AI871" i="1"/>
  <c r="AH871" i="1"/>
  <c r="AF871" i="1"/>
  <c r="AE871" i="1"/>
  <c r="AD871" i="1"/>
  <c r="AC871" i="1"/>
  <c r="AB871" i="1"/>
  <c r="Z865" i="1"/>
  <c r="AJ865" i="1"/>
  <c r="AI865" i="1"/>
  <c r="AH865" i="1"/>
  <c r="AF865" i="1"/>
  <c r="AD865" i="1"/>
  <c r="AE865" i="1"/>
  <c r="AB865" i="1"/>
  <c r="AC865" i="1"/>
  <c r="Z853" i="1"/>
  <c r="AJ853" i="1"/>
  <c r="AI853" i="1"/>
  <c r="AH853" i="1"/>
  <c r="AF853" i="1"/>
  <c r="AE853" i="1"/>
  <c r="AD853" i="1"/>
  <c r="AB853" i="1"/>
  <c r="AC853" i="1"/>
  <c r="Z841" i="1"/>
  <c r="AI841" i="1"/>
  <c r="AJ841" i="1"/>
  <c r="AH841" i="1"/>
  <c r="AF841" i="1"/>
  <c r="AE841" i="1"/>
  <c r="AD841" i="1"/>
  <c r="AB841" i="1"/>
  <c r="AC841" i="1"/>
  <c r="Z829" i="1"/>
  <c r="AJ829" i="1"/>
  <c r="AI829" i="1"/>
  <c r="AH829" i="1"/>
  <c r="AF829" i="1"/>
  <c r="AD829" i="1"/>
  <c r="AE829" i="1"/>
  <c r="AB829" i="1"/>
  <c r="AC829" i="1"/>
  <c r="Z817" i="1"/>
  <c r="AJ817" i="1"/>
  <c r="AI817" i="1"/>
  <c r="AH817" i="1"/>
  <c r="AF817" i="1"/>
  <c r="AE817" i="1"/>
  <c r="AD817" i="1"/>
  <c r="AC817" i="1"/>
  <c r="AB817" i="1"/>
  <c r="Z805" i="1"/>
  <c r="AI805" i="1"/>
  <c r="AJ805" i="1"/>
  <c r="AH805" i="1"/>
  <c r="AF805" i="1"/>
  <c r="AE805" i="1"/>
  <c r="AD805" i="1"/>
  <c r="AB805" i="1"/>
  <c r="AC805" i="1"/>
  <c r="Z793" i="1"/>
  <c r="AJ793" i="1"/>
  <c r="AI793" i="1"/>
  <c r="AH793" i="1"/>
  <c r="AF793" i="1"/>
  <c r="AE793" i="1"/>
  <c r="AD793" i="1"/>
  <c r="AB793" i="1"/>
  <c r="AC793" i="1"/>
  <c r="Z781" i="1"/>
  <c r="AJ781" i="1"/>
  <c r="AI781" i="1"/>
  <c r="AH781" i="1"/>
  <c r="AF781" i="1"/>
  <c r="AE781" i="1"/>
  <c r="AD781" i="1"/>
  <c r="AC781" i="1"/>
  <c r="AB781" i="1"/>
  <c r="Z769" i="1"/>
  <c r="AJ769" i="1"/>
  <c r="AI769" i="1"/>
  <c r="AH769" i="1"/>
  <c r="AF769" i="1"/>
  <c r="AE769" i="1"/>
  <c r="AD769" i="1"/>
  <c r="AB769" i="1"/>
  <c r="AC769" i="1"/>
  <c r="Z757" i="1"/>
  <c r="AJ757" i="1"/>
  <c r="AI757" i="1"/>
  <c r="AH757" i="1"/>
  <c r="AF757" i="1"/>
  <c r="AE757" i="1"/>
  <c r="AD757" i="1"/>
  <c r="AB757" i="1"/>
  <c r="AC757" i="1"/>
  <c r="Z745" i="1"/>
  <c r="AJ745" i="1"/>
  <c r="AI745" i="1"/>
  <c r="AH745" i="1"/>
  <c r="AF745" i="1"/>
  <c r="AD745" i="1"/>
  <c r="AE745" i="1"/>
  <c r="AC745" i="1"/>
  <c r="AB745" i="1"/>
  <c r="AJ733" i="1"/>
  <c r="AI733" i="1"/>
  <c r="AH733" i="1"/>
  <c r="AF733" i="1"/>
  <c r="AD733" i="1"/>
  <c r="AE733" i="1"/>
  <c r="AB733" i="1"/>
  <c r="AC733" i="1"/>
  <c r="AJ721" i="1"/>
  <c r="AH721" i="1"/>
  <c r="AI721" i="1"/>
  <c r="AF721" i="1"/>
  <c r="AE721" i="1"/>
  <c r="AD721" i="1"/>
  <c r="AB721" i="1"/>
  <c r="AC721" i="1"/>
  <c r="AJ715" i="1"/>
  <c r="AI715" i="1"/>
  <c r="AH715" i="1"/>
  <c r="AF715" i="1"/>
  <c r="AD715" i="1"/>
  <c r="AE715" i="1"/>
  <c r="AC715" i="1"/>
  <c r="AB715" i="1"/>
  <c r="AJ703" i="1"/>
  <c r="AI703" i="1"/>
  <c r="AH703" i="1"/>
  <c r="AF703" i="1"/>
  <c r="AE703" i="1"/>
  <c r="AD703" i="1"/>
  <c r="AC703" i="1"/>
  <c r="AB703" i="1"/>
  <c r="AJ691" i="1"/>
  <c r="AI691" i="1"/>
  <c r="AH691" i="1"/>
  <c r="AF691" i="1"/>
  <c r="AD691" i="1"/>
  <c r="AE691" i="1"/>
  <c r="AC691" i="1"/>
  <c r="AB691" i="1"/>
  <c r="AJ679" i="1"/>
  <c r="AI679" i="1"/>
  <c r="AH679" i="1"/>
  <c r="AF679" i="1"/>
  <c r="AD679" i="1"/>
  <c r="AE679" i="1"/>
  <c r="AC679" i="1"/>
  <c r="AB679" i="1"/>
  <c r="AJ667" i="1"/>
  <c r="AI667" i="1"/>
  <c r="AH667" i="1"/>
  <c r="AF667" i="1"/>
  <c r="AE667" i="1"/>
  <c r="AD667" i="1"/>
  <c r="AC667" i="1"/>
  <c r="AB667" i="1"/>
  <c r="AJ655" i="1"/>
  <c r="AI655" i="1"/>
  <c r="AH655" i="1"/>
  <c r="AF655" i="1"/>
  <c r="AD655" i="1"/>
  <c r="AE655" i="1"/>
  <c r="AC655" i="1"/>
  <c r="AB655" i="1"/>
  <c r="AJ643" i="1"/>
  <c r="AI643" i="1"/>
  <c r="AH643" i="1"/>
  <c r="AF643" i="1"/>
  <c r="AD643" i="1"/>
  <c r="AE643" i="1"/>
  <c r="AC643" i="1"/>
  <c r="AB643" i="1"/>
  <c r="AJ631" i="1"/>
  <c r="AI631" i="1"/>
  <c r="AH631" i="1"/>
  <c r="AF631" i="1"/>
  <c r="AE631" i="1"/>
  <c r="AD631" i="1"/>
  <c r="AC631" i="1"/>
  <c r="AB631" i="1"/>
  <c r="AJ619" i="1"/>
  <c r="AI619" i="1"/>
  <c r="AH619" i="1"/>
  <c r="AF619" i="1"/>
  <c r="AD619" i="1"/>
  <c r="AE619" i="1"/>
  <c r="AC619" i="1"/>
  <c r="AB619" i="1"/>
  <c r="AJ613" i="1"/>
  <c r="AI613" i="1"/>
  <c r="AH613" i="1"/>
  <c r="AF613" i="1"/>
  <c r="AE613" i="1"/>
  <c r="AD613" i="1"/>
  <c r="AC613" i="1"/>
  <c r="AB613" i="1"/>
  <c r="AJ607" i="1"/>
  <c r="AI607" i="1"/>
  <c r="AH607" i="1"/>
  <c r="AF607" i="1"/>
  <c r="AD607" i="1"/>
  <c r="AE607" i="1"/>
  <c r="AC607" i="1"/>
  <c r="AB607" i="1"/>
  <c r="AJ601" i="1"/>
  <c r="AI601" i="1"/>
  <c r="AH601" i="1"/>
  <c r="AF601" i="1"/>
  <c r="AD601" i="1"/>
  <c r="AE601" i="1"/>
  <c r="AC601" i="1"/>
  <c r="AB601" i="1"/>
  <c r="AJ595" i="1"/>
  <c r="AF595" i="1"/>
  <c r="AI595" i="1"/>
  <c r="AH595" i="1"/>
  <c r="AE595" i="1"/>
  <c r="AD595" i="1"/>
  <c r="AC595" i="1"/>
  <c r="AB595" i="1"/>
  <c r="AJ583" i="1"/>
  <c r="AI583" i="1"/>
  <c r="AH583" i="1"/>
  <c r="AF583" i="1"/>
  <c r="AD583" i="1"/>
  <c r="AE583" i="1"/>
  <c r="AC583" i="1"/>
  <c r="AB583" i="1"/>
  <c r="AJ577" i="1"/>
  <c r="AH577" i="1"/>
  <c r="AI577" i="1"/>
  <c r="AF577" i="1"/>
  <c r="AD577" i="1"/>
  <c r="AE577" i="1"/>
  <c r="AC577" i="1"/>
  <c r="AB577" i="1"/>
  <c r="AJ571" i="1"/>
  <c r="AI571" i="1"/>
  <c r="AH571" i="1"/>
  <c r="AF571" i="1"/>
  <c r="AD571" i="1"/>
  <c r="AE571" i="1"/>
  <c r="AC571" i="1"/>
  <c r="AB571" i="1"/>
  <c r="AJ565" i="1"/>
  <c r="AI565" i="1"/>
  <c r="AH565" i="1"/>
  <c r="AF565" i="1"/>
  <c r="AD565" i="1"/>
  <c r="AE565" i="1"/>
  <c r="AC565" i="1"/>
  <c r="AB565" i="1"/>
  <c r="AJ559" i="1"/>
  <c r="AI559" i="1"/>
  <c r="AH559" i="1"/>
  <c r="AF559" i="1"/>
  <c r="AE559" i="1"/>
  <c r="AD559" i="1"/>
  <c r="AC559" i="1"/>
  <c r="AB559" i="1"/>
  <c r="AJ553" i="1"/>
  <c r="AI553" i="1"/>
  <c r="AH553" i="1"/>
  <c r="AF553" i="1"/>
  <c r="AD553" i="1"/>
  <c r="AE553" i="1"/>
  <c r="AC553" i="1"/>
  <c r="AB553" i="1"/>
  <c r="AJ547" i="1"/>
  <c r="AI547" i="1"/>
  <c r="AH547" i="1"/>
  <c r="AF547" i="1"/>
  <c r="AD547" i="1"/>
  <c r="AE547" i="1"/>
  <c r="AC547" i="1"/>
  <c r="AB547" i="1"/>
  <c r="AJ541" i="1"/>
  <c r="AH541" i="1"/>
  <c r="AF541" i="1"/>
  <c r="AI541" i="1"/>
  <c r="AD541" i="1"/>
  <c r="AE541" i="1"/>
  <c r="AC541" i="1"/>
  <c r="AB541" i="1"/>
  <c r="AJ535" i="1"/>
  <c r="AI535" i="1"/>
  <c r="AH535" i="1"/>
  <c r="AF535" i="1"/>
  <c r="AD535" i="1"/>
  <c r="AE535" i="1"/>
  <c r="AC535" i="1"/>
  <c r="AB535" i="1"/>
  <c r="AJ529" i="1"/>
  <c r="AI529" i="1"/>
  <c r="AH529" i="1"/>
  <c r="AF529" i="1"/>
  <c r="AD529" i="1"/>
  <c r="AE529" i="1"/>
  <c r="AC529" i="1"/>
  <c r="AB529" i="1"/>
  <c r="AJ523" i="1"/>
  <c r="AI523" i="1"/>
  <c r="AF523" i="1"/>
  <c r="AH523" i="1"/>
  <c r="AE523" i="1"/>
  <c r="AD523" i="1"/>
  <c r="AC523" i="1"/>
  <c r="AB523" i="1"/>
  <c r="AJ517" i="1"/>
  <c r="AI517" i="1"/>
  <c r="AH517" i="1"/>
  <c r="AF517" i="1"/>
  <c r="AD517" i="1"/>
  <c r="AE517" i="1"/>
  <c r="AC517" i="1"/>
  <c r="AB517" i="1"/>
  <c r="AJ511" i="1"/>
  <c r="AI511" i="1"/>
  <c r="AH511" i="1"/>
  <c r="AF511" i="1"/>
  <c r="AD511" i="1"/>
  <c r="AE511" i="1"/>
  <c r="AC511" i="1"/>
  <c r="AB511" i="1"/>
  <c r="AJ505" i="1"/>
  <c r="AH505" i="1"/>
  <c r="AI505" i="1"/>
  <c r="AF505" i="1"/>
  <c r="AD505" i="1"/>
  <c r="AE505" i="1"/>
  <c r="AC505" i="1"/>
  <c r="AB505" i="1"/>
  <c r="AJ499" i="1"/>
  <c r="AI499" i="1"/>
  <c r="AH499" i="1"/>
  <c r="AF499" i="1"/>
  <c r="AD499" i="1"/>
  <c r="AE499" i="1"/>
  <c r="AC499" i="1"/>
  <c r="AB499" i="1"/>
  <c r="AJ493" i="1"/>
  <c r="AF493" i="1"/>
  <c r="AI493" i="1"/>
  <c r="AH493" i="1"/>
  <c r="AD493" i="1"/>
  <c r="AE493" i="1"/>
  <c r="AC493" i="1"/>
  <c r="AB493" i="1"/>
  <c r="AJ487" i="1"/>
  <c r="AI487" i="1"/>
  <c r="AH487" i="1"/>
  <c r="AF487" i="1"/>
  <c r="AE487" i="1"/>
  <c r="AD487" i="1"/>
  <c r="AC487" i="1"/>
  <c r="AB487" i="1"/>
  <c r="AJ481" i="1"/>
  <c r="AI481" i="1"/>
  <c r="AH481" i="1"/>
  <c r="AF481" i="1"/>
  <c r="AD481" i="1"/>
  <c r="AE481" i="1"/>
  <c r="AC481" i="1"/>
  <c r="AB481" i="1"/>
  <c r="AJ475" i="1"/>
  <c r="AI475" i="1"/>
  <c r="AF475" i="1"/>
  <c r="AH475" i="1"/>
  <c r="AD475" i="1"/>
  <c r="AE475" i="1"/>
  <c r="AC475" i="1"/>
  <c r="AB475" i="1"/>
  <c r="AJ469" i="1"/>
  <c r="AI469" i="1"/>
  <c r="AH469" i="1"/>
  <c r="AF469" i="1"/>
  <c r="AD469" i="1"/>
  <c r="AE469" i="1"/>
  <c r="AC469" i="1"/>
  <c r="AB469" i="1"/>
  <c r="AJ463" i="1"/>
  <c r="AI463" i="1"/>
  <c r="AH463" i="1"/>
  <c r="AF463" i="1"/>
  <c r="AD463" i="1"/>
  <c r="AE463" i="1"/>
  <c r="AC463" i="1"/>
  <c r="AB463" i="1"/>
  <c r="AJ457" i="1"/>
  <c r="AI457" i="1"/>
  <c r="AF457" i="1"/>
  <c r="AH457" i="1"/>
  <c r="AD457" i="1"/>
  <c r="AE457" i="1"/>
  <c r="AC457" i="1"/>
  <c r="AB457" i="1"/>
  <c r="AJ451" i="1"/>
  <c r="AI451" i="1"/>
  <c r="AH451" i="1"/>
  <c r="AF451" i="1"/>
  <c r="AE451" i="1"/>
  <c r="AD451" i="1"/>
  <c r="AC451" i="1"/>
  <c r="AB451" i="1"/>
  <c r="AJ445" i="1"/>
  <c r="AI445" i="1"/>
  <c r="AH445" i="1"/>
  <c r="AF445" i="1"/>
  <c r="AD445" i="1"/>
  <c r="AE445" i="1"/>
  <c r="AC445" i="1"/>
  <c r="AB445" i="1"/>
  <c r="AJ439" i="1"/>
  <c r="AI439" i="1"/>
  <c r="AF439" i="1"/>
  <c r="AH439" i="1"/>
  <c r="AD439" i="1"/>
  <c r="AE439" i="1"/>
  <c r="AC439" i="1"/>
  <c r="AB439" i="1"/>
  <c r="AJ433" i="1"/>
  <c r="AI433" i="1"/>
  <c r="AH433" i="1"/>
  <c r="AF433" i="1"/>
  <c r="AD433" i="1"/>
  <c r="AE433" i="1"/>
  <c r="AC433" i="1"/>
  <c r="AB433" i="1"/>
  <c r="AJ427" i="1"/>
  <c r="AH427" i="1"/>
  <c r="AI427" i="1"/>
  <c r="AF427" i="1"/>
  <c r="AD427" i="1"/>
  <c r="AC427" i="1"/>
  <c r="AE427" i="1"/>
  <c r="AB427" i="1"/>
  <c r="AJ421" i="1"/>
  <c r="AI421" i="1"/>
  <c r="AF421" i="1"/>
  <c r="AH421" i="1"/>
  <c r="AD421" i="1"/>
  <c r="AE421" i="1"/>
  <c r="AC421" i="1"/>
  <c r="AB421" i="1"/>
  <c r="AJ415" i="1"/>
  <c r="AI415" i="1"/>
  <c r="AH415" i="1"/>
  <c r="AF415" i="1"/>
  <c r="AE415" i="1"/>
  <c r="AD415" i="1"/>
  <c r="AC415" i="1"/>
  <c r="AB415" i="1"/>
  <c r="AJ409" i="1"/>
  <c r="AI409" i="1"/>
  <c r="AH409" i="1"/>
  <c r="AF409" i="1"/>
  <c r="AD409" i="1"/>
  <c r="AE409" i="1"/>
  <c r="AC409" i="1"/>
  <c r="AB409" i="1"/>
  <c r="AJ403" i="1"/>
  <c r="AI403" i="1"/>
  <c r="AF403" i="1"/>
  <c r="AH403" i="1"/>
  <c r="AD403" i="1"/>
  <c r="AE403" i="1"/>
  <c r="AC403" i="1"/>
  <c r="AB403" i="1"/>
  <c r="AJ397" i="1"/>
  <c r="AH397" i="1"/>
  <c r="AF397" i="1"/>
  <c r="AI397" i="1"/>
  <c r="AD397" i="1"/>
  <c r="AE397" i="1"/>
  <c r="AC397" i="1"/>
  <c r="AB397" i="1"/>
  <c r="AJ391" i="1"/>
  <c r="AI391" i="1"/>
  <c r="AH391" i="1"/>
  <c r="AF391" i="1"/>
  <c r="AD391" i="1"/>
  <c r="AC391" i="1"/>
  <c r="AB391" i="1"/>
  <c r="AE391" i="1"/>
  <c r="AJ385" i="1"/>
  <c r="AI385" i="1"/>
  <c r="AF385" i="1"/>
  <c r="AH385" i="1"/>
  <c r="AD385" i="1"/>
  <c r="AE385" i="1"/>
  <c r="AC385" i="1"/>
  <c r="AB385" i="1"/>
  <c r="AA379" i="1"/>
  <c r="AJ379" i="1"/>
  <c r="AI379" i="1"/>
  <c r="AH379" i="1"/>
  <c r="AF379" i="1"/>
  <c r="AE379" i="1"/>
  <c r="AD379" i="1"/>
  <c r="AC379" i="1"/>
  <c r="AB379" i="1"/>
  <c r="AJ373" i="1"/>
  <c r="AI373" i="1"/>
  <c r="AH373" i="1"/>
  <c r="AF373" i="1"/>
  <c r="AD373" i="1"/>
  <c r="AE373" i="1"/>
  <c r="AC373" i="1"/>
  <c r="AB373" i="1"/>
  <c r="AJ367" i="1"/>
  <c r="AI367" i="1"/>
  <c r="AF367" i="1"/>
  <c r="AH367" i="1"/>
  <c r="AD367" i="1"/>
  <c r="AE367" i="1"/>
  <c r="AC367" i="1"/>
  <c r="AB367" i="1"/>
  <c r="AJ361" i="1"/>
  <c r="AI361" i="1"/>
  <c r="AH361" i="1"/>
  <c r="AF361" i="1"/>
  <c r="AD361" i="1"/>
  <c r="AE361" i="1"/>
  <c r="AC361" i="1"/>
  <c r="AB361" i="1"/>
  <c r="AJ355" i="1"/>
  <c r="AI355" i="1"/>
  <c r="AH355" i="1"/>
  <c r="AF355" i="1"/>
  <c r="AD355" i="1"/>
  <c r="AE355" i="1"/>
  <c r="AC355" i="1"/>
  <c r="AB355" i="1"/>
  <c r="AJ349" i="1"/>
  <c r="AI349" i="1"/>
  <c r="AF349" i="1"/>
  <c r="AH349" i="1"/>
  <c r="AD349" i="1"/>
  <c r="AE349" i="1"/>
  <c r="AC349" i="1"/>
  <c r="AB349" i="1"/>
  <c r="AJ343" i="1"/>
  <c r="AI343" i="1"/>
  <c r="AH343" i="1"/>
  <c r="AF343" i="1"/>
  <c r="AE343" i="1"/>
  <c r="AD343" i="1"/>
  <c r="AC343" i="1"/>
  <c r="AB343" i="1"/>
  <c r="AJ337" i="1"/>
  <c r="AI337" i="1"/>
  <c r="AH337" i="1"/>
  <c r="AF337" i="1"/>
  <c r="AD337" i="1"/>
  <c r="AE337" i="1"/>
  <c r="AC337" i="1"/>
  <c r="AB337" i="1"/>
  <c r="AJ331" i="1"/>
  <c r="AI331" i="1"/>
  <c r="AF331" i="1"/>
  <c r="AH331" i="1"/>
  <c r="AD331" i="1"/>
  <c r="AE331" i="1"/>
  <c r="AC331" i="1"/>
  <c r="AB331" i="1"/>
  <c r="AJ325" i="1"/>
  <c r="AI325" i="1"/>
  <c r="AH325" i="1"/>
  <c r="AF325" i="1"/>
  <c r="AD325" i="1"/>
  <c r="AE325" i="1"/>
  <c r="AC325" i="1"/>
  <c r="AB325" i="1"/>
  <c r="AJ319" i="1"/>
  <c r="AH319" i="1"/>
  <c r="AF319" i="1"/>
  <c r="AI319" i="1"/>
  <c r="AD319" i="1"/>
  <c r="AE319" i="1"/>
  <c r="AC319" i="1"/>
  <c r="AB319" i="1"/>
  <c r="AJ313" i="1"/>
  <c r="AI313" i="1"/>
  <c r="AF313" i="1"/>
  <c r="AH313" i="1"/>
  <c r="AD313" i="1"/>
  <c r="AE313" i="1"/>
  <c r="AC313" i="1"/>
  <c r="AB313" i="1"/>
  <c r="AJ307" i="1"/>
  <c r="AI307" i="1"/>
  <c r="AH307" i="1"/>
  <c r="AF307" i="1"/>
  <c r="AE307" i="1"/>
  <c r="AD307" i="1"/>
  <c r="AC307" i="1"/>
  <c r="AB307" i="1"/>
  <c r="AJ301" i="1"/>
  <c r="AI301" i="1"/>
  <c r="AH301" i="1"/>
  <c r="AF301" i="1"/>
  <c r="AD301" i="1"/>
  <c r="AE301" i="1"/>
  <c r="AC301" i="1"/>
  <c r="AB301" i="1"/>
  <c r="AJ295" i="1"/>
  <c r="AI295" i="1"/>
  <c r="AF295" i="1"/>
  <c r="AH295" i="1"/>
  <c r="AD295" i="1"/>
  <c r="AE295" i="1"/>
  <c r="AC295" i="1"/>
  <c r="AB295" i="1"/>
  <c r="AJ289" i="1"/>
  <c r="AI289" i="1"/>
  <c r="AH289" i="1"/>
  <c r="AF289" i="1"/>
  <c r="AD289" i="1"/>
  <c r="AE289" i="1"/>
  <c r="AC289" i="1"/>
  <c r="AB289" i="1"/>
  <c r="AJ283" i="1"/>
  <c r="AI283" i="1"/>
  <c r="AH283" i="1"/>
  <c r="AF283" i="1"/>
  <c r="AD283" i="1"/>
  <c r="AC283" i="1"/>
  <c r="AE283" i="1"/>
  <c r="AB283" i="1"/>
  <c r="AJ277" i="1"/>
  <c r="AI277" i="1"/>
  <c r="AF277" i="1"/>
  <c r="AH277" i="1"/>
  <c r="AD277" i="1"/>
  <c r="AE277" i="1"/>
  <c r="AC277" i="1"/>
  <c r="AB277" i="1"/>
  <c r="AJ271" i="1"/>
  <c r="AI271" i="1"/>
  <c r="AH271" i="1"/>
  <c r="AF271" i="1"/>
  <c r="AE271" i="1"/>
  <c r="AD271" i="1"/>
  <c r="AC271" i="1"/>
  <c r="AB271" i="1"/>
  <c r="AJ265" i="1"/>
  <c r="AI265" i="1"/>
  <c r="AH265" i="1"/>
  <c r="AF265" i="1"/>
  <c r="AD265" i="1"/>
  <c r="AE265" i="1"/>
  <c r="AC265" i="1"/>
  <c r="AB265" i="1"/>
  <c r="AJ259" i="1"/>
  <c r="AI259" i="1"/>
  <c r="AF259" i="1"/>
  <c r="AH259" i="1"/>
  <c r="AD259" i="1"/>
  <c r="AE259" i="1"/>
  <c r="AC259" i="1"/>
  <c r="AB259" i="1"/>
  <c r="AJ253" i="1"/>
  <c r="AI253" i="1"/>
  <c r="AH253" i="1"/>
  <c r="AF253" i="1"/>
  <c r="AD253" i="1"/>
  <c r="AE253" i="1"/>
  <c r="AC253" i="1"/>
  <c r="AB253" i="1"/>
  <c r="AJ247" i="1"/>
  <c r="AI247" i="1"/>
  <c r="AH247" i="1"/>
  <c r="AF247" i="1"/>
  <c r="AD247" i="1"/>
  <c r="AC247" i="1"/>
  <c r="AE247" i="1"/>
  <c r="AB247" i="1"/>
  <c r="AJ241" i="1"/>
  <c r="AI241" i="1"/>
  <c r="AF241" i="1"/>
  <c r="AH241" i="1"/>
  <c r="AD241" i="1"/>
  <c r="AE241" i="1"/>
  <c r="AC241" i="1"/>
  <c r="AB241" i="1"/>
  <c r="AJ235" i="1"/>
  <c r="AI235" i="1"/>
  <c r="AH235" i="1"/>
  <c r="AF235" i="1"/>
  <c r="AE235" i="1"/>
  <c r="AD235" i="1"/>
  <c r="AC235" i="1"/>
  <c r="AB235" i="1"/>
  <c r="AJ229" i="1"/>
  <c r="AI229" i="1"/>
  <c r="AH229" i="1"/>
  <c r="AF229" i="1"/>
  <c r="AD229" i="1"/>
  <c r="AE229" i="1"/>
  <c r="AC229" i="1"/>
  <c r="AB229" i="1"/>
  <c r="AB50" i="1"/>
  <c r="AC806" i="1"/>
  <c r="AC734" i="1"/>
  <c r="AC662" i="1"/>
  <c r="AC590" i="1"/>
  <c r="AC518" i="1"/>
  <c r="AJ10" i="1"/>
  <c r="AI10" i="1"/>
  <c r="AH10" i="1"/>
  <c r="AF10" i="1"/>
  <c r="AE10" i="1"/>
  <c r="AD10" i="1"/>
  <c r="AC10" i="1"/>
  <c r="AB10" i="1"/>
  <c r="AJ885" i="1"/>
  <c r="AI885" i="1"/>
  <c r="AH885" i="1"/>
  <c r="AF885" i="1"/>
  <c r="AE885" i="1"/>
  <c r="AD885" i="1"/>
  <c r="AC885" i="1"/>
  <c r="AJ855" i="1"/>
  <c r="AI855" i="1"/>
  <c r="AH855" i="1"/>
  <c r="AF855" i="1"/>
  <c r="AE855" i="1"/>
  <c r="AD855" i="1"/>
  <c r="AC855" i="1"/>
  <c r="AJ831" i="1"/>
  <c r="AI831" i="1"/>
  <c r="AH831" i="1"/>
  <c r="AF831" i="1"/>
  <c r="AE831" i="1"/>
  <c r="AD831" i="1"/>
  <c r="AC831" i="1"/>
  <c r="AJ807" i="1"/>
  <c r="AI807" i="1"/>
  <c r="AH807" i="1"/>
  <c r="AF807" i="1"/>
  <c r="AE807" i="1"/>
  <c r="AD807" i="1"/>
  <c r="AC807" i="1"/>
  <c r="AB807" i="1"/>
  <c r="AJ783" i="1"/>
  <c r="AI783" i="1"/>
  <c r="AH783" i="1"/>
  <c r="AF783" i="1"/>
  <c r="AE783" i="1"/>
  <c r="AC783" i="1"/>
  <c r="AB783" i="1"/>
  <c r="AD783" i="1"/>
  <c r="AJ753" i="1"/>
  <c r="AI753" i="1"/>
  <c r="AH753" i="1"/>
  <c r="AF753" i="1"/>
  <c r="AE753" i="1"/>
  <c r="AC753" i="1"/>
  <c r="AD753" i="1"/>
  <c r="AJ717" i="1"/>
  <c r="AI717" i="1"/>
  <c r="AH717" i="1"/>
  <c r="AF717" i="1"/>
  <c r="AE717" i="1"/>
  <c r="AD717" i="1"/>
  <c r="AC717" i="1"/>
  <c r="AJ687" i="1"/>
  <c r="AI687" i="1"/>
  <c r="AH687" i="1"/>
  <c r="AF687" i="1"/>
  <c r="AE687" i="1"/>
  <c r="AD687" i="1"/>
  <c r="AC687" i="1"/>
  <c r="AB687" i="1"/>
  <c r="AJ675" i="1"/>
  <c r="AH675" i="1"/>
  <c r="AI675" i="1"/>
  <c r="AF675" i="1"/>
  <c r="AE675" i="1"/>
  <c r="AD675" i="1"/>
  <c r="AC675" i="1"/>
  <c r="AB675" i="1"/>
  <c r="AJ645" i="1"/>
  <c r="AI645" i="1"/>
  <c r="AH645" i="1"/>
  <c r="AF645" i="1"/>
  <c r="AE645" i="1"/>
  <c r="AD645" i="1"/>
  <c r="AC645" i="1"/>
  <c r="AB645" i="1"/>
  <c r="AJ621" i="1"/>
  <c r="AH621" i="1"/>
  <c r="AI621" i="1"/>
  <c r="AF621" i="1"/>
  <c r="AE621" i="1"/>
  <c r="AD621" i="1"/>
  <c r="AC621" i="1"/>
  <c r="AB621" i="1"/>
  <c r="AJ603" i="1"/>
  <c r="AH603" i="1"/>
  <c r="AI603" i="1"/>
  <c r="AF603" i="1"/>
  <c r="AE603" i="1"/>
  <c r="AD603" i="1"/>
  <c r="AC603" i="1"/>
  <c r="AB603" i="1"/>
  <c r="AJ573" i="1"/>
  <c r="AI573" i="1"/>
  <c r="AH573" i="1"/>
  <c r="AF573" i="1"/>
  <c r="AE573" i="1"/>
  <c r="AD573" i="1"/>
  <c r="AC573" i="1"/>
  <c r="AB573" i="1"/>
  <c r="AJ531" i="1"/>
  <c r="AH531" i="1"/>
  <c r="AI531" i="1"/>
  <c r="AF531" i="1"/>
  <c r="AE531" i="1"/>
  <c r="AD531" i="1"/>
  <c r="AC531" i="1"/>
  <c r="AB531" i="1"/>
  <c r="AJ501" i="1"/>
  <c r="AI501" i="1"/>
  <c r="AH501" i="1"/>
  <c r="AF501" i="1"/>
  <c r="AE501" i="1"/>
  <c r="AD501" i="1"/>
  <c r="AC501" i="1"/>
  <c r="AB501" i="1"/>
  <c r="AJ471" i="1"/>
  <c r="AH471" i="1"/>
  <c r="AI471" i="1"/>
  <c r="AF471" i="1"/>
  <c r="AE471" i="1"/>
  <c r="AD471" i="1"/>
  <c r="AC471" i="1"/>
  <c r="AB471" i="1"/>
  <c r="AJ453" i="1"/>
  <c r="AI453" i="1"/>
  <c r="AH453" i="1"/>
  <c r="AF453" i="1"/>
  <c r="AE453" i="1"/>
  <c r="AD453" i="1"/>
  <c r="AC453" i="1"/>
  <c r="AB453" i="1"/>
  <c r="AJ15" i="1"/>
  <c r="AI15" i="1"/>
  <c r="AH15" i="1"/>
  <c r="AF15" i="1"/>
  <c r="AE15" i="1"/>
  <c r="AD15" i="1"/>
  <c r="AC15" i="1"/>
  <c r="AB15" i="1"/>
  <c r="Z896" i="1"/>
  <c r="AJ896" i="1"/>
  <c r="AH896" i="1"/>
  <c r="AI896" i="1"/>
  <c r="AF896" i="1"/>
  <c r="AE896" i="1"/>
  <c r="AC896" i="1"/>
  <c r="AB896" i="1"/>
  <c r="Z878" i="1"/>
  <c r="AJ878" i="1"/>
  <c r="AH878" i="1"/>
  <c r="AI878" i="1"/>
  <c r="AE878" i="1"/>
  <c r="AF878" i="1"/>
  <c r="AD878" i="1"/>
  <c r="AB878" i="1"/>
  <c r="Z854" i="1"/>
  <c r="AJ854" i="1"/>
  <c r="AI854" i="1"/>
  <c r="AH854" i="1"/>
  <c r="AF854" i="1"/>
  <c r="AE854" i="1"/>
  <c r="AD854" i="1"/>
  <c r="AB854" i="1"/>
  <c r="Z836" i="1"/>
  <c r="AJ836" i="1"/>
  <c r="AI836" i="1"/>
  <c r="AH836" i="1"/>
  <c r="AF836" i="1"/>
  <c r="AE836" i="1"/>
  <c r="AD836" i="1"/>
  <c r="AC836" i="1"/>
  <c r="AB836" i="1"/>
  <c r="Z812" i="1"/>
  <c r="AJ812" i="1"/>
  <c r="AH812" i="1"/>
  <c r="AI812" i="1"/>
  <c r="AF812" i="1"/>
  <c r="AE812" i="1"/>
  <c r="AD812" i="1"/>
  <c r="AB812" i="1"/>
  <c r="AC812" i="1"/>
  <c r="AA782" i="1"/>
  <c r="AJ782" i="1"/>
  <c r="AI782" i="1"/>
  <c r="AH782" i="1"/>
  <c r="AF782" i="1"/>
  <c r="AE782" i="1"/>
  <c r="AD782" i="1"/>
  <c r="AA758" i="1"/>
  <c r="AJ758" i="1"/>
  <c r="AH758" i="1"/>
  <c r="AI758" i="1"/>
  <c r="AF758" i="1"/>
  <c r="AE758" i="1"/>
  <c r="AD758" i="1"/>
  <c r="AB758" i="1"/>
  <c r="AA740" i="1"/>
  <c r="AJ740" i="1"/>
  <c r="AH740" i="1"/>
  <c r="AI740" i="1"/>
  <c r="AF740" i="1"/>
  <c r="AE740" i="1"/>
  <c r="AD740" i="1"/>
  <c r="AB740" i="1"/>
  <c r="AC740" i="1"/>
  <c r="AA716" i="1"/>
  <c r="AJ716" i="1"/>
  <c r="AI716" i="1"/>
  <c r="AH716" i="1"/>
  <c r="AF716" i="1"/>
  <c r="AE716" i="1"/>
  <c r="AD716" i="1"/>
  <c r="AC716" i="1"/>
  <c r="AB716" i="1"/>
  <c r="AA698" i="1"/>
  <c r="AJ698" i="1"/>
  <c r="AI698" i="1"/>
  <c r="AH698" i="1"/>
  <c r="AF698" i="1"/>
  <c r="AE698" i="1"/>
  <c r="AD698" i="1"/>
  <c r="AJ674" i="1"/>
  <c r="AI674" i="1"/>
  <c r="AH674" i="1"/>
  <c r="AF674" i="1"/>
  <c r="AE674" i="1"/>
  <c r="AD674" i="1"/>
  <c r="AJ650" i="1"/>
  <c r="AI650" i="1"/>
  <c r="AH650" i="1"/>
  <c r="AF650" i="1"/>
  <c r="AE650" i="1"/>
  <c r="AD650" i="1"/>
  <c r="AJ626" i="1"/>
  <c r="AI626" i="1"/>
  <c r="AH626" i="1"/>
  <c r="AF626" i="1"/>
  <c r="AE626" i="1"/>
  <c r="AD626" i="1"/>
  <c r="AA596" i="1"/>
  <c r="AJ596" i="1"/>
  <c r="AI596" i="1"/>
  <c r="AH596" i="1"/>
  <c r="AF596" i="1"/>
  <c r="AE596" i="1"/>
  <c r="AD596" i="1"/>
  <c r="AC596" i="1"/>
  <c r="AB596" i="1"/>
  <c r="AJ572" i="1"/>
  <c r="AI572" i="1"/>
  <c r="AH572" i="1"/>
  <c r="AF572" i="1"/>
  <c r="AE572" i="1"/>
  <c r="AD572" i="1"/>
  <c r="AC572" i="1"/>
  <c r="AB572" i="1"/>
  <c r="AJ548" i="1"/>
  <c r="AI548" i="1"/>
  <c r="AH548" i="1"/>
  <c r="AF548" i="1"/>
  <c r="AE548" i="1"/>
  <c r="AD548" i="1"/>
  <c r="AC548" i="1"/>
  <c r="AB548" i="1"/>
  <c r="AA524" i="1"/>
  <c r="AJ524" i="1"/>
  <c r="AH524" i="1"/>
  <c r="AI524" i="1"/>
  <c r="AF524" i="1"/>
  <c r="AE524" i="1"/>
  <c r="AD524" i="1"/>
  <c r="AC524" i="1"/>
  <c r="AB524" i="1"/>
  <c r="AJ506" i="1"/>
  <c r="AI506" i="1"/>
  <c r="AH506" i="1"/>
  <c r="AF506" i="1"/>
  <c r="AE506" i="1"/>
  <c r="AD506" i="1"/>
  <c r="AA482" i="1"/>
  <c r="AJ482" i="1"/>
  <c r="AH482" i="1"/>
  <c r="AI482" i="1"/>
  <c r="AF482" i="1"/>
  <c r="AE482" i="1"/>
  <c r="AD482" i="1"/>
  <c r="AJ458" i="1"/>
  <c r="AI458" i="1"/>
  <c r="AH458" i="1"/>
  <c r="AF458" i="1"/>
  <c r="AE458" i="1"/>
  <c r="AD458" i="1"/>
  <c r="AA434" i="1"/>
  <c r="AJ434" i="1"/>
  <c r="AI434" i="1"/>
  <c r="AF434" i="1"/>
  <c r="AH434" i="1"/>
  <c r="AE434" i="1"/>
  <c r="AD434" i="1"/>
  <c r="AC434" i="1"/>
  <c r="AJ410" i="1"/>
  <c r="AI410" i="1"/>
  <c r="AH410" i="1"/>
  <c r="AF410" i="1"/>
  <c r="AE410" i="1"/>
  <c r="AD410" i="1"/>
  <c r="AC410" i="1"/>
  <c r="AJ386" i="1"/>
  <c r="AI386" i="1"/>
  <c r="AH386" i="1"/>
  <c r="AF386" i="1"/>
  <c r="AE386" i="1"/>
  <c r="AD386" i="1"/>
  <c r="AC386" i="1"/>
  <c r="AJ368" i="1"/>
  <c r="AI368" i="1"/>
  <c r="AH368" i="1"/>
  <c r="AE368" i="1"/>
  <c r="AF368" i="1"/>
  <c r="AD368" i="1"/>
  <c r="AC368" i="1"/>
  <c r="AB368" i="1"/>
  <c r="AJ356" i="1"/>
  <c r="AI356" i="1"/>
  <c r="AH356" i="1"/>
  <c r="AF356" i="1"/>
  <c r="AE356" i="1"/>
  <c r="AD356" i="1"/>
  <c r="AB356" i="1"/>
  <c r="AJ344" i="1"/>
  <c r="AI344" i="1"/>
  <c r="AF344" i="1"/>
  <c r="AH344" i="1"/>
  <c r="AE344" i="1"/>
  <c r="AD344" i="1"/>
  <c r="AB344" i="1"/>
  <c r="AC344" i="1"/>
  <c r="AJ332" i="1"/>
  <c r="AH332" i="1"/>
  <c r="AI332" i="1"/>
  <c r="AF332" i="1"/>
  <c r="AE332" i="1"/>
  <c r="AD332" i="1"/>
  <c r="AC332" i="1"/>
  <c r="AB332" i="1"/>
  <c r="AJ308" i="1"/>
  <c r="AI308" i="1"/>
  <c r="AF308" i="1"/>
  <c r="AH308" i="1"/>
  <c r="AE308" i="1"/>
  <c r="AD308" i="1"/>
  <c r="AB308" i="1"/>
  <c r="AC308" i="1"/>
  <c r="AJ290" i="1"/>
  <c r="AI290" i="1"/>
  <c r="AF290" i="1"/>
  <c r="AH290" i="1"/>
  <c r="AE290" i="1"/>
  <c r="AD290" i="1"/>
  <c r="AC290" i="1"/>
  <c r="AJ266" i="1"/>
  <c r="AH266" i="1"/>
  <c r="AI266" i="1"/>
  <c r="AF266" i="1"/>
  <c r="AE266" i="1"/>
  <c r="AD266" i="1"/>
  <c r="AC266" i="1"/>
  <c r="AJ242" i="1"/>
  <c r="AI242" i="1"/>
  <c r="AH242" i="1"/>
  <c r="AF242" i="1"/>
  <c r="AE242" i="1"/>
  <c r="AD242" i="1"/>
  <c r="AC242" i="1"/>
  <c r="AJ224" i="1"/>
  <c r="AI224" i="1"/>
  <c r="AH224" i="1"/>
  <c r="AE224" i="1"/>
  <c r="AD224" i="1"/>
  <c r="AF224" i="1"/>
  <c r="AC224" i="1"/>
  <c r="AB224" i="1"/>
  <c r="AJ200" i="1"/>
  <c r="AI200" i="1"/>
  <c r="AF200" i="1"/>
  <c r="AH200" i="1"/>
  <c r="AE200" i="1"/>
  <c r="AD200" i="1"/>
  <c r="AB200" i="1"/>
  <c r="AC200" i="1"/>
  <c r="AJ182" i="1"/>
  <c r="AI182" i="1"/>
  <c r="AF182" i="1"/>
  <c r="AH182" i="1"/>
  <c r="AE182" i="1"/>
  <c r="AD182" i="1"/>
  <c r="AC182" i="1"/>
  <c r="AJ164" i="1"/>
  <c r="AI164" i="1"/>
  <c r="AF164" i="1"/>
  <c r="AH164" i="1"/>
  <c r="AE164" i="1"/>
  <c r="AD164" i="1"/>
  <c r="AB164" i="1"/>
  <c r="AC164" i="1"/>
  <c r="AJ146" i="1"/>
  <c r="AI146" i="1"/>
  <c r="AF146" i="1"/>
  <c r="AH146" i="1"/>
  <c r="AE146" i="1"/>
  <c r="AD146" i="1"/>
  <c r="AC146" i="1"/>
  <c r="AJ134" i="1"/>
  <c r="AI134" i="1"/>
  <c r="AH134" i="1"/>
  <c r="AF134" i="1"/>
  <c r="AE134" i="1"/>
  <c r="AD134" i="1"/>
  <c r="AC134" i="1"/>
  <c r="AJ110" i="1"/>
  <c r="AI110" i="1"/>
  <c r="AH110" i="1"/>
  <c r="AF110" i="1"/>
  <c r="AE110" i="1"/>
  <c r="AD110" i="1"/>
  <c r="AC110" i="1"/>
  <c r="AJ92" i="1"/>
  <c r="AI92" i="1"/>
  <c r="AH92" i="1"/>
  <c r="AF92" i="1"/>
  <c r="AE92" i="1"/>
  <c r="AD92" i="1"/>
  <c r="AB92" i="1"/>
  <c r="AC92" i="1"/>
  <c r="AJ74" i="1"/>
  <c r="AI74" i="1"/>
  <c r="AF74" i="1"/>
  <c r="AH74" i="1"/>
  <c r="AE74" i="1"/>
  <c r="AD74" i="1"/>
  <c r="AC74" i="1"/>
  <c r="AJ56" i="1"/>
  <c r="AI56" i="1"/>
  <c r="AH56" i="1"/>
  <c r="AF56" i="1"/>
  <c r="AE56" i="1"/>
  <c r="AD56" i="1"/>
  <c r="AB56" i="1"/>
  <c r="AC56" i="1"/>
  <c r="AJ32" i="1"/>
  <c r="AI32" i="1"/>
  <c r="AF32" i="1"/>
  <c r="AH32" i="1"/>
  <c r="AE32" i="1"/>
  <c r="AD32" i="1"/>
  <c r="AB32" i="1"/>
  <c r="AC68" i="1"/>
  <c r="Z859" i="1"/>
  <c r="AI859" i="1"/>
  <c r="AJ859" i="1"/>
  <c r="AH859" i="1"/>
  <c r="AF859" i="1"/>
  <c r="AE859" i="1"/>
  <c r="AC859" i="1"/>
  <c r="AB859" i="1"/>
  <c r="Z847" i="1"/>
  <c r="AJ847" i="1"/>
  <c r="AI847" i="1"/>
  <c r="AH847" i="1"/>
  <c r="AF847" i="1"/>
  <c r="AE847" i="1"/>
  <c r="AD847" i="1"/>
  <c r="AC847" i="1"/>
  <c r="AB847" i="1"/>
  <c r="Z835" i="1"/>
  <c r="AJ835" i="1"/>
  <c r="AI835" i="1"/>
  <c r="AH835" i="1"/>
  <c r="AF835" i="1"/>
  <c r="AE835" i="1"/>
  <c r="AD835" i="1"/>
  <c r="AC835" i="1"/>
  <c r="AB835" i="1"/>
  <c r="Z823" i="1"/>
  <c r="AJ823" i="1"/>
  <c r="AI823" i="1"/>
  <c r="AH823" i="1"/>
  <c r="AF823" i="1"/>
  <c r="AE823" i="1"/>
  <c r="AD823" i="1"/>
  <c r="AC823" i="1"/>
  <c r="AB823" i="1"/>
  <c r="Z811" i="1"/>
  <c r="AJ811" i="1"/>
  <c r="AI811" i="1"/>
  <c r="AH811" i="1"/>
  <c r="AF811" i="1"/>
  <c r="AE811" i="1"/>
  <c r="AD811" i="1"/>
  <c r="AC811" i="1"/>
  <c r="Z799" i="1"/>
  <c r="AJ799" i="1"/>
  <c r="AI799" i="1"/>
  <c r="AH799" i="1"/>
  <c r="AD799" i="1"/>
  <c r="AF799" i="1"/>
  <c r="AE799" i="1"/>
  <c r="AC799" i="1"/>
  <c r="AB799" i="1"/>
  <c r="Z787" i="1"/>
  <c r="AI787" i="1"/>
  <c r="AJ787" i="1"/>
  <c r="AH787" i="1"/>
  <c r="AF787" i="1"/>
  <c r="AD787" i="1"/>
  <c r="AE787" i="1"/>
  <c r="AC787" i="1"/>
  <c r="AB787" i="1"/>
  <c r="Z775" i="1"/>
  <c r="AJ775" i="1"/>
  <c r="AI775" i="1"/>
  <c r="AH775" i="1"/>
  <c r="AF775" i="1"/>
  <c r="AD775" i="1"/>
  <c r="AE775" i="1"/>
  <c r="AC775" i="1"/>
  <c r="Z763" i="1"/>
  <c r="AJ763" i="1"/>
  <c r="AI763" i="1"/>
  <c r="AH763" i="1"/>
  <c r="AF763" i="1"/>
  <c r="AD763" i="1"/>
  <c r="AE763" i="1"/>
  <c r="AC763" i="1"/>
  <c r="AB763" i="1"/>
  <c r="Z751" i="1"/>
  <c r="AI751" i="1"/>
  <c r="AJ751" i="1"/>
  <c r="AH751" i="1"/>
  <c r="AF751" i="1"/>
  <c r="AD751" i="1"/>
  <c r="AE751" i="1"/>
  <c r="AC751" i="1"/>
  <c r="AB751" i="1"/>
  <c r="Z739" i="1"/>
  <c r="AJ739" i="1"/>
  <c r="AI739" i="1"/>
  <c r="AF739" i="1"/>
  <c r="AH739" i="1"/>
  <c r="AE739" i="1"/>
  <c r="AD739" i="1"/>
  <c r="AC739" i="1"/>
  <c r="AJ727" i="1"/>
  <c r="AI727" i="1"/>
  <c r="AH727" i="1"/>
  <c r="AF727" i="1"/>
  <c r="AD727" i="1"/>
  <c r="AE727" i="1"/>
  <c r="AC727" i="1"/>
  <c r="AB727" i="1"/>
  <c r="AJ709" i="1"/>
  <c r="AI709" i="1"/>
  <c r="AH709" i="1"/>
  <c r="AF709" i="1"/>
  <c r="AD709" i="1"/>
  <c r="AE709" i="1"/>
  <c r="AC709" i="1"/>
  <c r="AB709" i="1"/>
  <c r="AJ697" i="1"/>
  <c r="AI697" i="1"/>
  <c r="AH697" i="1"/>
  <c r="AF697" i="1"/>
  <c r="AD697" i="1"/>
  <c r="AE697" i="1"/>
  <c r="AC697" i="1"/>
  <c r="AB697" i="1"/>
  <c r="AJ685" i="1"/>
  <c r="AH685" i="1"/>
  <c r="AI685" i="1"/>
  <c r="AF685" i="1"/>
  <c r="AE685" i="1"/>
  <c r="AD685" i="1"/>
  <c r="AC685" i="1"/>
  <c r="AB685" i="1"/>
  <c r="AJ673" i="1"/>
  <c r="AI673" i="1"/>
  <c r="AH673" i="1"/>
  <c r="AF673" i="1"/>
  <c r="AD673" i="1"/>
  <c r="AE673" i="1"/>
  <c r="AC673" i="1"/>
  <c r="AB673" i="1"/>
  <c r="AJ661" i="1"/>
  <c r="AI661" i="1"/>
  <c r="AH661" i="1"/>
  <c r="AF661" i="1"/>
  <c r="AD661" i="1"/>
  <c r="AE661" i="1"/>
  <c r="AC661" i="1"/>
  <c r="AB661" i="1"/>
  <c r="AJ649" i="1"/>
  <c r="AH649" i="1"/>
  <c r="AI649" i="1"/>
  <c r="AF649" i="1"/>
  <c r="AE649" i="1"/>
  <c r="AD649" i="1"/>
  <c r="AC649" i="1"/>
  <c r="AB649" i="1"/>
  <c r="AJ637" i="1"/>
  <c r="AI637" i="1"/>
  <c r="AH637" i="1"/>
  <c r="AF637" i="1"/>
  <c r="AD637" i="1"/>
  <c r="AE637" i="1"/>
  <c r="AC637" i="1"/>
  <c r="AB637" i="1"/>
  <c r="AJ625" i="1"/>
  <c r="AI625" i="1"/>
  <c r="AH625" i="1"/>
  <c r="AF625" i="1"/>
  <c r="AD625" i="1"/>
  <c r="AE625" i="1"/>
  <c r="AC625" i="1"/>
  <c r="AB625" i="1"/>
  <c r="AJ589" i="1"/>
  <c r="AI589" i="1"/>
  <c r="AH589" i="1"/>
  <c r="AF589" i="1"/>
  <c r="AD589" i="1"/>
  <c r="AE589" i="1"/>
  <c r="AC589" i="1"/>
  <c r="AB589" i="1"/>
  <c r="AJ19" i="1"/>
  <c r="AI19" i="1"/>
  <c r="AH19" i="1"/>
  <c r="AF19" i="1"/>
  <c r="AE19" i="1"/>
  <c r="AD19" i="1"/>
  <c r="AC19" i="1"/>
  <c r="AB19" i="1"/>
  <c r="AJ13" i="1"/>
  <c r="AH13" i="1"/>
  <c r="AI13" i="1"/>
  <c r="AF13" i="1"/>
  <c r="AE13" i="1"/>
  <c r="AD13" i="1"/>
  <c r="AC13" i="1"/>
  <c r="AB13" i="1"/>
  <c r="AJ906" i="1"/>
  <c r="AI906" i="1"/>
  <c r="AF906" i="1"/>
  <c r="AH906" i="1"/>
  <c r="AE906" i="1"/>
  <c r="AD906" i="1"/>
  <c r="AC906" i="1"/>
  <c r="AB906" i="1"/>
  <c r="AJ900" i="1"/>
  <c r="AI900" i="1"/>
  <c r="AH900" i="1"/>
  <c r="AF900" i="1"/>
  <c r="AD900" i="1"/>
  <c r="AC900" i="1"/>
  <c r="AE900" i="1"/>
  <c r="AB900" i="1"/>
  <c r="AJ894" i="1"/>
  <c r="AI894" i="1"/>
  <c r="AH894" i="1"/>
  <c r="AF894" i="1"/>
  <c r="AE894" i="1"/>
  <c r="AD894" i="1"/>
  <c r="AC894" i="1"/>
  <c r="AB894" i="1"/>
  <c r="AJ888" i="1"/>
  <c r="AI888" i="1"/>
  <c r="AF888" i="1"/>
  <c r="AH888" i="1"/>
  <c r="AE888" i="1"/>
  <c r="AD888" i="1"/>
  <c r="AC888" i="1"/>
  <c r="AB888" i="1"/>
  <c r="AJ882" i="1"/>
  <c r="AI882" i="1"/>
  <c r="AH882" i="1"/>
  <c r="AF882" i="1"/>
  <c r="AE882" i="1"/>
  <c r="AD882" i="1"/>
  <c r="AC882" i="1"/>
  <c r="AB882" i="1"/>
  <c r="AJ876" i="1"/>
  <c r="AI876" i="1"/>
  <c r="AH876" i="1"/>
  <c r="AF876" i="1"/>
  <c r="AE876" i="1"/>
  <c r="AD876" i="1"/>
  <c r="AC876" i="1"/>
  <c r="AB876" i="1"/>
  <c r="AJ870" i="1"/>
  <c r="AI870" i="1"/>
  <c r="AH870" i="1"/>
  <c r="AF870" i="1"/>
  <c r="AE870" i="1"/>
  <c r="AD870" i="1"/>
  <c r="AC870" i="1"/>
  <c r="AB870" i="1"/>
  <c r="AJ864" i="1"/>
  <c r="AI864" i="1"/>
  <c r="AH864" i="1"/>
  <c r="AF864" i="1"/>
  <c r="AE864" i="1"/>
  <c r="AD864" i="1"/>
  <c r="AC864" i="1"/>
  <c r="AB864" i="1"/>
  <c r="AJ858" i="1"/>
  <c r="AI858" i="1"/>
  <c r="AF858" i="1"/>
  <c r="AH858" i="1"/>
  <c r="AE858" i="1"/>
  <c r="AC858" i="1"/>
  <c r="AD858" i="1"/>
  <c r="AB858" i="1"/>
  <c r="AJ852" i="1"/>
  <c r="AI852" i="1"/>
  <c r="AF852" i="1"/>
  <c r="AH852" i="1"/>
  <c r="AE852" i="1"/>
  <c r="AC852" i="1"/>
  <c r="AB852" i="1"/>
  <c r="AD852" i="1"/>
  <c r="AJ846" i="1"/>
  <c r="AI846" i="1"/>
  <c r="AH846" i="1"/>
  <c r="AF846" i="1"/>
  <c r="AE846" i="1"/>
  <c r="AC846" i="1"/>
  <c r="AD846" i="1"/>
  <c r="AB846" i="1"/>
  <c r="AJ840" i="1"/>
  <c r="AI840" i="1"/>
  <c r="AH840" i="1"/>
  <c r="AF840" i="1"/>
  <c r="AE840" i="1"/>
  <c r="AC840" i="1"/>
  <c r="AD840" i="1"/>
  <c r="AB840" i="1"/>
  <c r="AJ834" i="1"/>
  <c r="AI834" i="1"/>
  <c r="AF834" i="1"/>
  <c r="AH834" i="1"/>
  <c r="AE834" i="1"/>
  <c r="AC834" i="1"/>
  <c r="AD834" i="1"/>
  <c r="AB834" i="1"/>
  <c r="AJ828" i="1"/>
  <c r="AI828" i="1"/>
  <c r="AH828" i="1"/>
  <c r="AF828" i="1"/>
  <c r="AE828" i="1"/>
  <c r="AD828" i="1"/>
  <c r="AC828" i="1"/>
  <c r="AB828" i="1"/>
  <c r="AJ822" i="1"/>
  <c r="AI822" i="1"/>
  <c r="AH822" i="1"/>
  <c r="AF822" i="1"/>
  <c r="AE822" i="1"/>
  <c r="AC822" i="1"/>
  <c r="AD822" i="1"/>
  <c r="AB822" i="1"/>
  <c r="AJ816" i="1"/>
  <c r="AI816" i="1"/>
  <c r="AH816" i="1"/>
  <c r="AF816" i="1"/>
  <c r="AE816" i="1"/>
  <c r="AC816" i="1"/>
  <c r="AB816" i="1"/>
  <c r="AJ810" i="1"/>
  <c r="AI810" i="1"/>
  <c r="AH810" i="1"/>
  <c r="AF810" i="1"/>
  <c r="AE810" i="1"/>
  <c r="AC810" i="1"/>
  <c r="AD810" i="1"/>
  <c r="AB810" i="1"/>
  <c r="AJ804" i="1"/>
  <c r="AI804" i="1"/>
  <c r="AF804" i="1"/>
  <c r="AH804" i="1"/>
  <c r="AE804" i="1"/>
  <c r="AC804" i="1"/>
  <c r="AD804" i="1"/>
  <c r="AJ798" i="1"/>
  <c r="AI798" i="1"/>
  <c r="AH798" i="1"/>
  <c r="AF798" i="1"/>
  <c r="AE798" i="1"/>
  <c r="AD798" i="1"/>
  <c r="AC798" i="1"/>
  <c r="AB798" i="1"/>
  <c r="AJ792" i="1"/>
  <c r="AI792" i="1"/>
  <c r="AH792" i="1"/>
  <c r="AF792" i="1"/>
  <c r="AE792" i="1"/>
  <c r="AC792" i="1"/>
  <c r="AB792" i="1"/>
  <c r="AD792" i="1"/>
  <c r="AJ786" i="1"/>
  <c r="AI786" i="1"/>
  <c r="AH786" i="1"/>
  <c r="AF786" i="1"/>
  <c r="AE786" i="1"/>
  <c r="AC786" i="1"/>
  <c r="AD786" i="1"/>
  <c r="AB786" i="1"/>
  <c r="AJ780" i="1"/>
  <c r="AI780" i="1"/>
  <c r="AH780" i="1"/>
  <c r="AF780" i="1"/>
  <c r="AE780" i="1"/>
  <c r="AD780" i="1"/>
  <c r="AC780" i="1"/>
  <c r="AB780" i="1"/>
  <c r="AJ774" i="1"/>
  <c r="AI774" i="1"/>
  <c r="AH774" i="1"/>
  <c r="AF774" i="1"/>
  <c r="AE774" i="1"/>
  <c r="AC774" i="1"/>
  <c r="AD774" i="1"/>
  <c r="AB774" i="1"/>
  <c r="AJ768" i="1"/>
  <c r="AI768" i="1"/>
  <c r="AF768" i="1"/>
  <c r="AH768" i="1"/>
  <c r="AE768" i="1"/>
  <c r="AC768" i="1"/>
  <c r="AD768" i="1"/>
  <c r="AJ762" i="1"/>
  <c r="AI762" i="1"/>
  <c r="AH762" i="1"/>
  <c r="AF762" i="1"/>
  <c r="AE762" i="1"/>
  <c r="AD762" i="1"/>
  <c r="AC762" i="1"/>
  <c r="AB762" i="1"/>
  <c r="AJ756" i="1"/>
  <c r="AI756" i="1"/>
  <c r="AH756" i="1"/>
  <c r="AF756" i="1"/>
  <c r="AE756" i="1"/>
  <c r="AD756" i="1"/>
  <c r="AC756" i="1"/>
  <c r="AB756" i="1"/>
  <c r="AJ750" i="1"/>
  <c r="AI750" i="1"/>
  <c r="AH750" i="1"/>
  <c r="AF750" i="1"/>
  <c r="AE750" i="1"/>
  <c r="AD750" i="1"/>
  <c r="AC750" i="1"/>
  <c r="AB750" i="1"/>
  <c r="AJ744" i="1"/>
  <c r="AI744" i="1"/>
  <c r="AF744" i="1"/>
  <c r="AH744" i="1"/>
  <c r="AE744" i="1"/>
  <c r="AD744" i="1"/>
  <c r="AC744" i="1"/>
  <c r="AB744" i="1"/>
  <c r="AJ738" i="1"/>
  <c r="AI738" i="1"/>
  <c r="AH738" i="1"/>
  <c r="AF738" i="1"/>
  <c r="AE738" i="1"/>
  <c r="AD738" i="1"/>
  <c r="AC738" i="1"/>
  <c r="AB738" i="1"/>
  <c r="AJ732" i="1"/>
  <c r="AI732" i="1"/>
  <c r="AF732" i="1"/>
  <c r="AH732" i="1"/>
  <c r="AE732" i="1"/>
  <c r="AD732" i="1"/>
  <c r="AC732" i="1"/>
  <c r="AJ726" i="1"/>
  <c r="AI726" i="1"/>
  <c r="AH726" i="1"/>
  <c r="AF726" i="1"/>
  <c r="AE726" i="1"/>
  <c r="AD726" i="1"/>
  <c r="AC726" i="1"/>
  <c r="AB726" i="1"/>
  <c r="AJ720" i="1"/>
  <c r="AI720" i="1"/>
  <c r="AH720" i="1"/>
  <c r="AF720" i="1"/>
  <c r="AE720" i="1"/>
  <c r="AD720" i="1"/>
  <c r="AC720" i="1"/>
  <c r="AB720" i="1"/>
  <c r="AJ714" i="1"/>
  <c r="AI714" i="1"/>
  <c r="AH714" i="1"/>
  <c r="AF714" i="1"/>
  <c r="AE714" i="1"/>
  <c r="AD714" i="1"/>
  <c r="AC714" i="1"/>
  <c r="AB714" i="1"/>
  <c r="AJ708" i="1"/>
  <c r="AI708" i="1"/>
  <c r="AF708" i="1"/>
  <c r="AH708" i="1"/>
  <c r="AE708" i="1"/>
  <c r="AD708" i="1"/>
  <c r="AC708" i="1"/>
  <c r="AB708" i="1"/>
  <c r="AJ702" i="1"/>
  <c r="AI702" i="1"/>
  <c r="AH702" i="1"/>
  <c r="AF702" i="1"/>
  <c r="AE702" i="1"/>
  <c r="AD702" i="1"/>
  <c r="AC702" i="1"/>
  <c r="AB702" i="1"/>
  <c r="AA696" i="1"/>
  <c r="AJ696" i="1"/>
  <c r="AI696" i="1"/>
  <c r="AF696" i="1"/>
  <c r="AH696" i="1"/>
  <c r="AE696" i="1"/>
  <c r="AD696" i="1"/>
  <c r="AC696" i="1"/>
  <c r="AB696" i="1"/>
  <c r="AA690" i="1"/>
  <c r="AJ690" i="1"/>
  <c r="AI690" i="1"/>
  <c r="AF690" i="1"/>
  <c r="AH690" i="1"/>
  <c r="AE690" i="1"/>
  <c r="AD690" i="1"/>
  <c r="AC690" i="1"/>
  <c r="AB690" i="1"/>
  <c r="AJ684" i="1"/>
  <c r="AI684" i="1"/>
  <c r="AH684" i="1"/>
  <c r="AF684" i="1"/>
  <c r="AE684" i="1"/>
  <c r="AD684" i="1"/>
  <c r="AC684" i="1"/>
  <c r="AB684" i="1"/>
  <c r="AA678" i="1"/>
  <c r="AJ678" i="1"/>
  <c r="AI678" i="1"/>
  <c r="AH678" i="1"/>
  <c r="AF678" i="1"/>
  <c r="AE678" i="1"/>
  <c r="AD678" i="1"/>
  <c r="AC678" i="1"/>
  <c r="AB678" i="1"/>
  <c r="AJ672" i="1"/>
  <c r="AI672" i="1"/>
  <c r="AH672" i="1"/>
  <c r="AF672" i="1"/>
  <c r="AE672" i="1"/>
  <c r="AD672" i="1"/>
  <c r="AC672" i="1"/>
  <c r="AB672" i="1"/>
  <c r="AJ666" i="1"/>
  <c r="AI666" i="1"/>
  <c r="AH666" i="1"/>
  <c r="AF666" i="1"/>
  <c r="AE666" i="1"/>
  <c r="AD666" i="1"/>
  <c r="AC666" i="1"/>
  <c r="AB666" i="1"/>
  <c r="AA660" i="1"/>
  <c r="AJ660" i="1"/>
  <c r="AI660" i="1"/>
  <c r="AH660" i="1"/>
  <c r="AF660" i="1"/>
  <c r="AE660" i="1"/>
  <c r="AD660" i="1"/>
  <c r="AC660" i="1"/>
  <c r="AB660" i="1"/>
  <c r="AA654" i="1"/>
  <c r="AJ654" i="1"/>
  <c r="AI654" i="1"/>
  <c r="AH654" i="1"/>
  <c r="AF654" i="1"/>
  <c r="AE654" i="1"/>
  <c r="AD654" i="1"/>
  <c r="AC654" i="1"/>
  <c r="AB654" i="1"/>
  <c r="AJ648" i="1"/>
  <c r="AI648" i="1"/>
  <c r="AH648" i="1"/>
  <c r="AF648" i="1"/>
  <c r="AE648" i="1"/>
  <c r="AD648" i="1"/>
  <c r="AC648" i="1"/>
  <c r="AB648" i="1"/>
  <c r="AA642" i="1"/>
  <c r="AJ642" i="1"/>
  <c r="AI642" i="1"/>
  <c r="AH642" i="1"/>
  <c r="AF642" i="1"/>
  <c r="AE642" i="1"/>
  <c r="AD642" i="1"/>
  <c r="AC642" i="1"/>
  <c r="AB642" i="1"/>
  <c r="AJ636" i="1"/>
  <c r="AI636" i="1"/>
  <c r="AH636" i="1"/>
  <c r="AF636" i="1"/>
  <c r="AE636" i="1"/>
  <c r="AD636" i="1"/>
  <c r="AC636" i="1"/>
  <c r="AB636" i="1"/>
  <c r="AJ630" i="1"/>
  <c r="AI630" i="1"/>
  <c r="AF630" i="1"/>
  <c r="AH630" i="1"/>
  <c r="AE630" i="1"/>
  <c r="AD630" i="1"/>
  <c r="AC630" i="1"/>
  <c r="AB630" i="1"/>
  <c r="AA624" i="1"/>
  <c r="AJ624" i="1"/>
  <c r="AI624" i="1"/>
  <c r="AH624" i="1"/>
  <c r="AF624" i="1"/>
  <c r="AE624" i="1"/>
  <c r="AD624" i="1"/>
  <c r="AC624" i="1"/>
  <c r="AB624" i="1"/>
  <c r="AA618" i="1"/>
  <c r="AJ618" i="1"/>
  <c r="AI618" i="1"/>
  <c r="AH618" i="1"/>
  <c r="AF618" i="1"/>
  <c r="AE618" i="1"/>
  <c r="AD618" i="1"/>
  <c r="AC618" i="1"/>
  <c r="AB618" i="1"/>
  <c r="AJ612" i="1"/>
  <c r="AI612" i="1"/>
  <c r="AF612" i="1"/>
  <c r="AH612" i="1"/>
  <c r="AE612" i="1"/>
  <c r="AD612" i="1"/>
  <c r="AC612" i="1"/>
  <c r="AB612" i="1"/>
  <c r="AA606" i="1"/>
  <c r="AJ606" i="1"/>
  <c r="AI606" i="1"/>
  <c r="AH606" i="1"/>
  <c r="AF606" i="1"/>
  <c r="AE606" i="1"/>
  <c r="AD606" i="1"/>
  <c r="AC606" i="1"/>
  <c r="AB606" i="1"/>
  <c r="AJ600" i="1"/>
  <c r="AI600" i="1"/>
  <c r="AH600" i="1"/>
  <c r="AF600" i="1"/>
  <c r="AE600" i="1"/>
  <c r="AD600" i="1"/>
  <c r="AC600" i="1"/>
  <c r="AB600" i="1"/>
  <c r="AJ594" i="1"/>
  <c r="AI594" i="1"/>
  <c r="AH594" i="1"/>
  <c r="AF594" i="1"/>
  <c r="AE594" i="1"/>
  <c r="AD594" i="1"/>
  <c r="AC594" i="1"/>
  <c r="AB594" i="1"/>
  <c r="AB861" i="1"/>
  <c r="AB825" i="1"/>
  <c r="AB782" i="1"/>
  <c r="AB739" i="1"/>
  <c r="AB686" i="1"/>
  <c r="AB614" i="1"/>
  <c r="AB542" i="1"/>
  <c r="AB326" i="1"/>
  <c r="AB254" i="1"/>
  <c r="AB182" i="1"/>
  <c r="AB110" i="1"/>
  <c r="AB38" i="1"/>
  <c r="AC650" i="1"/>
  <c r="AC506" i="1"/>
  <c r="AD896" i="1"/>
  <c r="AJ897" i="1"/>
  <c r="AI897" i="1"/>
  <c r="AH897" i="1"/>
  <c r="AF897" i="1"/>
  <c r="AE897" i="1"/>
  <c r="AD897" i="1"/>
  <c r="AC897" i="1"/>
  <c r="AJ873" i="1"/>
  <c r="AI873" i="1"/>
  <c r="AH873" i="1"/>
  <c r="AF873" i="1"/>
  <c r="AE873" i="1"/>
  <c r="AD873" i="1"/>
  <c r="AC873" i="1"/>
  <c r="AJ843" i="1"/>
  <c r="AI843" i="1"/>
  <c r="AH843" i="1"/>
  <c r="AF843" i="1"/>
  <c r="AE843" i="1"/>
  <c r="AD843" i="1"/>
  <c r="AC843" i="1"/>
  <c r="AJ819" i="1"/>
  <c r="AI819" i="1"/>
  <c r="AH819" i="1"/>
  <c r="AF819" i="1"/>
  <c r="AE819" i="1"/>
  <c r="AD819" i="1"/>
  <c r="AC819" i="1"/>
  <c r="AB819" i="1"/>
  <c r="AJ789" i="1"/>
  <c r="AI789" i="1"/>
  <c r="AH789" i="1"/>
  <c r="AF789" i="1"/>
  <c r="AE789" i="1"/>
  <c r="AD789" i="1"/>
  <c r="AC789" i="1"/>
  <c r="AJ759" i="1"/>
  <c r="AI759" i="1"/>
  <c r="AH759" i="1"/>
  <c r="AF759" i="1"/>
  <c r="AE759" i="1"/>
  <c r="AD759" i="1"/>
  <c r="AC759" i="1"/>
  <c r="AB759" i="1"/>
  <c r="AJ735" i="1"/>
  <c r="AI735" i="1"/>
  <c r="AH735" i="1"/>
  <c r="AF735" i="1"/>
  <c r="AE735" i="1"/>
  <c r="AD735" i="1"/>
  <c r="AC735" i="1"/>
  <c r="AB735" i="1"/>
  <c r="AJ705" i="1"/>
  <c r="AI705" i="1"/>
  <c r="AH705" i="1"/>
  <c r="AF705" i="1"/>
  <c r="AE705" i="1"/>
  <c r="AD705" i="1"/>
  <c r="AC705" i="1"/>
  <c r="AB705" i="1"/>
  <c r="AJ651" i="1"/>
  <c r="AI651" i="1"/>
  <c r="AH651" i="1"/>
  <c r="AF651" i="1"/>
  <c r="AE651" i="1"/>
  <c r="AD651" i="1"/>
  <c r="AC651" i="1"/>
  <c r="AB651" i="1"/>
  <c r="AJ615" i="1"/>
  <c r="AI615" i="1"/>
  <c r="AH615" i="1"/>
  <c r="AF615" i="1"/>
  <c r="AE615" i="1"/>
  <c r="AD615" i="1"/>
  <c r="AC615" i="1"/>
  <c r="AB615" i="1"/>
  <c r="AJ579" i="1"/>
  <c r="AI579" i="1"/>
  <c r="AH579" i="1"/>
  <c r="AF579" i="1"/>
  <c r="AE579" i="1"/>
  <c r="AD579" i="1"/>
  <c r="AC579" i="1"/>
  <c r="AB579" i="1"/>
  <c r="AJ549" i="1"/>
  <c r="AH549" i="1"/>
  <c r="AI549" i="1"/>
  <c r="AF549" i="1"/>
  <c r="AE549" i="1"/>
  <c r="AC549" i="1"/>
  <c r="AB549" i="1"/>
  <c r="AD549" i="1"/>
  <c r="AJ525" i="1"/>
  <c r="AI525" i="1"/>
  <c r="AH525" i="1"/>
  <c r="AF525" i="1"/>
  <c r="AE525" i="1"/>
  <c r="AD525" i="1"/>
  <c r="AC525" i="1"/>
  <c r="AB525" i="1"/>
  <c r="AJ489" i="1"/>
  <c r="AI489" i="1"/>
  <c r="AH489" i="1"/>
  <c r="AF489" i="1"/>
  <c r="AE489" i="1"/>
  <c r="AD489" i="1"/>
  <c r="AC489" i="1"/>
  <c r="AB489" i="1"/>
  <c r="AD765" i="1"/>
  <c r="Z902" i="1"/>
  <c r="AJ902" i="1"/>
  <c r="AH902" i="1"/>
  <c r="AI902" i="1"/>
  <c r="AF902" i="1"/>
  <c r="AE902" i="1"/>
  <c r="AD902" i="1"/>
  <c r="AB902" i="1"/>
  <c r="Z872" i="1"/>
  <c r="AJ872" i="1"/>
  <c r="AI872" i="1"/>
  <c r="AH872" i="1"/>
  <c r="AE872" i="1"/>
  <c r="AF872" i="1"/>
  <c r="AD872" i="1"/>
  <c r="AC872" i="1"/>
  <c r="AB872" i="1"/>
  <c r="Z848" i="1"/>
  <c r="AJ848" i="1"/>
  <c r="AH848" i="1"/>
  <c r="AI848" i="1"/>
  <c r="AF848" i="1"/>
  <c r="AE848" i="1"/>
  <c r="AD848" i="1"/>
  <c r="AC848" i="1"/>
  <c r="AB848" i="1"/>
  <c r="Z824" i="1"/>
  <c r="AJ824" i="1"/>
  <c r="AH824" i="1"/>
  <c r="AI824" i="1"/>
  <c r="AF824" i="1"/>
  <c r="AE824" i="1"/>
  <c r="AD824" i="1"/>
  <c r="AC824" i="1"/>
  <c r="AB824" i="1"/>
  <c r="AA800" i="1"/>
  <c r="AJ800" i="1"/>
  <c r="AI800" i="1"/>
  <c r="AH800" i="1"/>
  <c r="AF800" i="1"/>
  <c r="AE800" i="1"/>
  <c r="AD800" i="1"/>
  <c r="AC800" i="1"/>
  <c r="AB800" i="1"/>
  <c r="AA776" i="1"/>
  <c r="AJ776" i="1"/>
  <c r="AH776" i="1"/>
  <c r="AI776" i="1"/>
  <c r="AE776" i="1"/>
  <c r="AF776" i="1"/>
  <c r="AD776" i="1"/>
  <c r="AB776" i="1"/>
  <c r="AC776" i="1"/>
  <c r="AA752" i="1"/>
  <c r="AJ752" i="1"/>
  <c r="AH752" i="1"/>
  <c r="AI752" i="1"/>
  <c r="AF752" i="1"/>
  <c r="AE752" i="1"/>
  <c r="AD752" i="1"/>
  <c r="AC752" i="1"/>
  <c r="AB752" i="1"/>
  <c r="AA728" i="1"/>
  <c r="AJ728" i="1"/>
  <c r="AI728" i="1"/>
  <c r="AH728" i="1"/>
  <c r="AE728" i="1"/>
  <c r="AF728" i="1"/>
  <c r="AD728" i="1"/>
  <c r="AC728" i="1"/>
  <c r="AB728" i="1"/>
  <c r="AJ692" i="1"/>
  <c r="AI692" i="1"/>
  <c r="AH692" i="1"/>
  <c r="AE692" i="1"/>
  <c r="AF692" i="1"/>
  <c r="AD692" i="1"/>
  <c r="AC692" i="1"/>
  <c r="AB692" i="1"/>
  <c r="AA668" i="1"/>
  <c r="AJ668" i="1"/>
  <c r="AH668" i="1"/>
  <c r="AI668" i="1"/>
  <c r="AF668" i="1"/>
  <c r="AE668" i="1"/>
  <c r="AD668" i="1"/>
  <c r="AC668" i="1"/>
  <c r="AB668" i="1"/>
  <c r="AJ644" i="1"/>
  <c r="AI644" i="1"/>
  <c r="AH644" i="1"/>
  <c r="AF644" i="1"/>
  <c r="AE644" i="1"/>
  <c r="AD644" i="1"/>
  <c r="AC644" i="1"/>
  <c r="AB644" i="1"/>
  <c r="AJ620" i="1"/>
  <c r="AI620" i="1"/>
  <c r="AH620" i="1"/>
  <c r="AF620" i="1"/>
  <c r="AE620" i="1"/>
  <c r="AD620" i="1"/>
  <c r="AC620" i="1"/>
  <c r="AB620" i="1"/>
  <c r="AJ602" i="1"/>
  <c r="AI602" i="1"/>
  <c r="AH602" i="1"/>
  <c r="AF602" i="1"/>
  <c r="AE602" i="1"/>
  <c r="AD602" i="1"/>
  <c r="AJ578" i="1"/>
  <c r="AI578" i="1"/>
  <c r="AH578" i="1"/>
  <c r="AF578" i="1"/>
  <c r="AE578" i="1"/>
  <c r="AD578" i="1"/>
  <c r="AA554" i="1"/>
  <c r="AJ554" i="1"/>
  <c r="AI554" i="1"/>
  <c r="AH554" i="1"/>
  <c r="AF554" i="1"/>
  <c r="AE554" i="1"/>
  <c r="AD554" i="1"/>
  <c r="AJ536" i="1"/>
  <c r="AI536" i="1"/>
  <c r="AH536" i="1"/>
  <c r="AF536" i="1"/>
  <c r="AE536" i="1"/>
  <c r="AD536" i="1"/>
  <c r="AC536" i="1"/>
  <c r="AB536" i="1"/>
  <c r="AA512" i="1"/>
  <c r="AJ512" i="1"/>
  <c r="AI512" i="1"/>
  <c r="AH512" i="1"/>
  <c r="AF512" i="1"/>
  <c r="AE512" i="1"/>
  <c r="AD512" i="1"/>
  <c r="AC512" i="1"/>
  <c r="AB512" i="1"/>
  <c r="AJ488" i="1"/>
  <c r="AI488" i="1"/>
  <c r="AF488" i="1"/>
  <c r="AH488" i="1"/>
  <c r="AE488" i="1"/>
  <c r="AD488" i="1"/>
  <c r="AC488" i="1"/>
  <c r="AB488" i="1"/>
  <c r="AJ470" i="1"/>
  <c r="AI470" i="1"/>
  <c r="AF470" i="1"/>
  <c r="AH470" i="1"/>
  <c r="AE470" i="1"/>
  <c r="AD470" i="1"/>
  <c r="AJ446" i="1"/>
  <c r="AI446" i="1"/>
  <c r="AH446" i="1"/>
  <c r="AF446" i="1"/>
  <c r="AE446" i="1"/>
  <c r="AD446" i="1"/>
  <c r="AA422" i="1"/>
  <c r="AJ422" i="1"/>
  <c r="AI422" i="1"/>
  <c r="AH422" i="1"/>
  <c r="AF422" i="1"/>
  <c r="AE422" i="1"/>
  <c r="AD422" i="1"/>
  <c r="AC422" i="1"/>
  <c r="AJ404" i="1"/>
  <c r="AI404" i="1"/>
  <c r="AH404" i="1"/>
  <c r="AF404" i="1"/>
  <c r="AE404" i="1"/>
  <c r="AD404" i="1"/>
  <c r="AC404" i="1"/>
  <c r="AB404" i="1"/>
  <c r="AJ380" i="1"/>
  <c r="AI380" i="1"/>
  <c r="AF380" i="1"/>
  <c r="AH380" i="1"/>
  <c r="AE380" i="1"/>
  <c r="AD380" i="1"/>
  <c r="AB380" i="1"/>
  <c r="AC380" i="1"/>
  <c r="AJ362" i="1"/>
  <c r="AI362" i="1"/>
  <c r="AF362" i="1"/>
  <c r="AH362" i="1"/>
  <c r="AE362" i="1"/>
  <c r="AD362" i="1"/>
  <c r="AC362" i="1"/>
  <c r="AA350" i="1"/>
  <c r="AJ350" i="1"/>
  <c r="AI350" i="1"/>
  <c r="AH350" i="1"/>
  <c r="AF350" i="1"/>
  <c r="AE350" i="1"/>
  <c r="AD350" i="1"/>
  <c r="AC350" i="1"/>
  <c r="AJ338" i="1"/>
  <c r="AI338" i="1"/>
  <c r="AH338" i="1"/>
  <c r="AF338" i="1"/>
  <c r="AE338" i="1"/>
  <c r="AD338" i="1"/>
  <c r="AC338" i="1"/>
  <c r="AJ314" i="1"/>
  <c r="AI314" i="1"/>
  <c r="AH314" i="1"/>
  <c r="AF314" i="1"/>
  <c r="AE314" i="1"/>
  <c r="AD314" i="1"/>
  <c r="AC314" i="1"/>
  <c r="AJ296" i="1"/>
  <c r="AI296" i="1"/>
  <c r="AH296" i="1"/>
  <c r="AF296" i="1"/>
  <c r="AE296" i="1"/>
  <c r="AD296" i="1"/>
  <c r="AC296" i="1"/>
  <c r="AB296" i="1"/>
  <c r="AJ272" i="1"/>
  <c r="AI272" i="1"/>
  <c r="AF272" i="1"/>
  <c r="AE272" i="1"/>
  <c r="AH272" i="1"/>
  <c r="AD272" i="1"/>
  <c r="AB272" i="1"/>
  <c r="AC272" i="1"/>
  <c r="AJ260" i="1"/>
  <c r="AI260" i="1"/>
  <c r="AH260" i="1"/>
  <c r="AF260" i="1"/>
  <c r="AE260" i="1"/>
  <c r="AD260" i="1"/>
  <c r="AC260" i="1"/>
  <c r="AB260" i="1"/>
  <c r="AJ236" i="1"/>
  <c r="AI236" i="1"/>
  <c r="AF236" i="1"/>
  <c r="AH236" i="1"/>
  <c r="AE236" i="1"/>
  <c r="AD236" i="1"/>
  <c r="AB236" i="1"/>
  <c r="AC236" i="1"/>
  <c r="AJ212" i="1"/>
  <c r="AI212" i="1"/>
  <c r="AH212" i="1"/>
  <c r="AF212" i="1"/>
  <c r="AE212" i="1"/>
  <c r="AD212" i="1"/>
  <c r="AB212" i="1"/>
  <c r="AJ194" i="1"/>
  <c r="AI194" i="1"/>
  <c r="AH194" i="1"/>
  <c r="AF194" i="1"/>
  <c r="AE194" i="1"/>
  <c r="AD194" i="1"/>
  <c r="AC194" i="1"/>
  <c r="AJ170" i="1"/>
  <c r="AI170" i="1"/>
  <c r="AH170" i="1"/>
  <c r="AF170" i="1"/>
  <c r="AE170" i="1"/>
  <c r="AD170" i="1"/>
  <c r="AC170" i="1"/>
  <c r="AJ152" i="1"/>
  <c r="AI152" i="1"/>
  <c r="AH152" i="1"/>
  <c r="AF152" i="1"/>
  <c r="AE152" i="1"/>
  <c r="AD152" i="1"/>
  <c r="AC152" i="1"/>
  <c r="AB152" i="1"/>
  <c r="AJ128" i="1"/>
  <c r="AI128" i="1"/>
  <c r="AH128" i="1"/>
  <c r="AF128" i="1"/>
  <c r="AE128" i="1"/>
  <c r="AD128" i="1"/>
  <c r="AB128" i="1"/>
  <c r="AC128" i="1"/>
  <c r="AJ104" i="1"/>
  <c r="AI104" i="1"/>
  <c r="AF104" i="1"/>
  <c r="AH104" i="1"/>
  <c r="AE104" i="1"/>
  <c r="AD104" i="1"/>
  <c r="AB104" i="1"/>
  <c r="AJ80" i="1"/>
  <c r="AI80" i="1"/>
  <c r="AH80" i="1"/>
  <c r="AF80" i="1"/>
  <c r="AE80" i="1"/>
  <c r="AD80" i="1"/>
  <c r="AC80" i="1"/>
  <c r="AB80" i="1"/>
  <c r="AJ62" i="1"/>
  <c r="AI62" i="1"/>
  <c r="AH62" i="1"/>
  <c r="AF62" i="1"/>
  <c r="AE62" i="1"/>
  <c r="AD62" i="1"/>
  <c r="AC62" i="1"/>
  <c r="AJ44" i="1"/>
  <c r="AI44" i="1"/>
  <c r="AF44" i="1"/>
  <c r="AH44" i="1"/>
  <c r="AE44" i="1"/>
  <c r="AD44" i="1"/>
  <c r="AC44" i="1"/>
  <c r="AB44" i="1"/>
  <c r="AJ26" i="1"/>
  <c r="AI26" i="1"/>
  <c r="AH26" i="1"/>
  <c r="AF26" i="1"/>
  <c r="AE26" i="1"/>
  <c r="AD26" i="1"/>
  <c r="AC26" i="1"/>
  <c r="AJ18" i="1"/>
  <c r="AI18" i="1"/>
  <c r="AH18" i="1"/>
  <c r="AF18" i="1"/>
  <c r="AE18" i="1"/>
  <c r="AD18" i="1"/>
  <c r="AC18" i="1"/>
  <c r="AB18" i="1"/>
  <c r="Z899" i="1"/>
  <c r="AJ899" i="1"/>
  <c r="AI899" i="1"/>
  <c r="AH899" i="1"/>
  <c r="AF899" i="1"/>
  <c r="AE899" i="1"/>
  <c r="AD899" i="1"/>
  <c r="AC899" i="1"/>
  <c r="AB899" i="1"/>
  <c r="Z887" i="1"/>
  <c r="AJ887" i="1"/>
  <c r="AI887" i="1"/>
  <c r="AH887" i="1"/>
  <c r="AF887" i="1"/>
  <c r="AE887" i="1"/>
  <c r="AD887" i="1"/>
  <c r="AC887" i="1"/>
  <c r="AB887" i="1"/>
  <c r="Z875" i="1"/>
  <c r="AJ875" i="1"/>
  <c r="AI875" i="1"/>
  <c r="AH875" i="1"/>
  <c r="AF875" i="1"/>
  <c r="AE875" i="1"/>
  <c r="AD875" i="1"/>
  <c r="AC875" i="1"/>
  <c r="AB875" i="1"/>
  <c r="Z863" i="1"/>
  <c r="AJ863" i="1"/>
  <c r="AI863" i="1"/>
  <c r="AH863" i="1"/>
  <c r="AF863" i="1"/>
  <c r="AE863" i="1"/>
  <c r="AD863" i="1"/>
  <c r="AC863" i="1"/>
  <c r="AB863" i="1"/>
  <c r="Z851" i="1"/>
  <c r="AJ851" i="1"/>
  <c r="AI851" i="1"/>
  <c r="AH851" i="1"/>
  <c r="AF851" i="1"/>
  <c r="AE851" i="1"/>
  <c r="AD851" i="1"/>
  <c r="AC851" i="1"/>
  <c r="AB851" i="1"/>
  <c r="Z839" i="1"/>
  <c r="AJ839" i="1"/>
  <c r="AI839" i="1"/>
  <c r="AH839" i="1"/>
  <c r="AF839" i="1"/>
  <c r="AE839" i="1"/>
  <c r="AD839" i="1"/>
  <c r="AC839" i="1"/>
  <c r="AB839" i="1"/>
  <c r="Z827" i="1"/>
  <c r="AJ827" i="1"/>
  <c r="AI827" i="1"/>
  <c r="AH827" i="1"/>
  <c r="AE827" i="1"/>
  <c r="AF827" i="1"/>
  <c r="AD827" i="1"/>
  <c r="AC827" i="1"/>
  <c r="AB827" i="1"/>
  <c r="Z815" i="1"/>
  <c r="AJ815" i="1"/>
  <c r="AI815" i="1"/>
  <c r="AH815" i="1"/>
  <c r="AF815" i="1"/>
  <c r="AE815" i="1"/>
  <c r="AD815" i="1"/>
  <c r="AC815" i="1"/>
  <c r="AB815" i="1"/>
  <c r="Z803" i="1"/>
  <c r="AJ803" i="1"/>
  <c r="AI803" i="1"/>
  <c r="AH803" i="1"/>
  <c r="AF803" i="1"/>
  <c r="AE803" i="1"/>
  <c r="AD803" i="1"/>
  <c r="AC803" i="1"/>
  <c r="AB803" i="1"/>
  <c r="AJ791" i="1"/>
  <c r="AI791" i="1"/>
  <c r="AH791" i="1"/>
  <c r="AF791" i="1"/>
  <c r="AE791" i="1"/>
  <c r="AD791" i="1"/>
  <c r="AC791" i="1"/>
  <c r="AB791" i="1"/>
  <c r="AJ779" i="1"/>
  <c r="AI779" i="1"/>
  <c r="AH779" i="1"/>
  <c r="AF779" i="1"/>
  <c r="AE779" i="1"/>
  <c r="AD779" i="1"/>
  <c r="AC779" i="1"/>
  <c r="AB779" i="1"/>
  <c r="AJ767" i="1"/>
  <c r="AI767" i="1"/>
  <c r="AH767" i="1"/>
  <c r="AF767" i="1"/>
  <c r="AE767" i="1"/>
  <c r="AD767" i="1"/>
  <c r="AC767" i="1"/>
  <c r="AB767" i="1"/>
  <c r="AJ755" i="1"/>
  <c r="AI755" i="1"/>
  <c r="AH755" i="1"/>
  <c r="AF755" i="1"/>
  <c r="AE755" i="1"/>
  <c r="AD755" i="1"/>
  <c r="AC755" i="1"/>
  <c r="AB755" i="1"/>
  <c r="AJ743" i="1"/>
  <c r="AI743" i="1"/>
  <c r="AH743" i="1"/>
  <c r="AF743" i="1"/>
  <c r="AE743" i="1"/>
  <c r="AD743" i="1"/>
  <c r="AC743" i="1"/>
  <c r="AB743" i="1"/>
  <c r="AJ731" i="1"/>
  <c r="AI731" i="1"/>
  <c r="AH731" i="1"/>
  <c r="AF731" i="1"/>
  <c r="AE731" i="1"/>
  <c r="AD731" i="1"/>
  <c r="AC731" i="1"/>
  <c r="AB731" i="1"/>
  <c r="AJ719" i="1"/>
  <c r="AI719" i="1"/>
  <c r="AH719" i="1"/>
  <c r="AF719" i="1"/>
  <c r="AE719" i="1"/>
  <c r="AD719" i="1"/>
  <c r="AC719" i="1"/>
  <c r="AB719" i="1"/>
  <c r="AJ707" i="1"/>
  <c r="AI707" i="1"/>
  <c r="AH707" i="1"/>
  <c r="AF707" i="1"/>
  <c r="AE707" i="1"/>
  <c r="AD707" i="1"/>
  <c r="AC707" i="1"/>
  <c r="AB707" i="1"/>
  <c r="AJ695" i="1"/>
  <c r="AI695" i="1"/>
  <c r="AH695" i="1"/>
  <c r="AF695" i="1"/>
  <c r="AE695" i="1"/>
  <c r="AD695" i="1"/>
  <c r="AC695" i="1"/>
  <c r="AB695" i="1"/>
  <c r="AJ683" i="1"/>
  <c r="AI683" i="1"/>
  <c r="AH683" i="1"/>
  <c r="AF683" i="1"/>
  <c r="AE683" i="1"/>
  <c r="AD683" i="1"/>
  <c r="AC683" i="1"/>
  <c r="AB683" i="1"/>
  <c r="AA671" i="1"/>
  <c r="AJ671" i="1"/>
  <c r="AI671" i="1"/>
  <c r="AH671" i="1"/>
  <c r="AF671" i="1"/>
  <c r="AE671" i="1"/>
  <c r="AC671" i="1"/>
  <c r="AB671" i="1"/>
  <c r="AD671" i="1"/>
  <c r="AJ659" i="1"/>
  <c r="AI659" i="1"/>
  <c r="AH659" i="1"/>
  <c r="AF659" i="1"/>
  <c r="AE659" i="1"/>
  <c r="AD659" i="1"/>
  <c r="AC659" i="1"/>
  <c r="AB659" i="1"/>
  <c r="AA647" i="1"/>
  <c r="AJ647" i="1"/>
  <c r="AI647" i="1"/>
  <c r="AH647" i="1"/>
  <c r="AF647" i="1"/>
  <c r="AE647" i="1"/>
  <c r="AD647" i="1"/>
  <c r="AC647" i="1"/>
  <c r="AB647" i="1"/>
  <c r="AA635" i="1"/>
  <c r="AJ635" i="1"/>
  <c r="AI635" i="1"/>
  <c r="AH635" i="1"/>
  <c r="AF635" i="1"/>
  <c r="AE635" i="1"/>
  <c r="AC635" i="1"/>
  <c r="AB635" i="1"/>
  <c r="AD635" i="1"/>
  <c r="AJ623" i="1"/>
  <c r="AI623" i="1"/>
  <c r="AH623" i="1"/>
  <c r="AF623" i="1"/>
  <c r="AE623" i="1"/>
  <c r="AD623" i="1"/>
  <c r="AC623" i="1"/>
  <c r="AB623" i="1"/>
  <c r="AA611" i="1"/>
  <c r="AJ611" i="1"/>
  <c r="AI611" i="1"/>
  <c r="AH611" i="1"/>
  <c r="AF611" i="1"/>
  <c r="AE611" i="1"/>
  <c r="AD611" i="1"/>
  <c r="AC611" i="1"/>
  <c r="AB611" i="1"/>
  <c r="AA599" i="1"/>
  <c r="AJ599" i="1"/>
  <c r="AI599" i="1"/>
  <c r="AH599" i="1"/>
  <c r="AF599" i="1"/>
  <c r="AE599" i="1"/>
  <c r="AC599" i="1"/>
  <c r="AB599" i="1"/>
  <c r="AD599" i="1"/>
  <c r="AJ587" i="1"/>
  <c r="AI587" i="1"/>
  <c r="AH587" i="1"/>
  <c r="AF587" i="1"/>
  <c r="AE587" i="1"/>
  <c r="AD587" i="1"/>
  <c r="AC587" i="1"/>
  <c r="AB587" i="1"/>
  <c r="AA575" i="1"/>
  <c r="AJ575" i="1"/>
  <c r="AI575" i="1"/>
  <c r="AH575" i="1"/>
  <c r="AF575" i="1"/>
  <c r="AE575" i="1"/>
  <c r="AD575" i="1"/>
  <c r="AC575" i="1"/>
  <c r="AB575" i="1"/>
  <c r="AA563" i="1"/>
  <c r="AJ563" i="1"/>
  <c r="AI563" i="1"/>
  <c r="AH563" i="1"/>
  <c r="AF563" i="1"/>
  <c r="AE563" i="1"/>
  <c r="AD563" i="1"/>
  <c r="AC563" i="1"/>
  <c r="AB563" i="1"/>
  <c r="AJ551" i="1"/>
  <c r="AI551" i="1"/>
  <c r="AH551" i="1"/>
  <c r="AF551" i="1"/>
  <c r="AE551" i="1"/>
  <c r="AD551" i="1"/>
  <c r="AC551" i="1"/>
  <c r="AB551" i="1"/>
  <c r="AA539" i="1"/>
  <c r="AJ539" i="1"/>
  <c r="AI539" i="1"/>
  <c r="AH539" i="1"/>
  <c r="AF539" i="1"/>
  <c r="AE539" i="1"/>
  <c r="AD539" i="1"/>
  <c r="AC539" i="1"/>
  <c r="AB539" i="1"/>
  <c r="AA527" i="1"/>
  <c r="AJ527" i="1"/>
  <c r="AI527" i="1"/>
  <c r="AH527" i="1"/>
  <c r="AF527" i="1"/>
  <c r="AE527" i="1"/>
  <c r="AD527" i="1"/>
  <c r="AC527" i="1"/>
  <c r="AB527" i="1"/>
  <c r="AJ515" i="1"/>
  <c r="AI515" i="1"/>
  <c r="AH515" i="1"/>
  <c r="AF515" i="1"/>
  <c r="AE515" i="1"/>
  <c r="AD515" i="1"/>
  <c r="AC515" i="1"/>
  <c r="AB515" i="1"/>
  <c r="AJ503" i="1"/>
  <c r="AI503" i="1"/>
  <c r="AH503" i="1"/>
  <c r="AF503" i="1"/>
  <c r="AE503" i="1"/>
  <c r="AD503" i="1"/>
  <c r="AC503" i="1"/>
  <c r="AB503" i="1"/>
  <c r="AJ491" i="1"/>
  <c r="AH491" i="1"/>
  <c r="AI491" i="1"/>
  <c r="AF491" i="1"/>
  <c r="AE491" i="1"/>
  <c r="AD491" i="1"/>
  <c r="AC491" i="1"/>
  <c r="AB491" i="1"/>
  <c r="AJ479" i="1"/>
  <c r="AI479" i="1"/>
  <c r="AH479" i="1"/>
  <c r="AF479" i="1"/>
  <c r="AE479" i="1"/>
  <c r="AD479" i="1"/>
  <c r="AC479" i="1"/>
  <c r="AB479" i="1"/>
  <c r="AJ467" i="1"/>
  <c r="AI467" i="1"/>
  <c r="AH467" i="1"/>
  <c r="AF467" i="1"/>
  <c r="AE467" i="1"/>
  <c r="AD467" i="1"/>
  <c r="AC467" i="1"/>
  <c r="AB467" i="1"/>
  <c r="AJ449" i="1"/>
  <c r="AI449" i="1"/>
  <c r="AH449" i="1"/>
  <c r="AF449" i="1"/>
  <c r="AE449" i="1"/>
  <c r="AD449" i="1"/>
  <c r="AC449" i="1"/>
  <c r="AB449" i="1"/>
  <c r="AJ437" i="1"/>
  <c r="AI437" i="1"/>
  <c r="AH437" i="1"/>
  <c r="AF437" i="1"/>
  <c r="AE437" i="1"/>
  <c r="AD437" i="1"/>
  <c r="AC437" i="1"/>
  <c r="AB437" i="1"/>
  <c r="AJ431" i="1"/>
  <c r="AI431" i="1"/>
  <c r="AH431" i="1"/>
  <c r="AF431" i="1"/>
  <c r="AE431" i="1"/>
  <c r="AD431" i="1"/>
  <c r="AC431" i="1"/>
  <c r="AB431" i="1"/>
  <c r="AJ419" i="1"/>
  <c r="AI419" i="1"/>
  <c r="AH419" i="1"/>
  <c r="AF419" i="1"/>
  <c r="AE419" i="1"/>
  <c r="AD419" i="1"/>
  <c r="AC419" i="1"/>
  <c r="AB419" i="1"/>
  <c r="AJ407" i="1"/>
  <c r="AI407" i="1"/>
  <c r="AH407" i="1"/>
  <c r="AF407" i="1"/>
  <c r="AE407" i="1"/>
  <c r="AD407" i="1"/>
  <c r="AC407" i="1"/>
  <c r="AB407" i="1"/>
  <c r="AJ401" i="1"/>
  <c r="AI401" i="1"/>
  <c r="AH401" i="1"/>
  <c r="AF401" i="1"/>
  <c r="AE401" i="1"/>
  <c r="AD401" i="1"/>
  <c r="AC401" i="1"/>
  <c r="AB401" i="1"/>
  <c r="AJ395" i="1"/>
  <c r="AI395" i="1"/>
  <c r="AH395" i="1"/>
  <c r="AF395" i="1"/>
  <c r="AE395" i="1"/>
  <c r="AD395" i="1"/>
  <c r="AC395" i="1"/>
  <c r="AB395" i="1"/>
  <c r="AJ389" i="1"/>
  <c r="AI389" i="1"/>
  <c r="AH389" i="1"/>
  <c r="AF389" i="1"/>
  <c r="AE389" i="1"/>
  <c r="AD389" i="1"/>
  <c r="AC389" i="1"/>
  <c r="AB389" i="1"/>
  <c r="AJ383" i="1"/>
  <c r="AH383" i="1"/>
  <c r="AI383" i="1"/>
  <c r="AF383" i="1"/>
  <c r="AE383" i="1"/>
  <c r="AD383" i="1"/>
  <c r="AC383" i="1"/>
  <c r="AB383" i="1"/>
  <c r="AJ377" i="1"/>
  <c r="AI377" i="1"/>
  <c r="AH377" i="1"/>
  <c r="AF377" i="1"/>
  <c r="AE377" i="1"/>
  <c r="AD377" i="1"/>
  <c r="AC377" i="1"/>
  <c r="AB377" i="1"/>
  <c r="AJ371" i="1"/>
  <c r="AI371" i="1"/>
  <c r="AH371" i="1"/>
  <c r="AF371" i="1"/>
  <c r="AE371" i="1"/>
  <c r="AD371" i="1"/>
  <c r="AC371" i="1"/>
  <c r="AB371" i="1"/>
  <c r="AJ365" i="1"/>
  <c r="AI365" i="1"/>
  <c r="AH365" i="1"/>
  <c r="AF365" i="1"/>
  <c r="AE365" i="1"/>
  <c r="AD365" i="1"/>
  <c r="AC365" i="1"/>
  <c r="AB365" i="1"/>
  <c r="AJ359" i="1"/>
  <c r="AI359" i="1"/>
  <c r="AH359" i="1"/>
  <c r="AF359" i="1"/>
  <c r="AE359" i="1"/>
  <c r="AD359" i="1"/>
  <c r="AC359" i="1"/>
  <c r="AB359" i="1"/>
  <c r="AJ347" i="1"/>
  <c r="AI347" i="1"/>
  <c r="AH347" i="1"/>
  <c r="AF347" i="1"/>
  <c r="AE347" i="1"/>
  <c r="AD347" i="1"/>
  <c r="AC347" i="1"/>
  <c r="AB347" i="1"/>
  <c r="AJ341" i="1"/>
  <c r="AI341" i="1"/>
  <c r="AH341" i="1"/>
  <c r="AF341" i="1"/>
  <c r="AE341" i="1"/>
  <c r="AD341" i="1"/>
  <c r="AC341" i="1"/>
  <c r="AB341" i="1"/>
  <c r="AJ335" i="1"/>
  <c r="AI335" i="1"/>
  <c r="AH335" i="1"/>
  <c r="AF335" i="1"/>
  <c r="AE335" i="1"/>
  <c r="AD335" i="1"/>
  <c r="AC335" i="1"/>
  <c r="AB335" i="1"/>
  <c r="AJ329" i="1"/>
  <c r="AI329" i="1"/>
  <c r="AH329" i="1"/>
  <c r="AF329" i="1"/>
  <c r="AE329" i="1"/>
  <c r="AD329" i="1"/>
  <c r="AC329" i="1"/>
  <c r="AB329" i="1"/>
  <c r="AJ323" i="1"/>
  <c r="AI323" i="1"/>
  <c r="AH323" i="1"/>
  <c r="AF323" i="1"/>
  <c r="AE323" i="1"/>
  <c r="AD323" i="1"/>
  <c r="AC323" i="1"/>
  <c r="AB323" i="1"/>
  <c r="AJ317" i="1"/>
  <c r="AI317" i="1"/>
  <c r="AH317" i="1"/>
  <c r="AF317" i="1"/>
  <c r="AE317" i="1"/>
  <c r="AD317" i="1"/>
  <c r="AC317" i="1"/>
  <c r="AB317" i="1"/>
  <c r="AJ311" i="1"/>
  <c r="AI311" i="1"/>
  <c r="AH311" i="1"/>
  <c r="AF311" i="1"/>
  <c r="AE311" i="1"/>
  <c r="AD311" i="1"/>
  <c r="AC311" i="1"/>
  <c r="AB311" i="1"/>
  <c r="AJ305" i="1"/>
  <c r="AI305" i="1"/>
  <c r="AH305" i="1"/>
  <c r="AF305" i="1"/>
  <c r="AE305" i="1"/>
  <c r="AD305" i="1"/>
  <c r="AC305" i="1"/>
  <c r="AB305" i="1"/>
  <c r="AJ299" i="1"/>
  <c r="AI299" i="1"/>
  <c r="AH299" i="1"/>
  <c r="AF299" i="1"/>
  <c r="AE299" i="1"/>
  <c r="AD299" i="1"/>
  <c r="AC299" i="1"/>
  <c r="AB299" i="1"/>
  <c r="AJ293" i="1"/>
  <c r="AI293" i="1"/>
  <c r="AH293" i="1"/>
  <c r="AF293" i="1"/>
  <c r="AE293" i="1"/>
  <c r="AD293" i="1"/>
  <c r="AC293" i="1"/>
  <c r="AB293" i="1"/>
  <c r="AJ287" i="1"/>
  <c r="AH287" i="1"/>
  <c r="AI287" i="1"/>
  <c r="AF287" i="1"/>
  <c r="AE287" i="1"/>
  <c r="AD287" i="1"/>
  <c r="AC287" i="1"/>
  <c r="AB287" i="1"/>
  <c r="AJ281" i="1"/>
  <c r="AI281" i="1"/>
  <c r="AH281" i="1"/>
  <c r="AF281" i="1"/>
  <c r="AE281" i="1"/>
  <c r="AD281" i="1"/>
  <c r="AC281" i="1"/>
  <c r="AB281" i="1"/>
  <c r="AJ275" i="1"/>
  <c r="AI275" i="1"/>
  <c r="AH275" i="1"/>
  <c r="AF275" i="1"/>
  <c r="AE275" i="1"/>
  <c r="AD275" i="1"/>
  <c r="AC275" i="1"/>
  <c r="AB275" i="1"/>
  <c r="AJ269" i="1"/>
  <c r="AI269" i="1"/>
  <c r="AH269" i="1"/>
  <c r="AF269" i="1"/>
  <c r="AE269" i="1"/>
  <c r="AD269" i="1"/>
  <c r="AC269" i="1"/>
  <c r="AB269" i="1"/>
  <c r="AJ263" i="1"/>
  <c r="AI263" i="1"/>
  <c r="AH263" i="1"/>
  <c r="AF263" i="1"/>
  <c r="AE263" i="1"/>
  <c r="AD263" i="1"/>
  <c r="AC263" i="1"/>
  <c r="AB263" i="1"/>
  <c r="AJ257" i="1"/>
  <c r="AI257" i="1"/>
  <c r="AH257" i="1"/>
  <c r="AF257" i="1"/>
  <c r="AE257" i="1"/>
  <c r="AD257" i="1"/>
  <c r="AC257" i="1"/>
  <c r="AB257" i="1"/>
  <c r="AJ251" i="1"/>
  <c r="AI251" i="1"/>
  <c r="AH251" i="1"/>
  <c r="AF251" i="1"/>
  <c r="AE251" i="1"/>
  <c r="AD251" i="1"/>
  <c r="AC251" i="1"/>
  <c r="AB251" i="1"/>
  <c r="AJ245" i="1"/>
  <c r="AI245" i="1"/>
  <c r="AH245" i="1"/>
  <c r="AE245" i="1"/>
  <c r="AF245" i="1"/>
  <c r="AD245" i="1"/>
  <c r="AC245" i="1"/>
  <c r="AB245" i="1"/>
  <c r="AJ239" i="1"/>
  <c r="AI239" i="1"/>
  <c r="AH239" i="1"/>
  <c r="AF239" i="1"/>
  <c r="AE239" i="1"/>
  <c r="AD239" i="1"/>
  <c r="AC239" i="1"/>
  <c r="AB239" i="1"/>
  <c r="AJ233" i="1"/>
  <c r="AI233" i="1"/>
  <c r="AH233" i="1"/>
  <c r="AF233" i="1"/>
  <c r="AE233" i="1"/>
  <c r="AD233" i="1"/>
  <c r="AC233" i="1"/>
  <c r="AB233" i="1"/>
  <c r="AJ227" i="1"/>
  <c r="AI227" i="1"/>
  <c r="AH227" i="1"/>
  <c r="AF227" i="1"/>
  <c r="AE227" i="1"/>
  <c r="AD227" i="1"/>
  <c r="AC227" i="1"/>
  <c r="AB227" i="1"/>
  <c r="AJ221" i="1"/>
  <c r="AI221" i="1"/>
  <c r="AH221" i="1"/>
  <c r="AF221" i="1"/>
  <c r="AE221" i="1"/>
  <c r="AD221" i="1"/>
  <c r="AC221" i="1"/>
  <c r="AB221" i="1"/>
  <c r="AJ215" i="1"/>
  <c r="AI215" i="1"/>
  <c r="AH215" i="1"/>
  <c r="AF215" i="1"/>
  <c r="AE215" i="1"/>
  <c r="AD215" i="1"/>
  <c r="AC215" i="1"/>
  <c r="AB215" i="1"/>
  <c r="AJ209" i="1"/>
  <c r="AI209" i="1"/>
  <c r="AH209" i="1"/>
  <c r="AF209" i="1"/>
  <c r="AE209" i="1"/>
  <c r="AD209" i="1"/>
  <c r="AC209" i="1"/>
  <c r="AB209" i="1"/>
  <c r="AJ203" i="1"/>
  <c r="AI203" i="1"/>
  <c r="AH203" i="1"/>
  <c r="AF203" i="1"/>
  <c r="AE203" i="1"/>
  <c r="AD203" i="1"/>
  <c r="AC203" i="1"/>
  <c r="AB203" i="1"/>
  <c r="AJ197" i="1"/>
  <c r="AI197" i="1"/>
  <c r="AH197" i="1"/>
  <c r="AF197" i="1"/>
  <c r="AE197" i="1"/>
  <c r="AD197" i="1"/>
  <c r="AC197" i="1"/>
  <c r="AB197" i="1"/>
  <c r="AJ191" i="1"/>
  <c r="AI191" i="1"/>
  <c r="AH191" i="1"/>
  <c r="AF191" i="1"/>
  <c r="AE191" i="1"/>
  <c r="AD191" i="1"/>
  <c r="AC191" i="1"/>
  <c r="AB191" i="1"/>
  <c r="AJ185" i="1"/>
  <c r="AI185" i="1"/>
  <c r="AH185" i="1"/>
  <c r="AF185" i="1"/>
  <c r="AE185" i="1"/>
  <c r="AD185" i="1"/>
  <c r="AC185" i="1"/>
  <c r="AB185" i="1"/>
  <c r="AJ179" i="1"/>
  <c r="AI179" i="1"/>
  <c r="AH179" i="1"/>
  <c r="AF179" i="1"/>
  <c r="AE179" i="1"/>
  <c r="AD179" i="1"/>
  <c r="AC179" i="1"/>
  <c r="AB179" i="1"/>
  <c r="AJ173" i="1"/>
  <c r="AI173" i="1"/>
  <c r="AH173" i="1"/>
  <c r="AF173" i="1"/>
  <c r="AE173" i="1"/>
  <c r="AD173" i="1"/>
  <c r="AC173" i="1"/>
  <c r="AB173" i="1"/>
  <c r="AJ167" i="1"/>
  <c r="AI167" i="1"/>
  <c r="AH167" i="1"/>
  <c r="AF167" i="1"/>
  <c r="AE167" i="1"/>
  <c r="AD167" i="1"/>
  <c r="AC167" i="1"/>
  <c r="AB167" i="1"/>
  <c r="AJ161" i="1"/>
  <c r="AI161" i="1"/>
  <c r="AH161" i="1"/>
  <c r="AF161" i="1"/>
  <c r="AE161" i="1"/>
  <c r="AD161" i="1"/>
  <c r="AC161" i="1"/>
  <c r="AB161" i="1"/>
  <c r="AJ155" i="1"/>
  <c r="AI155" i="1"/>
  <c r="AH155" i="1"/>
  <c r="AF155" i="1"/>
  <c r="AE155" i="1"/>
  <c r="AD155" i="1"/>
  <c r="AC155" i="1"/>
  <c r="AB155" i="1"/>
  <c r="AJ149" i="1"/>
  <c r="AI149" i="1"/>
  <c r="AH149" i="1"/>
  <c r="AF149" i="1"/>
  <c r="AE149" i="1"/>
  <c r="AD149" i="1"/>
  <c r="AC149" i="1"/>
  <c r="AB149" i="1"/>
  <c r="AJ143" i="1"/>
  <c r="AI143" i="1"/>
  <c r="AH143" i="1"/>
  <c r="AF143" i="1"/>
  <c r="AE143" i="1"/>
  <c r="AD143" i="1"/>
  <c r="AC143" i="1"/>
  <c r="AB143" i="1"/>
  <c r="AJ137" i="1"/>
  <c r="AH137" i="1"/>
  <c r="AI137" i="1"/>
  <c r="AE137" i="1"/>
  <c r="AF137" i="1"/>
  <c r="AD137" i="1"/>
  <c r="AC137" i="1"/>
  <c r="AB137" i="1"/>
  <c r="AJ131" i="1"/>
  <c r="AI131" i="1"/>
  <c r="AH131" i="1"/>
  <c r="AF131" i="1"/>
  <c r="AE131" i="1"/>
  <c r="AD131" i="1"/>
  <c r="AC131" i="1"/>
  <c r="AB131" i="1"/>
  <c r="AJ125" i="1"/>
  <c r="AI125" i="1"/>
  <c r="AH125" i="1"/>
  <c r="AF125" i="1"/>
  <c r="AE125" i="1"/>
  <c r="AD125" i="1"/>
  <c r="AC125" i="1"/>
  <c r="AB125" i="1"/>
  <c r="AJ119" i="1"/>
  <c r="AH119" i="1"/>
  <c r="AI119" i="1"/>
  <c r="AF119" i="1"/>
  <c r="AE119" i="1"/>
  <c r="AD119" i="1"/>
  <c r="AC119" i="1"/>
  <c r="AB119" i="1"/>
  <c r="AJ113" i="1"/>
  <c r="AI113" i="1"/>
  <c r="AH113" i="1"/>
  <c r="AF113" i="1"/>
  <c r="AE113" i="1"/>
  <c r="AD113" i="1"/>
  <c r="AC113" i="1"/>
  <c r="AB113" i="1"/>
  <c r="AJ107" i="1"/>
  <c r="AI107" i="1"/>
  <c r="AH107" i="1"/>
  <c r="AF107" i="1"/>
  <c r="AE107" i="1"/>
  <c r="AD107" i="1"/>
  <c r="AC107" i="1"/>
  <c r="AB107" i="1"/>
  <c r="AJ101" i="1"/>
  <c r="AH101" i="1"/>
  <c r="AI101" i="1"/>
  <c r="AE101" i="1"/>
  <c r="AF101" i="1"/>
  <c r="AD101" i="1"/>
  <c r="AC101" i="1"/>
  <c r="AB101" i="1"/>
  <c r="AJ95" i="1"/>
  <c r="AI95" i="1"/>
  <c r="AH95" i="1"/>
  <c r="AF95" i="1"/>
  <c r="AE95" i="1"/>
  <c r="AD95" i="1"/>
  <c r="AC95" i="1"/>
  <c r="AB95" i="1"/>
  <c r="AJ89" i="1"/>
  <c r="AI89" i="1"/>
  <c r="AH89" i="1"/>
  <c r="AF89" i="1"/>
  <c r="AE89" i="1"/>
  <c r="AD89" i="1"/>
  <c r="AC89" i="1"/>
  <c r="AB89" i="1"/>
  <c r="AJ83" i="1"/>
  <c r="AH83" i="1"/>
  <c r="AI83" i="1"/>
  <c r="AF83" i="1"/>
  <c r="AE83" i="1"/>
  <c r="AD83" i="1"/>
  <c r="AC83" i="1"/>
  <c r="AB83" i="1"/>
  <c r="AJ77" i="1"/>
  <c r="AI77" i="1"/>
  <c r="AH77" i="1"/>
  <c r="AF77" i="1"/>
  <c r="AE77" i="1"/>
  <c r="AD77" i="1"/>
  <c r="AC77" i="1"/>
  <c r="AB77" i="1"/>
  <c r="AJ71" i="1"/>
  <c r="AI71" i="1"/>
  <c r="AH71" i="1"/>
  <c r="AF71" i="1"/>
  <c r="AE71" i="1"/>
  <c r="AD71" i="1"/>
  <c r="AC71" i="1"/>
  <c r="AB71" i="1"/>
  <c r="AJ65" i="1"/>
  <c r="AH65" i="1"/>
  <c r="AI65" i="1"/>
  <c r="AF65" i="1"/>
  <c r="AE65" i="1"/>
  <c r="AD65" i="1"/>
  <c r="AC65" i="1"/>
  <c r="AB65" i="1"/>
  <c r="AJ59" i="1"/>
  <c r="AI59" i="1"/>
  <c r="AH59" i="1"/>
  <c r="AF59" i="1"/>
  <c r="AE59" i="1"/>
  <c r="AD59" i="1"/>
  <c r="AC59" i="1"/>
  <c r="AB59" i="1"/>
  <c r="AJ53" i="1"/>
  <c r="AI53" i="1"/>
  <c r="AH53" i="1"/>
  <c r="AF53" i="1"/>
  <c r="AE53" i="1"/>
  <c r="AD53" i="1"/>
  <c r="AC53" i="1"/>
  <c r="AB53" i="1"/>
  <c r="AJ47" i="1"/>
  <c r="AI47" i="1"/>
  <c r="AH47" i="1"/>
  <c r="AF47" i="1"/>
  <c r="AD47" i="1"/>
  <c r="AE47" i="1"/>
  <c r="AC47" i="1"/>
  <c r="AB47" i="1"/>
  <c r="AJ41" i="1"/>
  <c r="AI41" i="1"/>
  <c r="AH41" i="1"/>
  <c r="AF41" i="1"/>
  <c r="AE41" i="1"/>
  <c r="AD41" i="1"/>
  <c r="AC41" i="1"/>
  <c r="AB41" i="1"/>
  <c r="AJ35" i="1"/>
  <c r="AI35" i="1"/>
  <c r="AH35" i="1"/>
  <c r="AF35" i="1"/>
  <c r="AE35" i="1"/>
  <c r="AD35" i="1"/>
  <c r="AC35" i="1"/>
  <c r="AB35" i="1"/>
  <c r="AJ29" i="1"/>
  <c r="AI29" i="1"/>
  <c r="AH29" i="1"/>
  <c r="AF29" i="1"/>
  <c r="AE29" i="1"/>
  <c r="AD29" i="1"/>
  <c r="AC29" i="1"/>
  <c r="AB29" i="1"/>
  <c r="AJ23" i="1"/>
  <c r="AI23" i="1"/>
  <c r="AH23" i="1"/>
  <c r="AF23" i="1"/>
  <c r="AE23" i="1"/>
  <c r="AD23" i="1"/>
  <c r="AC23" i="1"/>
  <c r="AB23" i="1"/>
  <c r="AB891" i="1"/>
  <c r="AB855" i="1"/>
  <c r="AB775" i="1"/>
  <c r="AB732" i="1"/>
  <c r="AB674" i="1"/>
  <c r="AB602" i="1"/>
  <c r="AB458" i="1"/>
  <c r="AB386" i="1"/>
  <c r="AB314" i="1"/>
  <c r="AB242" i="1"/>
  <c r="AB170" i="1"/>
  <c r="AB98" i="1"/>
  <c r="AB26" i="1"/>
  <c r="AC854" i="1"/>
  <c r="AC782" i="1"/>
  <c r="AC710" i="1"/>
  <c r="AC638" i="1"/>
  <c r="AC566" i="1"/>
  <c r="AC494" i="1"/>
  <c r="AC392" i="1"/>
  <c r="AC176" i="1"/>
  <c r="AD859" i="1"/>
  <c r="AJ903" i="1"/>
  <c r="AI903" i="1"/>
  <c r="AH903" i="1"/>
  <c r="AF903" i="1"/>
  <c r="AE903" i="1"/>
  <c r="AD903" i="1"/>
  <c r="AC903" i="1"/>
  <c r="AJ867" i="1"/>
  <c r="AI867" i="1"/>
  <c r="AH867" i="1"/>
  <c r="AE867" i="1"/>
  <c r="AF867" i="1"/>
  <c r="AD867" i="1"/>
  <c r="AC867" i="1"/>
  <c r="AJ837" i="1"/>
  <c r="AI837" i="1"/>
  <c r="AH837" i="1"/>
  <c r="AF837" i="1"/>
  <c r="AE837" i="1"/>
  <c r="AD837" i="1"/>
  <c r="AC837" i="1"/>
  <c r="AJ801" i="1"/>
  <c r="AI801" i="1"/>
  <c r="AH801" i="1"/>
  <c r="AF801" i="1"/>
  <c r="AE801" i="1"/>
  <c r="AD801" i="1"/>
  <c r="AC801" i="1"/>
  <c r="AB801" i="1"/>
  <c r="AJ777" i="1"/>
  <c r="AI777" i="1"/>
  <c r="AH777" i="1"/>
  <c r="AE777" i="1"/>
  <c r="AF777" i="1"/>
  <c r="AD777" i="1"/>
  <c r="AB777" i="1"/>
  <c r="AC777" i="1"/>
  <c r="AJ741" i="1"/>
  <c r="AI741" i="1"/>
  <c r="AH741" i="1"/>
  <c r="AF741" i="1"/>
  <c r="AE741" i="1"/>
  <c r="AB741" i="1"/>
  <c r="AD741" i="1"/>
  <c r="AC741" i="1"/>
  <c r="AJ711" i="1"/>
  <c r="AH711" i="1"/>
  <c r="AI711" i="1"/>
  <c r="AF711" i="1"/>
  <c r="AE711" i="1"/>
  <c r="AD711" i="1"/>
  <c r="AC711" i="1"/>
  <c r="AB711" i="1"/>
  <c r="AJ681" i="1"/>
  <c r="AI681" i="1"/>
  <c r="AH681" i="1"/>
  <c r="AF681" i="1"/>
  <c r="AE681" i="1"/>
  <c r="AD681" i="1"/>
  <c r="AC681" i="1"/>
  <c r="AB681" i="1"/>
  <c r="AJ657" i="1"/>
  <c r="AH657" i="1"/>
  <c r="AI657" i="1"/>
  <c r="AF657" i="1"/>
  <c r="AE657" i="1"/>
  <c r="AD657" i="1"/>
  <c r="AC657" i="1"/>
  <c r="AB657" i="1"/>
  <c r="AJ627" i="1"/>
  <c r="AI627" i="1"/>
  <c r="AH627" i="1"/>
  <c r="AF627" i="1"/>
  <c r="AE627" i="1"/>
  <c r="AD627" i="1"/>
  <c r="AC627" i="1"/>
  <c r="AB627" i="1"/>
  <c r="AJ591" i="1"/>
  <c r="AI591" i="1"/>
  <c r="AH591" i="1"/>
  <c r="AF591" i="1"/>
  <c r="AE591" i="1"/>
  <c r="AD591" i="1"/>
  <c r="AC591" i="1"/>
  <c r="AB591" i="1"/>
  <c r="AJ567" i="1"/>
  <c r="AH567" i="1"/>
  <c r="AF567" i="1"/>
  <c r="AI567" i="1"/>
  <c r="AE567" i="1"/>
  <c r="AD567" i="1"/>
  <c r="AC567" i="1"/>
  <c r="AB567" i="1"/>
  <c r="AJ543" i="1"/>
  <c r="AI543" i="1"/>
  <c r="AH543" i="1"/>
  <c r="AF543" i="1"/>
  <c r="AE543" i="1"/>
  <c r="AD543" i="1"/>
  <c r="AC543" i="1"/>
  <c r="AB543" i="1"/>
  <c r="AJ513" i="1"/>
  <c r="AH513" i="1"/>
  <c r="AI513" i="1"/>
  <c r="AF513" i="1"/>
  <c r="AE513" i="1"/>
  <c r="AD513" i="1"/>
  <c r="AC513" i="1"/>
  <c r="AB513" i="1"/>
  <c r="AJ483" i="1"/>
  <c r="AH483" i="1"/>
  <c r="AI483" i="1"/>
  <c r="AF483" i="1"/>
  <c r="AE483" i="1"/>
  <c r="AD483" i="1"/>
  <c r="AC483" i="1"/>
  <c r="AB483" i="1"/>
  <c r="AJ465" i="1"/>
  <c r="AI465" i="1"/>
  <c r="AH465" i="1"/>
  <c r="AF465" i="1"/>
  <c r="AE465" i="1"/>
  <c r="AD465" i="1"/>
  <c r="AC465" i="1"/>
  <c r="AB465" i="1"/>
  <c r="Z890" i="1"/>
  <c r="AJ890" i="1"/>
  <c r="AI890" i="1"/>
  <c r="AH890" i="1"/>
  <c r="AF890" i="1"/>
  <c r="AE890" i="1"/>
  <c r="AD890" i="1"/>
  <c r="AB890" i="1"/>
  <c r="Z866" i="1"/>
  <c r="AJ866" i="1"/>
  <c r="AH866" i="1"/>
  <c r="AI866" i="1"/>
  <c r="AF866" i="1"/>
  <c r="AE866" i="1"/>
  <c r="AD866" i="1"/>
  <c r="AB866" i="1"/>
  <c r="Z842" i="1"/>
  <c r="AJ842" i="1"/>
  <c r="AH842" i="1"/>
  <c r="AI842" i="1"/>
  <c r="AF842" i="1"/>
  <c r="AE842" i="1"/>
  <c r="AD842" i="1"/>
  <c r="AB842" i="1"/>
  <c r="Z818" i="1"/>
  <c r="AJ818" i="1"/>
  <c r="AI818" i="1"/>
  <c r="AH818" i="1"/>
  <c r="AF818" i="1"/>
  <c r="AE818" i="1"/>
  <c r="AD818" i="1"/>
  <c r="AA794" i="1"/>
  <c r="AJ794" i="1"/>
  <c r="AH794" i="1"/>
  <c r="AI794" i="1"/>
  <c r="AF794" i="1"/>
  <c r="AE794" i="1"/>
  <c r="AD794" i="1"/>
  <c r="AB794" i="1"/>
  <c r="AA770" i="1"/>
  <c r="AJ770" i="1"/>
  <c r="AH770" i="1"/>
  <c r="AI770" i="1"/>
  <c r="AE770" i="1"/>
  <c r="AF770" i="1"/>
  <c r="AD770" i="1"/>
  <c r="AB770" i="1"/>
  <c r="AA746" i="1"/>
  <c r="AJ746" i="1"/>
  <c r="AI746" i="1"/>
  <c r="AH746" i="1"/>
  <c r="AE746" i="1"/>
  <c r="AF746" i="1"/>
  <c r="AD746" i="1"/>
  <c r="AA722" i="1"/>
  <c r="AJ722" i="1"/>
  <c r="AI722" i="1"/>
  <c r="AH722" i="1"/>
  <c r="AF722" i="1"/>
  <c r="AE722" i="1"/>
  <c r="AD722" i="1"/>
  <c r="AB722" i="1"/>
  <c r="AA704" i="1"/>
  <c r="AJ704" i="1"/>
  <c r="AI704" i="1"/>
  <c r="AH704" i="1"/>
  <c r="AF704" i="1"/>
  <c r="AE704" i="1"/>
  <c r="AD704" i="1"/>
  <c r="AC704" i="1"/>
  <c r="AB704" i="1"/>
  <c r="AJ680" i="1"/>
  <c r="AI680" i="1"/>
  <c r="AH680" i="1"/>
  <c r="AF680" i="1"/>
  <c r="AE680" i="1"/>
  <c r="AD680" i="1"/>
  <c r="AC680" i="1"/>
  <c r="AB680" i="1"/>
  <c r="AJ656" i="1"/>
  <c r="AI656" i="1"/>
  <c r="AH656" i="1"/>
  <c r="AF656" i="1"/>
  <c r="AE656" i="1"/>
  <c r="AD656" i="1"/>
  <c r="AC656" i="1"/>
  <c r="AB656" i="1"/>
  <c r="AA632" i="1"/>
  <c r="AJ632" i="1"/>
  <c r="AH632" i="1"/>
  <c r="AI632" i="1"/>
  <c r="AF632" i="1"/>
  <c r="AE632" i="1"/>
  <c r="AD632" i="1"/>
  <c r="AC632" i="1"/>
  <c r="AB632" i="1"/>
  <c r="AJ608" i="1"/>
  <c r="AI608" i="1"/>
  <c r="AH608" i="1"/>
  <c r="AF608" i="1"/>
  <c r="AE608" i="1"/>
  <c r="AD608" i="1"/>
  <c r="AC608" i="1"/>
  <c r="AB608" i="1"/>
  <c r="AJ584" i="1"/>
  <c r="AI584" i="1"/>
  <c r="AH584" i="1"/>
  <c r="AF584" i="1"/>
  <c r="AE584" i="1"/>
  <c r="AD584" i="1"/>
  <c r="AC584" i="1"/>
  <c r="AB584" i="1"/>
  <c r="AA560" i="1"/>
  <c r="AJ560" i="1"/>
  <c r="AI560" i="1"/>
  <c r="AH560" i="1"/>
  <c r="AF560" i="1"/>
  <c r="AE560" i="1"/>
  <c r="AD560" i="1"/>
  <c r="AC560" i="1"/>
  <c r="AB560" i="1"/>
  <c r="AJ530" i="1"/>
  <c r="AI530" i="1"/>
  <c r="AH530" i="1"/>
  <c r="AF530" i="1"/>
  <c r="AE530" i="1"/>
  <c r="AD530" i="1"/>
  <c r="AJ500" i="1"/>
  <c r="AI500" i="1"/>
  <c r="AH500" i="1"/>
  <c r="AF500" i="1"/>
  <c r="AE500" i="1"/>
  <c r="AD500" i="1"/>
  <c r="AC500" i="1"/>
  <c r="AB500" i="1"/>
  <c r="AJ476" i="1"/>
  <c r="AI476" i="1"/>
  <c r="AH476" i="1"/>
  <c r="AF476" i="1"/>
  <c r="AE476" i="1"/>
  <c r="AD476" i="1"/>
  <c r="AC476" i="1"/>
  <c r="AB476" i="1"/>
  <c r="AJ452" i="1"/>
  <c r="AI452" i="1"/>
  <c r="AF452" i="1"/>
  <c r="AH452" i="1"/>
  <c r="AE452" i="1"/>
  <c r="AD452" i="1"/>
  <c r="AC452" i="1"/>
  <c r="AB452" i="1"/>
  <c r="AJ428" i="1"/>
  <c r="AH428" i="1"/>
  <c r="AI428" i="1"/>
  <c r="AF428" i="1"/>
  <c r="AE428" i="1"/>
  <c r="AD428" i="1"/>
  <c r="AB428" i="1"/>
  <c r="AJ398" i="1"/>
  <c r="AI398" i="1"/>
  <c r="AF398" i="1"/>
  <c r="AH398" i="1"/>
  <c r="AE398" i="1"/>
  <c r="AD398" i="1"/>
  <c r="AC398" i="1"/>
  <c r="AJ374" i="1"/>
  <c r="AI374" i="1"/>
  <c r="AH374" i="1"/>
  <c r="AF374" i="1"/>
  <c r="AE374" i="1"/>
  <c r="AD374" i="1"/>
  <c r="AC374" i="1"/>
  <c r="AJ320" i="1"/>
  <c r="AI320" i="1"/>
  <c r="AH320" i="1"/>
  <c r="AF320" i="1"/>
  <c r="AE320" i="1"/>
  <c r="AD320" i="1"/>
  <c r="AB320" i="1"/>
  <c r="AJ284" i="1"/>
  <c r="AI284" i="1"/>
  <c r="AH284" i="1"/>
  <c r="AF284" i="1"/>
  <c r="AE284" i="1"/>
  <c r="AD284" i="1"/>
  <c r="AB284" i="1"/>
  <c r="AJ248" i="1"/>
  <c r="AI248" i="1"/>
  <c r="AH248" i="1"/>
  <c r="AF248" i="1"/>
  <c r="AE248" i="1"/>
  <c r="AD248" i="1"/>
  <c r="AB248" i="1"/>
  <c r="AJ218" i="1"/>
  <c r="AI218" i="1"/>
  <c r="AF218" i="1"/>
  <c r="AH218" i="1"/>
  <c r="AE218" i="1"/>
  <c r="AD218" i="1"/>
  <c r="AC218" i="1"/>
  <c r="AJ188" i="1"/>
  <c r="AI188" i="1"/>
  <c r="AH188" i="1"/>
  <c r="AF188" i="1"/>
  <c r="AE188" i="1"/>
  <c r="AD188" i="1"/>
  <c r="AC188" i="1"/>
  <c r="AB188" i="1"/>
  <c r="AJ122" i="1"/>
  <c r="AI122" i="1"/>
  <c r="AH122" i="1"/>
  <c r="AF122" i="1"/>
  <c r="AE122" i="1"/>
  <c r="AD122" i="1"/>
  <c r="AC122" i="1"/>
  <c r="AJ12" i="1"/>
  <c r="AI12" i="1"/>
  <c r="AH12" i="1"/>
  <c r="AE12" i="1"/>
  <c r="AF12" i="1"/>
  <c r="AD12" i="1"/>
  <c r="AC12" i="1"/>
  <c r="AB12" i="1"/>
  <c r="Z905" i="1"/>
  <c r="AJ905" i="1"/>
  <c r="AI905" i="1"/>
  <c r="AH905" i="1"/>
  <c r="AF905" i="1"/>
  <c r="AE905" i="1"/>
  <c r="AD905" i="1"/>
  <c r="AC905" i="1"/>
  <c r="AB905" i="1"/>
  <c r="Z893" i="1"/>
  <c r="AJ893" i="1"/>
  <c r="AI893" i="1"/>
  <c r="AH893" i="1"/>
  <c r="AF893" i="1"/>
  <c r="AE893" i="1"/>
  <c r="AD893" i="1"/>
  <c r="AC893" i="1"/>
  <c r="AB893" i="1"/>
  <c r="Z881" i="1"/>
  <c r="AJ881" i="1"/>
  <c r="AI881" i="1"/>
  <c r="AH881" i="1"/>
  <c r="AF881" i="1"/>
  <c r="AE881" i="1"/>
  <c r="AD881" i="1"/>
  <c r="AC881" i="1"/>
  <c r="AB881" i="1"/>
  <c r="Z869" i="1"/>
  <c r="AJ869" i="1"/>
  <c r="AI869" i="1"/>
  <c r="AH869" i="1"/>
  <c r="AF869" i="1"/>
  <c r="AE869" i="1"/>
  <c r="AD869" i="1"/>
  <c r="AC869" i="1"/>
  <c r="AB869" i="1"/>
  <c r="Z857" i="1"/>
  <c r="AJ857" i="1"/>
  <c r="AI857" i="1"/>
  <c r="AH857" i="1"/>
  <c r="AF857" i="1"/>
  <c r="AD857" i="1"/>
  <c r="AC857" i="1"/>
  <c r="AE857" i="1"/>
  <c r="AB857" i="1"/>
  <c r="Z845" i="1"/>
  <c r="AJ845" i="1"/>
  <c r="AI845" i="1"/>
  <c r="AH845" i="1"/>
  <c r="AF845" i="1"/>
  <c r="AE845" i="1"/>
  <c r="AC845" i="1"/>
  <c r="AB845" i="1"/>
  <c r="AD845" i="1"/>
  <c r="Z833" i="1"/>
  <c r="AJ833" i="1"/>
  <c r="AI833" i="1"/>
  <c r="AH833" i="1"/>
  <c r="AF833" i="1"/>
  <c r="AE833" i="1"/>
  <c r="AD833" i="1"/>
  <c r="AC833" i="1"/>
  <c r="AB833" i="1"/>
  <c r="Z821" i="1"/>
  <c r="AJ821" i="1"/>
  <c r="AI821" i="1"/>
  <c r="AH821" i="1"/>
  <c r="AF821" i="1"/>
  <c r="AD821" i="1"/>
  <c r="AE821" i="1"/>
  <c r="AC821" i="1"/>
  <c r="AB821" i="1"/>
  <c r="Z809" i="1"/>
  <c r="AJ809" i="1"/>
  <c r="AI809" i="1"/>
  <c r="AH809" i="1"/>
  <c r="AF809" i="1"/>
  <c r="AE809" i="1"/>
  <c r="AC809" i="1"/>
  <c r="AB809" i="1"/>
  <c r="AD809" i="1"/>
  <c r="AJ797" i="1"/>
  <c r="AI797" i="1"/>
  <c r="AH797" i="1"/>
  <c r="AF797" i="1"/>
  <c r="AD797" i="1"/>
  <c r="AC797" i="1"/>
  <c r="AJ785" i="1"/>
  <c r="AI785" i="1"/>
  <c r="AH785" i="1"/>
  <c r="AF785" i="1"/>
  <c r="AE785" i="1"/>
  <c r="AD785" i="1"/>
  <c r="AC785" i="1"/>
  <c r="AB785" i="1"/>
  <c r="AJ773" i="1"/>
  <c r="AI773" i="1"/>
  <c r="AH773" i="1"/>
  <c r="AF773" i="1"/>
  <c r="AE773" i="1"/>
  <c r="AD773" i="1"/>
  <c r="AC773" i="1"/>
  <c r="AB773" i="1"/>
  <c r="AJ761" i="1"/>
  <c r="AI761" i="1"/>
  <c r="AH761" i="1"/>
  <c r="AF761" i="1"/>
  <c r="AD761" i="1"/>
  <c r="AE761" i="1"/>
  <c r="AC761" i="1"/>
  <c r="AJ749" i="1"/>
  <c r="AI749" i="1"/>
  <c r="AH749" i="1"/>
  <c r="AF749" i="1"/>
  <c r="AE749" i="1"/>
  <c r="AD749" i="1"/>
  <c r="AC749" i="1"/>
  <c r="AB749" i="1"/>
  <c r="AJ737" i="1"/>
  <c r="AI737" i="1"/>
  <c r="AH737" i="1"/>
  <c r="AF737" i="1"/>
  <c r="AE737" i="1"/>
  <c r="AD737" i="1"/>
  <c r="AC737" i="1"/>
  <c r="AB737" i="1"/>
  <c r="AJ725" i="1"/>
  <c r="AI725" i="1"/>
  <c r="AF725" i="1"/>
  <c r="AH725" i="1"/>
  <c r="AE725" i="1"/>
  <c r="AD725" i="1"/>
  <c r="AC725" i="1"/>
  <c r="AJ713" i="1"/>
  <c r="AI713" i="1"/>
  <c r="AH713" i="1"/>
  <c r="AF713" i="1"/>
  <c r="AE713" i="1"/>
  <c r="AD713" i="1"/>
  <c r="AC713" i="1"/>
  <c r="AB713" i="1"/>
  <c r="AJ701" i="1"/>
  <c r="AI701" i="1"/>
  <c r="AH701" i="1"/>
  <c r="AF701" i="1"/>
  <c r="AE701" i="1"/>
  <c r="AD701" i="1"/>
  <c r="AC701" i="1"/>
  <c r="AB701" i="1"/>
  <c r="AJ689" i="1"/>
  <c r="AI689" i="1"/>
  <c r="AH689" i="1"/>
  <c r="AF689" i="1"/>
  <c r="AE689" i="1"/>
  <c r="AC689" i="1"/>
  <c r="AB689" i="1"/>
  <c r="AJ677" i="1"/>
  <c r="AI677" i="1"/>
  <c r="AH677" i="1"/>
  <c r="AF677" i="1"/>
  <c r="AE677" i="1"/>
  <c r="AD677" i="1"/>
  <c r="AC677" i="1"/>
  <c r="AB677" i="1"/>
  <c r="AJ665" i="1"/>
  <c r="AI665" i="1"/>
  <c r="AH665" i="1"/>
  <c r="AF665" i="1"/>
  <c r="AE665" i="1"/>
  <c r="AD665" i="1"/>
  <c r="AC665" i="1"/>
  <c r="AB665" i="1"/>
  <c r="AA653" i="1"/>
  <c r="AJ653" i="1"/>
  <c r="AI653" i="1"/>
  <c r="AH653" i="1"/>
  <c r="AF653" i="1"/>
  <c r="AE653" i="1"/>
  <c r="AC653" i="1"/>
  <c r="AB653" i="1"/>
  <c r="AD653" i="1"/>
  <c r="AJ641" i="1"/>
  <c r="AI641" i="1"/>
  <c r="AH641" i="1"/>
  <c r="AF641" i="1"/>
  <c r="AE641" i="1"/>
  <c r="AD641" i="1"/>
  <c r="AC641" i="1"/>
  <c r="AB641" i="1"/>
  <c r="AJ629" i="1"/>
  <c r="AI629" i="1"/>
  <c r="AH629" i="1"/>
  <c r="AF629" i="1"/>
  <c r="AE629" i="1"/>
  <c r="AD629" i="1"/>
  <c r="AC629" i="1"/>
  <c r="AB629" i="1"/>
  <c r="AA617" i="1"/>
  <c r="AJ617" i="1"/>
  <c r="AI617" i="1"/>
  <c r="AH617" i="1"/>
  <c r="AF617" i="1"/>
  <c r="AE617" i="1"/>
  <c r="AC617" i="1"/>
  <c r="AB617" i="1"/>
  <c r="AD617" i="1"/>
  <c r="AJ605" i="1"/>
  <c r="AI605" i="1"/>
  <c r="AH605" i="1"/>
  <c r="AF605" i="1"/>
  <c r="AE605" i="1"/>
  <c r="AD605" i="1"/>
  <c r="AC605" i="1"/>
  <c r="AB605" i="1"/>
  <c r="AJ593" i="1"/>
  <c r="AI593" i="1"/>
  <c r="AH593" i="1"/>
  <c r="AE593" i="1"/>
  <c r="AF593" i="1"/>
  <c r="AD593" i="1"/>
  <c r="AC593" i="1"/>
  <c r="AB593" i="1"/>
  <c r="AA581" i="1"/>
  <c r="AJ581" i="1"/>
  <c r="AI581" i="1"/>
  <c r="AH581" i="1"/>
  <c r="AE581" i="1"/>
  <c r="AF581" i="1"/>
  <c r="AC581" i="1"/>
  <c r="AB581" i="1"/>
  <c r="AJ569" i="1"/>
  <c r="AI569" i="1"/>
  <c r="AH569" i="1"/>
  <c r="AE569" i="1"/>
  <c r="AF569" i="1"/>
  <c r="AD569" i="1"/>
  <c r="AC569" i="1"/>
  <c r="AB569" i="1"/>
  <c r="AJ557" i="1"/>
  <c r="AI557" i="1"/>
  <c r="AH557" i="1"/>
  <c r="AF557" i="1"/>
  <c r="AE557" i="1"/>
  <c r="AD557" i="1"/>
  <c r="AC557" i="1"/>
  <c r="AB557" i="1"/>
  <c r="AA545" i="1"/>
  <c r="AJ545" i="1"/>
  <c r="AI545" i="1"/>
  <c r="AH545" i="1"/>
  <c r="AE545" i="1"/>
  <c r="AF545" i="1"/>
  <c r="AD545" i="1"/>
  <c r="AC545" i="1"/>
  <c r="AB545" i="1"/>
  <c r="AJ533" i="1"/>
  <c r="AI533" i="1"/>
  <c r="AH533" i="1"/>
  <c r="AE533" i="1"/>
  <c r="AF533" i="1"/>
  <c r="AD533" i="1"/>
  <c r="AC533" i="1"/>
  <c r="AB533" i="1"/>
  <c r="AJ521" i="1"/>
  <c r="AI521" i="1"/>
  <c r="AH521" i="1"/>
  <c r="AE521" i="1"/>
  <c r="AF521" i="1"/>
  <c r="AD521" i="1"/>
  <c r="AC521" i="1"/>
  <c r="AB521" i="1"/>
  <c r="AI509" i="1"/>
  <c r="AJ509" i="1"/>
  <c r="AH509" i="1"/>
  <c r="AE509" i="1"/>
  <c r="AD509" i="1"/>
  <c r="AF509" i="1"/>
  <c r="AC509" i="1"/>
  <c r="AB509" i="1"/>
  <c r="AJ497" i="1"/>
  <c r="AI497" i="1"/>
  <c r="AH497" i="1"/>
  <c r="AE497" i="1"/>
  <c r="AF497" i="1"/>
  <c r="AD497" i="1"/>
  <c r="AC497" i="1"/>
  <c r="AB497" i="1"/>
  <c r="AJ485" i="1"/>
  <c r="AI485" i="1"/>
  <c r="AH485" i="1"/>
  <c r="AF485" i="1"/>
  <c r="AE485" i="1"/>
  <c r="AD485" i="1"/>
  <c r="AC485" i="1"/>
  <c r="AB485" i="1"/>
  <c r="AI473" i="1"/>
  <c r="AJ473" i="1"/>
  <c r="AH473" i="1"/>
  <c r="AF473" i="1"/>
  <c r="AE473" i="1"/>
  <c r="AD473" i="1"/>
  <c r="AC473" i="1"/>
  <c r="AB473" i="1"/>
  <c r="AJ461" i="1"/>
  <c r="AH461" i="1"/>
  <c r="AI461" i="1"/>
  <c r="AF461" i="1"/>
  <c r="AE461" i="1"/>
  <c r="AD461" i="1"/>
  <c r="AC461" i="1"/>
  <c r="AB461" i="1"/>
  <c r="AJ455" i="1"/>
  <c r="AI455" i="1"/>
  <c r="AH455" i="1"/>
  <c r="AF455" i="1"/>
  <c r="AE455" i="1"/>
  <c r="AD455" i="1"/>
  <c r="AC455" i="1"/>
  <c r="AB455" i="1"/>
  <c r="AJ443" i="1"/>
  <c r="AI443" i="1"/>
  <c r="AH443" i="1"/>
  <c r="AF443" i="1"/>
  <c r="AE443" i="1"/>
  <c r="AD443" i="1"/>
  <c r="AC443" i="1"/>
  <c r="AB443" i="1"/>
  <c r="AJ425" i="1"/>
  <c r="AI425" i="1"/>
  <c r="AH425" i="1"/>
  <c r="AE425" i="1"/>
  <c r="AF425" i="1"/>
  <c r="AD425" i="1"/>
  <c r="AC425" i="1"/>
  <c r="AB425" i="1"/>
  <c r="AJ413" i="1"/>
  <c r="AI413" i="1"/>
  <c r="AH413" i="1"/>
  <c r="AF413" i="1"/>
  <c r="AE413" i="1"/>
  <c r="AD413" i="1"/>
  <c r="AC413" i="1"/>
  <c r="AB413" i="1"/>
  <c r="AJ353" i="1"/>
  <c r="AI353" i="1"/>
  <c r="AH353" i="1"/>
  <c r="AE353" i="1"/>
  <c r="AF353" i="1"/>
  <c r="AD353" i="1"/>
  <c r="AC353" i="1"/>
  <c r="AB353" i="1"/>
  <c r="AJ17" i="1"/>
  <c r="AI17" i="1"/>
  <c r="AH17" i="1"/>
  <c r="AF17" i="1"/>
  <c r="AE17" i="1"/>
  <c r="AD17" i="1"/>
  <c r="AC17" i="1"/>
  <c r="AB17" i="1"/>
  <c r="AJ11" i="1"/>
  <c r="AI11" i="1"/>
  <c r="AH11" i="1"/>
  <c r="AF11" i="1"/>
  <c r="AE11" i="1"/>
  <c r="AD11" i="1"/>
  <c r="AC11" i="1"/>
  <c r="AB11" i="1"/>
  <c r="Z904" i="1"/>
  <c r="AJ904" i="1"/>
  <c r="AI904" i="1"/>
  <c r="AH904" i="1"/>
  <c r="AF904" i="1"/>
  <c r="AE904" i="1"/>
  <c r="AD904" i="1"/>
  <c r="AC904" i="1"/>
  <c r="AB904" i="1"/>
  <c r="Z898" i="1"/>
  <c r="AJ898" i="1"/>
  <c r="AI898" i="1"/>
  <c r="AH898" i="1"/>
  <c r="AF898" i="1"/>
  <c r="AE898" i="1"/>
  <c r="AD898" i="1"/>
  <c r="AC898" i="1"/>
  <c r="AB898" i="1"/>
  <c r="Z892" i="1"/>
  <c r="AJ892" i="1"/>
  <c r="AH892" i="1"/>
  <c r="AI892" i="1"/>
  <c r="AF892" i="1"/>
  <c r="AE892" i="1"/>
  <c r="AD892" i="1"/>
  <c r="AC892" i="1"/>
  <c r="AB892" i="1"/>
  <c r="Z886" i="1"/>
  <c r="AJ886" i="1"/>
  <c r="AI886" i="1"/>
  <c r="AH886" i="1"/>
  <c r="AF886" i="1"/>
  <c r="AE886" i="1"/>
  <c r="AD886" i="1"/>
  <c r="AC886" i="1"/>
  <c r="AB886" i="1"/>
  <c r="Z880" i="1"/>
  <c r="AJ880" i="1"/>
  <c r="AI880" i="1"/>
  <c r="AH880" i="1"/>
  <c r="AF880" i="1"/>
  <c r="AE880" i="1"/>
  <c r="AD880" i="1"/>
  <c r="AC880" i="1"/>
  <c r="AB880" i="1"/>
  <c r="Z874" i="1"/>
  <c r="AJ874" i="1"/>
  <c r="AI874" i="1"/>
  <c r="AH874" i="1"/>
  <c r="AF874" i="1"/>
  <c r="AE874" i="1"/>
  <c r="AD874" i="1"/>
  <c r="AC874" i="1"/>
  <c r="AB874" i="1"/>
  <c r="Z868" i="1"/>
  <c r="AJ868" i="1"/>
  <c r="AI868" i="1"/>
  <c r="AH868" i="1"/>
  <c r="AF868" i="1"/>
  <c r="AE868" i="1"/>
  <c r="AD868" i="1"/>
  <c r="AC868" i="1"/>
  <c r="AB868" i="1"/>
  <c r="Z862" i="1"/>
  <c r="AI862" i="1"/>
  <c r="AJ862" i="1"/>
  <c r="AH862" i="1"/>
  <c r="AD862" i="1"/>
  <c r="AE862" i="1"/>
  <c r="AF862" i="1"/>
  <c r="AC862" i="1"/>
  <c r="AB862" i="1"/>
  <c r="Z856" i="1"/>
  <c r="AJ856" i="1"/>
  <c r="AH856" i="1"/>
  <c r="AI856" i="1"/>
  <c r="AF856" i="1"/>
  <c r="AE856" i="1"/>
  <c r="AD856" i="1"/>
  <c r="AC856" i="1"/>
  <c r="AB856" i="1"/>
  <c r="Z850" i="1"/>
  <c r="AJ850" i="1"/>
  <c r="AI850" i="1"/>
  <c r="AH850" i="1"/>
  <c r="AF850" i="1"/>
  <c r="AE850" i="1"/>
  <c r="AD850" i="1"/>
  <c r="AC850" i="1"/>
  <c r="AB850" i="1"/>
  <c r="Z844" i="1"/>
  <c r="AJ844" i="1"/>
  <c r="AI844" i="1"/>
  <c r="AH844" i="1"/>
  <c r="AF844" i="1"/>
  <c r="AD844" i="1"/>
  <c r="AE844" i="1"/>
  <c r="AC844" i="1"/>
  <c r="AB844" i="1"/>
  <c r="Z838" i="1"/>
  <c r="AJ838" i="1"/>
  <c r="AI838" i="1"/>
  <c r="AH838" i="1"/>
  <c r="AF838" i="1"/>
  <c r="AE838" i="1"/>
  <c r="AD838" i="1"/>
  <c r="AC838" i="1"/>
  <c r="AB838" i="1"/>
  <c r="Z832" i="1"/>
  <c r="AJ832" i="1"/>
  <c r="AI832" i="1"/>
  <c r="AH832" i="1"/>
  <c r="AF832" i="1"/>
  <c r="AE832" i="1"/>
  <c r="AD832" i="1"/>
  <c r="AC832" i="1"/>
  <c r="AB832" i="1"/>
  <c r="Z826" i="1"/>
  <c r="AJ826" i="1"/>
  <c r="AI826" i="1"/>
  <c r="AH826" i="1"/>
  <c r="AF826" i="1"/>
  <c r="AD826" i="1"/>
  <c r="AE826" i="1"/>
  <c r="AC826" i="1"/>
  <c r="AB826" i="1"/>
  <c r="Z820" i="1"/>
  <c r="AJ820" i="1"/>
  <c r="AI820" i="1"/>
  <c r="AH820" i="1"/>
  <c r="AF820" i="1"/>
  <c r="AE820" i="1"/>
  <c r="AD820" i="1"/>
  <c r="AC820" i="1"/>
  <c r="AB820" i="1"/>
  <c r="Z814" i="1"/>
  <c r="AJ814" i="1"/>
  <c r="AI814" i="1"/>
  <c r="AH814" i="1"/>
  <c r="AF814" i="1"/>
  <c r="AD814" i="1"/>
  <c r="AE814" i="1"/>
  <c r="AC814" i="1"/>
  <c r="AB814" i="1"/>
  <c r="Z808" i="1"/>
  <c r="AI808" i="1"/>
  <c r="AJ808" i="1"/>
  <c r="AH808" i="1"/>
  <c r="AF808" i="1"/>
  <c r="AE808" i="1"/>
  <c r="AD808" i="1"/>
  <c r="AC808" i="1"/>
  <c r="AB808" i="1"/>
  <c r="Z802" i="1"/>
  <c r="AJ802" i="1"/>
  <c r="AI802" i="1"/>
  <c r="AH802" i="1"/>
  <c r="AF802" i="1"/>
  <c r="AD802" i="1"/>
  <c r="AE802" i="1"/>
  <c r="AC802" i="1"/>
  <c r="AB802" i="1"/>
  <c r="Z796" i="1"/>
  <c r="AJ796" i="1"/>
  <c r="AI796" i="1"/>
  <c r="AH796" i="1"/>
  <c r="AF796" i="1"/>
  <c r="AE796" i="1"/>
  <c r="AD796" i="1"/>
  <c r="AC796" i="1"/>
  <c r="AB796" i="1"/>
  <c r="Z790" i="1"/>
  <c r="AJ790" i="1"/>
  <c r="AI790" i="1"/>
  <c r="AH790" i="1"/>
  <c r="AF790" i="1"/>
  <c r="AD790" i="1"/>
  <c r="AE790" i="1"/>
  <c r="AC790" i="1"/>
  <c r="AB790" i="1"/>
  <c r="Z784" i="1"/>
  <c r="AJ784" i="1"/>
  <c r="AH784" i="1"/>
  <c r="AI784" i="1"/>
  <c r="AE784" i="1"/>
  <c r="AD784" i="1"/>
  <c r="AC784" i="1"/>
  <c r="AB784" i="1"/>
  <c r="AF784" i="1"/>
  <c r="Z778" i="1"/>
  <c r="AJ778" i="1"/>
  <c r="AI778" i="1"/>
  <c r="AH778" i="1"/>
  <c r="AF778" i="1"/>
  <c r="AD778" i="1"/>
  <c r="AE778" i="1"/>
  <c r="AC778" i="1"/>
  <c r="AB778" i="1"/>
  <c r="Z772" i="1"/>
  <c r="AJ772" i="1"/>
  <c r="AI772" i="1"/>
  <c r="AH772" i="1"/>
  <c r="AF772" i="1"/>
  <c r="AE772" i="1"/>
  <c r="AD772" i="1"/>
  <c r="AC772" i="1"/>
  <c r="AB772" i="1"/>
  <c r="Z766" i="1"/>
  <c r="AJ766" i="1"/>
  <c r="AI766" i="1"/>
  <c r="AH766" i="1"/>
  <c r="AF766" i="1"/>
  <c r="AD766" i="1"/>
  <c r="AE766" i="1"/>
  <c r="AC766" i="1"/>
  <c r="AB766" i="1"/>
  <c r="Z760" i="1"/>
  <c r="AJ760" i="1"/>
  <c r="AI760" i="1"/>
  <c r="AH760" i="1"/>
  <c r="AF760" i="1"/>
  <c r="AE760" i="1"/>
  <c r="AD760" i="1"/>
  <c r="AC760" i="1"/>
  <c r="AB760" i="1"/>
  <c r="Z754" i="1"/>
  <c r="AI754" i="1"/>
  <c r="AJ754" i="1"/>
  <c r="AH754" i="1"/>
  <c r="AF754" i="1"/>
  <c r="AE754" i="1"/>
  <c r="AD754" i="1"/>
  <c r="AC754" i="1"/>
  <c r="AB754" i="1"/>
  <c r="Z748" i="1"/>
  <c r="AJ748" i="1"/>
  <c r="AH748" i="1"/>
  <c r="AI748" i="1"/>
  <c r="AF748" i="1"/>
  <c r="AE748" i="1"/>
  <c r="AD748" i="1"/>
  <c r="AC748" i="1"/>
  <c r="AB748" i="1"/>
  <c r="Z742" i="1"/>
  <c r="AJ742" i="1"/>
  <c r="AI742" i="1"/>
  <c r="AH742" i="1"/>
  <c r="AF742" i="1"/>
  <c r="AE742" i="1"/>
  <c r="AD742" i="1"/>
  <c r="AC742" i="1"/>
  <c r="AB742" i="1"/>
  <c r="Z736" i="1"/>
  <c r="AJ736" i="1"/>
  <c r="AI736" i="1"/>
  <c r="AH736" i="1"/>
  <c r="AF736" i="1"/>
  <c r="AE736" i="1"/>
  <c r="AD736" i="1"/>
  <c r="AC736" i="1"/>
  <c r="AB736" i="1"/>
  <c r="Z730" i="1"/>
  <c r="AJ730" i="1"/>
  <c r="AI730" i="1"/>
  <c r="AH730" i="1"/>
  <c r="AF730" i="1"/>
  <c r="AE730" i="1"/>
  <c r="AD730" i="1"/>
  <c r="AC730" i="1"/>
  <c r="AB730" i="1"/>
  <c r="Z724" i="1"/>
  <c r="AJ724" i="1"/>
  <c r="AI724" i="1"/>
  <c r="AH724" i="1"/>
  <c r="AF724" i="1"/>
  <c r="AE724" i="1"/>
  <c r="AD724" i="1"/>
  <c r="AC724" i="1"/>
  <c r="AB724" i="1"/>
  <c r="Z718" i="1"/>
  <c r="AJ718" i="1"/>
  <c r="AI718" i="1"/>
  <c r="AH718" i="1"/>
  <c r="AF718" i="1"/>
  <c r="AE718" i="1"/>
  <c r="AD718" i="1"/>
  <c r="AC718" i="1"/>
  <c r="AB718" i="1"/>
  <c r="Z712" i="1"/>
  <c r="AJ712" i="1"/>
  <c r="AH712" i="1"/>
  <c r="AF712" i="1"/>
  <c r="AI712" i="1"/>
  <c r="AE712" i="1"/>
  <c r="AD712" i="1"/>
  <c r="AC712" i="1"/>
  <c r="AB712" i="1"/>
  <c r="Z706" i="1"/>
  <c r="AJ706" i="1"/>
  <c r="AI706" i="1"/>
  <c r="AH706" i="1"/>
  <c r="AF706" i="1"/>
  <c r="AE706" i="1"/>
  <c r="AD706" i="1"/>
  <c r="AC706" i="1"/>
  <c r="AB706" i="1"/>
  <c r="Z700" i="1"/>
  <c r="AJ700" i="1"/>
  <c r="AI700" i="1"/>
  <c r="AH700" i="1"/>
  <c r="AF700" i="1"/>
  <c r="AE700" i="1"/>
  <c r="AD700" i="1"/>
  <c r="AC700" i="1"/>
  <c r="AB700" i="1"/>
  <c r="AJ694" i="1"/>
  <c r="AH694" i="1"/>
  <c r="AI694" i="1"/>
  <c r="AF694" i="1"/>
  <c r="AE694" i="1"/>
  <c r="AD694" i="1"/>
  <c r="AC694" i="1"/>
  <c r="AB694" i="1"/>
  <c r="AI688" i="1"/>
  <c r="AJ688" i="1"/>
  <c r="AH688" i="1"/>
  <c r="AF688" i="1"/>
  <c r="AE688" i="1"/>
  <c r="AD688" i="1"/>
  <c r="AC688" i="1"/>
  <c r="AB688" i="1"/>
  <c r="Z682" i="1"/>
  <c r="AI682" i="1"/>
  <c r="AJ682" i="1"/>
  <c r="AH682" i="1"/>
  <c r="AE682" i="1"/>
  <c r="AD682" i="1"/>
  <c r="AF682" i="1"/>
  <c r="AC682" i="1"/>
  <c r="AB682" i="1"/>
  <c r="Z676" i="1"/>
  <c r="AJ676" i="1"/>
  <c r="AH676" i="1"/>
  <c r="AI676" i="1"/>
  <c r="AF676" i="1"/>
  <c r="AE676" i="1"/>
  <c r="AD676" i="1"/>
  <c r="AC676" i="1"/>
  <c r="AB676" i="1"/>
  <c r="AJ670" i="1"/>
  <c r="AI670" i="1"/>
  <c r="AH670" i="1"/>
  <c r="AF670" i="1"/>
  <c r="AE670" i="1"/>
  <c r="AD670" i="1"/>
  <c r="AC670" i="1"/>
  <c r="AB670" i="1"/>
  <c r="AA664" i="1"/>
  <c r="AJ664" i="1"/>
  <c r="AI664" i="1"/>
  <c r="AH664" i="1"/>
  <c r="AF664" i="1"/>
  <c r="AE664" i="1"/>
  <c r="AD664" i="1"/>
  <c r="AC664" i="1"/>
  <c r="AB664" i="1"/>
  <c r="AJ658" i="1"/>
  <c r="AH658" i="1"/>
  <c r="AI658" i="1"/>
  <c r="AF658" i="1"/>
  <c r="AE658" i="1"/>
  <c r="AD658" i="1"/>
  <c r="AC658" i="1"/>
  <c r="AB658" i="1"/>
  <c r="AJ652" i="1"/>
  <c r="AI652" i="1"/>
  <c r="AH652" i="1"/>
  <c r="AE652" i="1"/>
  <c r="AF652" i="1"/>
  <c r="AD652" i="1"/>
  <c r="AC652" i="1"/>
  <c r="AB652" i="1"/>
  <c r="AA646" i="1"/>
  <c r="AJ646" i="1"/>
  <c r="AI646" i="1"/>
  <c r="AH646" i="1"/>
  <c r="AF646" i="1"/>
  <c r="AE646" i="1"/>
  <c r="AD646" i="1"/>
  <c r="AC646" i="1"/>
  <c r="AB646" i="1"/>
  <c r="AA640" i="1"/>
  <c r="AJ640" i="1"/>
  <c r="AH640" i="1"/>
  <c r="AF640" i="1"/>
  <c r="AI640" i="1"/>
  <c r="AE640" i="1"/>
  <c r="AD640" i="1"/>
  <c r="AC640" i="1"/>
  <c r="AB640" i="1"/>
  <c r="AJ634" i="1"/>
  <c r="AI634" i="1"/>
  <c r="AH634" i="1"/>
  <c r="AF634" i="1"/>
  <c r="AE634" i="1"/>
  <c r="AD634" i="1"/>
  <c r="AC634" i="1"/>
  <c r="AB634" i="1"/>
  <c r="AA628" i="1"/>
  <c r="AJ628" i="1"/>
  <c r="AI628" i="1"/>
  <c r="AH628" i="1"/>
  <c r="AF628" i="1"/>
  <c r="AE628" i="1"/>
  <c r="AD628" i="1"/>
  <c r="AC628" i="1"/>
  <c r="AB628" i="1"/>
  <c r="AJ622" i="1"/>
  <c r="AI622" i="1"/>
  <c r="AF622" i="1"/>
  <c r="AH622" i="1"/>
  <c r="AE622" i="1"/>
  <c r="AD622" i="1"/>
  <c r="AC622" i="1"/>
  <c r="AB622" i="1"/>
  <c r="AI616" i="1"/>
  <c r="AJ616" i="1"/>
  <c r="AH616" i="1"/>
  <c r="AF616" i="1"/>
  <c r="AE616" i="1"/>
  <c r="AD616" i="1"/>
  <c r="AC616" i="1"/>
  <c r="AB616" i="1"/>
  <c r="AA610" i="1"/>
  <c r="AI610" i="1"/>
  <c r="AJ610" i="1"/>
  <c r="AH610" i="1"/>
  <c r="AF610" i="1"/>
  <c r="AE610" i="1"/>
  <c r="AD610" i="1"/>
  <c r="AC610" i="1"/>
  <c r="AB610" i="1"/>
  <c r="AA604" i="1"/>
  <c r="AJ604" i="1"/>
  <c r="AI604" i="1"/>
  <c r="AH604" i="1"/>
  <c r="AF604" i="1"/>
  <c r="AE604" i="1"/>
  <c r="AD604" i="1"/>
  <c r="AC604" i="1"/>
  <c r="AB604" i="1"/>
  <c r="AJ598" i="1"/>
  <c r="AI598" i="1"/>
  <c r="AH598" i="1"/>
  <c r="AF598" i="1"/>
  <c r="AE598" i="1"/>
  <c r="AD598" i="1"/>
  <c r="AC598" i="1"/>
  <c r="AB598" i="1"/>
  <c r="AA592" i="1"/>
  <c r="AJ592" i="1"/>
  <c r="AI592" i="1"/>
  <c r="AH592" i="1"/>
  <c r="AF592" i="1"/>
  <c r="AE592" i="1"/>
  <c r="AD592" i="1"/>
  <c r="AC592" i="1"/>
  <c r="AB592" i="1"/>
  <c r="AJ586" i="1"/>
  <c r="AI586" i="1"/>
  <c r="AH586" i="1"/>
  <c r="AF586" i="1"/>
  <c r="AE586" i="1"/>
  <c r="AD586" i="1"/>
  <c r="AC586" i="1"/>
  <c r="AB586" i="1"/>
  <c r="AJ580" i="1"/>
  <c r="AI580" i="1"/>
  <c r="AH580" i="1"/>
  <c r="AF580" i="1"/>
  <c r="AE580" i="1"/>
  <c r="AD580" i="1"/>
  <c r="AC580" i="1"/>
  <c r="AB580" i="1"/>
  <c r="AA574" i="1"/>
  <c r="AJ574" i="1"/>
  <c r="AI574" i="1"/>
  <c r="AH574" i="1"/>
  <c r="AF574" i="1"/>
  <c r="AE574" i="1"/>
  <c r="AD574" i="1"/>
  <c r="AC574" i="1"/>
  <c r="AB574" i="1"/>
  <c r="AA568" i="1"/>
  <c r="AJ568" i="1"/>
  <c r="AI568" i="1"/>
  <c r="AH568" i="1"/>
  <c r="AF568" i="1"/>
  <c r="AE568" i="1"/>
  <c r="AD568" i="1"/>
  <c r="AC568" i="1"/>
  <c r="AB568" i="1"/>
  <c r="AJ562" i="1"/>
  <c r="AI562" i="1"/>
  <c r="AH562" i="1"/>
  <c r="AF562" i="1"/>
  <c r="AE562" i="1"/>
  <c r="AD562" i="1"/>
  <c r="AC562" i="1"/>
  <c r="AB562" i="1"/>
  <c r="AA556" i="1"/>
  <c r="AJ556" i="1"/>
  <c r="AI556" i="1"/>
  <c r="AH556" i="1"/>
  <c r="AF556" i="1"/>
  <c r="AE556" i="1"/>
  <c r="AD556" i="1"/>
  <c r="AC556" i="1"/>
  <c r="AB556" i="1"/>
  <c r="AJ550" i="1"/>
  <c r="AI550" i="1"/>
  <c r="AH550" i="1"/>
  <c r="AF550" i="1"/>
  <c r="AE550" i="1"/>
  <c r="AD550" i="1"/>
  <c r="AC550" i="1"/>
  <c r="AB550" i="1"/>
  <c r="AI544" i="1"/>
  <c r="AH544" i="1"/>
  <c r="AJ544" i="1"/>
  <c r="AF544" i="1"/>
  <c r="AE544" i="1"/>
  <c r="AD544" i="1"/>
  <c r="AC544" i="1"/>
  <c r="AB544" i="1"/>
  <c r="AA538" i="1"/>
  <c r="AI538" i="1"/>
  <c r="AH538" i="1"/>
  <c r="AJ538" i="1"/>
  <c r="AF538" i="1"/>
  <c r="AE538" i="1"/>
  <c r="AD538" i="1"/>
  <c r="AC538" i="1"/>
  <c r="AB538" i="1"/>
  <c r="AJ532" i="1"/>
  <c r="AH532" i="1"/>
  <c r="AI532" i="1"/>
  <c r="AF532" i="1"/>
  <c r="AE532" i="1"/>
  <c r="AD532" i="1"/>
  <c r="AC532" i="1"/>
  <c r="AB532" i="1"/>
  <c r="AJ526" i="1"/>
  <c r="AI526" i="1"/>
  <c r="AH526" i="1"/>
  <c r="AF526" i="1"/>
  <c r="AE526" i="1"/>
  <c r="AD526" i="1"/>
  <c r="AC526" i="1"/>
  <c r="AB526" i="1"/>
  <c r="AA520" i="1"/>
  <c r="AJ520" i="1"/>
  <c r="AI520" i="1"/>
  <c r="AH520" i="1"/>
  <c r="AF520" i="1"/>
  <c r="AE520" i="1"/>
  <c r="AD520" i="1"/>
  <c r="AC520" i="1"/>
  <c r="AB520" i="1"/>
  <c r="AJ514" i="1"/>
  <c r="AH514" i="1"/>
  <c r="AI514" i="1"/>
  <c r="AF514" i="1"/>
  <c r="AE514" i="1"/>
  <c r="AD514" i="1"/>
  <c r="AC514" i="1"/>
  <c r="AB514" i="1"/>
  <c r="AJ508" i="1"/>
  <c r="AI508" i="1"/>
  <c r="AH508" i="1"/>
  <c r="AF508" i="1"/>
  <c r="AE508" i="1"/>
  <c r="AD508" i="1"/>
  <c r="AC508" i="1"/>
  <c r="AB508" i="1"/>
  <c r="AJ502" i="1"/>
  <c r="AI502" i="1"/>
  <c r="AH502" i="1"/>
  <c r="AF502" i="1"/>
  <c r="AE502" i="1"/>
  <c r="AD502" i="1"/>
  <c r="AC502" i="1"/>
  <c r="AB502" i="1"/>
  <c r="AJ496" i="1"/>
  <c r="AI496" i="1"/>
  <c r="AH496" i="1"/>
  <c r="AF496" i="1"/>
  <c r="AE496" i="1"/>
  <c r="AD496" i="1"/>
  <c r="AC496" i="1"/>
  <c r="AB496" i="1"/>
  <c r="AA490" i="1"/>
  <c r="AJ490" i="1"/>
  <c r="AI490" i="1"/>
  <c r="AH490" i="1"/>
  <c r="AF490" i="1"/>
  <c r="AE490" i="1"/>
  <c r="AD490" i="1"/>
  <c r="AC490" i="1"/>
  <c r="AB490" i="1"/>
  <c r="AJ484" i="1"/>
  <c r="AI484" i="1"/>
  <c r="AH484" i="1"/>
  <c r="AF484" i="1"/>
  <c r="AE484" i="1"/>
  <c r="AD484" i="1"/>
  <c r="AC484" i="1"/>
  <c r="AB484" i="1"/>
  <c r="AJ478" i="1"/>
  <c r="AI478" i="1"/>
  <c r="AH478" i="1"/>
  <c r="AF478" i="1"/>
  <c r="AE478" i="1"/>
  <c r="AD478" i="1"/>
  <c r="AC478" i="1"/>
  <c r="AB478" i="1"/>
  <c r="AA472" i="1"/>
  <c r="AJ472" i="1"/>
  <c r="AI472" i="1"/>
  <c r="AH472" i="1"/>
  <c r="AF472" i="1"/>
  <c r="AE472" i="1"/>
  <c r="AD472" i="1"/>
  <c r="AC472" i="1"/>
  <c r="AB472" i="1"/>
  <c r="AJ466" i="1"/>
  <c r="AI466" i="1"/>
  <c r="AH466" i="1"/>
  <c r="AF466" i="1"/>
  <c r="AE466" i="1"/>
  <c r="AD466" i="1"/>
  <c r="AC466" i="1"/>
  <c r="AB466" i="1"/>
  <c r="AJ460" i="1"/>
  <c r="AH460" i="1"/>
  <c r="AI460" i="1"/>
  <c r="AF460" i="1"/>
  <c r="AE460" i="1"/>
  <c r="AD460" i="1"/>
  <c r="AC460" i="1"/>
  <c r="AB460" i="1"/>
  <c r="AJ454" i="1"/>
  <c r="AI454" i="1"/>
  <c r="AH454" i="1"/>
  <c r="AF454" i="1"/>
  <c r="AE454" i="1"/>
  <c r="AD454" i="1"/>
  <c r="AC454" i="1"/>
  <c r="AB454" i="1"/>
  <c r="AJ448" i="1"/>
  <c r="AH448" i="1"/>
  <c r="AI448" i="1"/>
  <c r="AF448" i="1"/>
  <c r="AE448" i="1"/>
  <c r="AD448" i="1"/>
  <c r="AC448" i="1"/>
  <c r="AB448" i="1"/>
  <c r="AJ442" i="1"/>
  <c r="AI442" i="1"/>
  <c r="AH442" i="1"/>
  <c r="AF442" i="1"/>
  <c r="AE442" i="1"/>
  <c r="AD442" i="1"/>
  <c r="AC442" i="1"/>
  <c r="AB442" i="1"/>
  <c r="AJ436" i="1"/>
  <c r="AI436" i="1"/>
  <c r="AH436" i="1"/>
  <c r="AF436" i="1"/>
  <c r="AE436" i="1"/>
  <c r="AD436" i="1"/>
  <c r="AC436" i="1"/>
  <c r="AB436" i="1"/>
  <c r="AJ430" i="1"/>
  <c r="AI430" i="1"/>
  <c r="AH430" i="1"/>
  <c r="AF430" i="1"/>
  <c r="AE430" i="1"/>
  <c r="AD430" i="1"/>
  <c r="AC430" i="1"/>
  <c r="AB430" i="1"/>
  <c r="AJ424" i="1"/>
  <c r="AI424" i="1"/>
  <c r="AH424" i="1"/>
  <c r="AF424" i="1"/>
  <c r="AE424" i="1"/>
  <c r="AD424" i="1"/>
  <c r="AC424" i="1"/>
  <c r="AB424" i="1"/>
  <c r="AJ418" i="1"/>
  <c r="AH418" i="1"/>
  <c r="AI418" i="1"/>
  <c r="AF418" i="1"/>
  <c r="AE418" i="1"/>
  <c r="AD418" i="1"/>
  <c r="AC418" i="1"/>
  <c r="AB418" i="1"/>
  <c r="AJ412" i="1"/>
  <c r="AI412" i="1"/>
  <c r="AH412" i="1"/>
  <c r="AF412" i="1"/>
  <c r="AE412" i="1"/>
  <c r="AD412" i="1"/>
  <c r="AC412" i="1"/>
  <c r="AB412" i="1"/>
  <c r="AJ406" i="1"/>
  <c r="AH406" i="1"/>
  <c r="AI406" i="1"/>
  <c r="AF406" i="1"/>
  <c r="AE406" i="1"/>
  <c r="AD406" i="1"/>
  <c r="AC406" i="1"/>
  <c r="AB406" i="1"/>
  <c r="AJ400" i="1"/>
  <c r="AI400" i="1"/>
  <c r="AH400" i="1"/>
  <c r="AF400" i="1"/>
  <c r="AE400" i="1"/>
  <c r="AD400" i="1"/>
  <c r="AC400" i="1"/>
  <c r="AB400" i="1"/>
  <c r="AB885" i="1"/>
  <c r="AB849" i="1"/>
  <c r="AB811" i="1"/>
  <c r="AB768" i="1"/>
  <c r="AB725" i="1"/>
  <c r="AB662" i="1"/>
  <c r="AB590" i="1"/>
  <c r="AB518" i="1"/>
  <c r="AB446" i="1"/>
  <c r="AB374" i="1"/>
  <c r="AB302" i="1"/>
  <c r="AB230" i="1"/>
  <c r="AB158" i="1"/>
  <c r="AB86" i="1"/>
  <c r="AB14" i="1"/>
  <c r="AC842" i="1"/>
  <c r="AC770" i="1"/>
  <c r="AC698" i="1"/>
  <c r="AC626" i="1"/>
  <c r="AC554" i="1"/>
  <c r="AC482" i="1"/>
  <c r="AC356" i="1"/>
  <c r="AC140" i="1"/>
  <c r="AD816" i="1"/>
  <c r="AE797" i="1"/>
  <c r="AJ223" i="1"/>
  <c r="AI223" i="1"/>
  <c r="AF223" i="1"/>
  <c r="AH223" i="1"/>
  <c r="AD223" i="1"/>
  <c r="AE223" i="1"/>
  <c r="AC223" i="1"/>
  <c r="AJ217" i="1"/>
  <c r="AI217" i="1"/>
  <c r="AH217" i="1"/>
  <c r="AF217" i="1"/>
  <c r="AD217" i="1"/>
  <c r="AE217" i="1"/>
  <c r="AC217" i="1"/>
  <c r="AJ211" i="1"/>
  <c r="AI211" i="1"/>
  <c r="AH211" i="1"/>
  <c r="AF211" i="1"/>
  <c r="AD211" i="1"/>
  <c r="AC211" i="1"/>
  <c r="AE211" i="1"/>
  <c r="AJ205" i="1"/>
  <c r="AI205" i="1"/>
  <c r="AF205" i="1"/>
  <c r="AH205" i="1"/>
  <c r="AD205" i="1"/>
  <c r="AE205" i="1"/>
  <c r="AC205" i="1"/>
  <c r="AJ199" i="1"/>
  <c r="AI199" i="1"/>
  <c r="AH199" i="1"/>
  <c r="AF199" i="1"/>
  <c r="AE199" i="1"/>
  <c r="AD199" i="1"/>
  <c r="AC199" i="1"/>
  <c r="AJ193" i="1"/>
  <c r="AI193" i="1"/>
  <c r="AH193" i="1"/>
  <c r="AF193" i="1"/>
  <c r="AD193" i="1"/>
  <c r="AE193" i="1"/>
  <c r="AC193" i="1"/>
  <c r="AJ187" i="1"/>
  <c r="AI187" i="1"/>
  <c r="AF187" i="1"/>
  <c r="AH187" i="1"/>
  <c r="AD187" i="1"/>
  <c r="AE187" i="1"/>
  <c r="AC187" i="1"/>
  <c r="AJ181" i="1"/>
  <c r="AI181" i="1"/>
  <c r="AH181" i="1"/>
  <c r="AF181" i="1"/>
  <c r="AD181" i="1"/>
  <c r="AE181" i="1"/>
  <c r="AC181" i="1"/>
  <c r="AJ175" i="1"/>
  <c r="AI175" i="1"/>
  <c r="AH175" i="1"/>
  <c r="AF175" i="1"/>
  <c r="AD175" i="1"/>
  <c r="AC175" i="1"/>
  <c r="AJ169" i="1"/>
  <c r="AI169" i="1"/>
  <c r="AF169" i="1"/>
  <c r="AH169" i="1"/>
  <c r="AD169" i="1"/>
  <c r="AE169" i="1"/>
  <c r="AC169" i="1"/>
  <c r="AJ163" i="1"/>
  <c r="AI163" i="1"/>
  <c r="AH163" i="1"/>
  <c r="AF163" i="1"/>
  <c r="AE163" i="1"/>
  <c r="AD163" i="1"/>
  <c r="AC163" i="1"/>
  <c r="AJ157" i="1"/>
  <c r="AI157" i="1"/>
  <c r="AH157" i="1"/>
  <c r="AF157" i="1"/>
  <c r="AD157" i="1"/>
  <c r="AE157" i="1"/>
  <c r="AC157" i="1"/>
  <c r="AJ151" i="1"/>
  <c r="AI151" i="1"/>
  <c r="AF151" i="1"/>
  <c r="AH151" i="1"/>
  <c r="AD151" i="1"/>
  <c r="AE151" i="1"/>
  <c r="AC151" i="1"/>
  <c r="AJ145" i="1"/>
  <c r="AI145" i="1"/>
  <c r="AH145" i="1"/>
  <c r="AF145" i="1"/>
  <c r="AD145" i="1"/>
  <c r="AE145" i="1"/>
  <c r="AC145" i="1"/>
  <c r="AJ139" i="1"/>
  <c r="AI139" i="1"/>
  <c r="AH139" i="1"/>
  <c r="AF139" i="1"/>
  <c r="AD139" i="1"/>
  <c r="AE139" i="1"/>
  <c r="AC139" i="1"/>
  <c r="AJ133" i="1"/>
  <c r="AI133" i="1"/>
  <c r="AH133" i="1"/>
  <c r="AF133" i="1"/>
  <c r="AD133" i="1"/>
  <c r="AE133" i="1"/>
  <c r="AC133" i="1"/>
  <c r="AJ127" i="1"/>
  <c r="AI127" i="1"/>
  <c r="AH127" i="1"/>
  <c r="AF127" i="1"/>
  <c r="AE127" i="1"/>
  <c r="AD127" i="1"/>
  <c r="AC127" i="1"/>
  <c r="AJ121" i="1"/>
  <c r="AI121" i="1"/>
  <c r="AH121" i="1"/>
  <c r="AF121" i="1"/>
  <c r="AD121" i="1"/>
  <c r="AE121" i="1"/>
  <c r="AC121" i="1"/>
  <c r="AJ115" i="1"/>
  <c r="AI115" i="1"/>
  <c r="AF115" i="1"/>
  <c r="AH115" i="1"/>
  <c r="AD115" i="1"/>
  <c r="AE115" i="1"/>
  <c r="AC115" i="1"/>
  <c r="AJ109" i="1"/>
  <c r="AI109" i="1"/>
  <c r="AH109" i="1"/>
  <c r="AF109" i="1"/>
  <c r="AD109" i="1"/>
  <c r="AE109" i="1"/>
  <c r="AC109" i="1"/>
  <c r="AJ103" i="1"/>
  <c r="AI103" i="1"/>
  <c r="AH103" i="1"/>
  <c r="AF103" i="1"/>
  <c r="AD103" i="1"/>
  <c r="AE103" i="1"/>
  <c r="AC103" i="1"/>
  <c r="AJ97" i="1"/>
  <c r="AI97" i="1"/>
  <c r="AH97" i="1"/>
  <c r="AF97" i="1"/>
  <c r="AD97" i="1"/>
  <c r="AE97" i="1"/>
  <c r="AC97" i="1"/>
  <c r="AJ91" i="1"/>
  <c r="AI91" i="1"/>
  <c r="AH91" i="1"/>
  <c r="AF91" i="1"/>
  <c r="AE91" i="1"/>
  <c r="AD91" i="1"/>
  <c r="AC91" i="1"/>
  <c r="AJ85" i="1"/>
  <c r="AI85" i="1"/>
  <c r="AH85" i="1"/>
  <c r="AF85" i="1"/>
  <c r="AD85" i="1"/>
  <c r="AE85" i="1"/>
  <c r="AC85" i="1"/>
  <c r="AJ79" i="1"/>
  <c r="AI79" i="1"/>
  <c r="AF79" i="1"/>
  <c r="AH79" i="1"/>
  <c r="AD79" i="1"/>
  <c r="AE79" i="1"/>
  <c r="AC79" i="1"/>
  <c r="AJ73" i="1"/>
  <c r="AI73" i="1"/>
  <c r="AH73" i="1"/>
  <c r="AF73" i="1"/>
  <c r="AD73" i="1"/>
  <c r="AE73" i="1"/>
  <c r="AC73" i="1"/>
  <c r="AJ67" i="1"/>
  <c r="AI67" i="1"/>
  <c r="AH67" i="1"/>
  <c r="AF67" i="1"/>
  <c r="AD67" i="1"/>
  <c r="AC67" i="1"/>
  <c r="AE67" i="1"/>
  <c r="AJ61" i="1"/>
  <c r="AI61" i="1"/>
  <c r="AH61" i="1"/>
  <c r="AF61" i="1"/>
  <c r="AD61" i="1"/>
  <c r="AE61" i="1"/>
  <c r="AC61" i="1"/>
  <c r="AJ55" i="1"/>
  <c r="AI55" i="1"/>
  <c r="AH55" i="1"/>
  <c r="AF55" i="1"/>
  <c r="AE55" i="1"/>
  <c r="AD55" i="1"/>
  <c r="AC55" i="1"/>
  <c r="AJ49" i="1"/>
  <c r="AH49" i="1"/>
  <c r="AI49" i="1"/>
  <c r="AF49" i="1"/>
  <c r="AE49" i="1"/>
  <c r="AD49" i="1"/>
  <c r="AC49" i="1"/>
  <c r="AJ43" i="1"/>
  <c r="AI43" i="1"/>
  <c r="AH43" i="1"/>
  <c r="AF43" i="1"/>
  <c r="AE43" i="1"/>
  <c r="AD43" i="1"/>
  <c r="AC43" i="1"/>
  <c r="AJ37" i="1"/>
  <c r="AI37" i="1"/>
  <c r="AH37" i="1"/>
  <c r="AF37" i="1"/>
  <c r="AE37" i="1"/>
  <c r="AD37" i="1"/>
  <c r="AC37" i="1"/>
  <c r="AJ31" i="1"/>
  <c r="AI31" i="1"/>
  <c r="AH31" i="1"/>
  <c r="AF31" i="1"/>
  <c r="AE31" i="1"/>
  <c r="AD31" i="1"/>
  <c r="AC31" i="1"/>
  <c r="AJ25" i="1"/>
  <c r="AI25" i="1"/>
  <c r="AH25" i="1"/>
  <c r="AF25" i="1"/>
  <c r="AE25" i="1"/>
  <c r="AD25" i="1"/>
  <c r="AC25" i="1"/>
  <c r="AB217" i="1"/>
  <c r="AB205" i="1"/>
  <c r="AB193" i="1"/>
  <c r="AB181" i="1"/>
  <c r="AB169" i="1"/>
  <c r="AB157" i="1"/>
  <c r="AB145" i="1"/>
  <c r="AB133" i="1"/>
  <c r="AB121" i="1"/>
  <c r="AB109" i="1"/>
  <c r="AB97" i="1"/>
  <c r="AB85" i="1"/>
  <c r="AB73" i="1"/>
  <c r="AB61" i="1"/>
  <c r="AB49" i="1"/>
  <c r="AB37" i="1"/>
  <c r="AB25" i="1"/>
  <c r="AD333" i="1"/>
  <c r="AD117" i="1"/>
  <c r="AA588" i="1"/>
  <c r="AJ588" i="1"/>
  <c r="AI588" i="1"/>
  <c r="AH588" i="1"/>
  <c r="AF588" i="1"/>
  <c r="AE588" i="1"/>
  <c r="AD588" i="1"/>
  <c r="AC588" i="1"/>
  <c r="AB588" i="1"/>
  <c r="AA582" i="1"/>
  <c r="AJ582" i="1"/>
  <c r="AI582" i="1"/>
  <c r="AH582" i="1"/>
  <c r="AF582" i="1"/>
  <c r="AE582" i="1"/>
  <c r="AD582" i="1"/>
  <c r="AC582" i="1"/>
  <c r="AB582" i="1"/>
  <c r="AJ576" i="1"/>
  <c r="AI576" i="1"/>
  <c r="AH576" i="1"/>
  <c r="AF576" i="1"/>
  <c r="AE576" i="1"/>
  <c r="AD576" i="1"/>
  <c r="AC576" i="1"/>
  <c r="AB576" i="1"/>
  <c r="AA570" i="1"/>
  <c r="AJ570" i="1"/>
  <c r="AI570" i="1"/>
  <c r="AH570" i="1"/>
  <c r="AF570" i="1"/>
  <c r="AE570" i="1"/>
  <c r="AD570" i="1"/>
  <c r="AC570" i="1"/>
  <c r="AB570" i="1"/>
  <c r="AJ564" i="1"/>
  <c r="AI564" i="1"/>
  <c r="AH564" i="1"/>
  <c r="AF564" i="1"/>
  <c r="AE564" i="1"/>
  <c r="AD564" i="1"/>
  <c r="AC564" i="1"/>
  <c r="AB564" i="1"/>
  <c r="AJ558" i="1"/>
  <c r="AI558" i="1"/>
  <c r="AH558" i="1"/>
  <c r="AF558" i="1"/>
  <c r="AE558" i="1"/>
  <c r="AD558" i="1"/>
  <c r="AC558" i="1"/>
  <c r="AB558" i="1"/>
  <c r="AA552" i="1"/>
  <c r="AJ552" i="1"/>
  <c r="AI552" i="1"/>
  <c r="AH552" i="1"/>
  <c r="AF552" i="1"/>
  <c r="AE552" i="1"/>
  <c r="AD552" i="1"/>
  <c r="AC552" i="1"/>
  <c r="AB552" i="1"/>
  <c r="AA546" i="1"/>
  <c r="AJ546" i="1"/>
  <c r="AI546" i="1"/>
  <c r="AH546" i="1"/>
  <c r="AF546" i="1"/>
  <c r="AE546" i="1"/>
  <c r="AD546" i="1"/>
  <c r="AC546" i="1"/>
  <c r="AB546" i="1"/>
  <c r="AJ540" i="1"/>
  <c r="AI540" i="1"/>
  <c r="AH540" i="1"/>
  <c r="AF540" i="1"/>
  <c r="AE540" i="1"/>
  <c r="AD540" i="1"/>
  <c r="AC540" i="1"/>
  <c r="AB540" i="1"/>
  <c r="AA534" i="1"/>
  <c r="AJ534" i="1"/>
  <c r="AI534" i="1"/>
  <c r="AH534" i="1"/>
  <c r="AF534" i="1"/>
  <c r="AE534" i="1"/>
  <c r="AD534" i="1"/>
  <c r="AC534" i="1"/>
  <c r="AB534" i="1"/>
  <c r="AJ528" i="1"/>
  <c r="AI528" i="1"/>
  <c r="AH528" i="1"/>
  <c r="AF528" i="1"/>
  <c r="AE528" i="1"/>
  <c r="AD528" i="1"/>
  <c r="AC528" i="1"/>
  <c r="AB528" i="1"/>
  <c r="AJ522" i="1"/>
  <c r="AI522" i="1"/>
  <c r="AH522" i="1"/>
  <c r="AF522" i="1"/>
  <c r="AE522" i="1"/>
  <c r="AD522" i="1"/>
  <c r="AC522" i="1"/>
  <c r="AB522" i="1"/>
  <c r="AA516" i="1"/>
  <c r="AJ516" i="1"/>
  <c r="AI516" i="1"/>
  <c r="AH516" i="1"/>
  <c r="AF516" i="1"/>
  <c r="AE516" i="1"/>
  <c r="AD516" i="1"/>
  <c r="AC516" i="1"/>
  <c r="AB516" i="1"/>
  <c r="AJ510" i="1"/>
  <c r="AI510" i="1"/>
  <c r="AH510" i="1"/>
  <c r="AF510" i="1"/>
  <c r="AE510" i="1"/>
  <c r="AD510" i="1"/>
  <c r="AC510" i="1"/>
  <c r="AB510" i="1"/>
  <c r="AA504" i="1"/>
  <c r="AJ504" i="1"/>
  <c r="AI504" i="1"/>
  <c r="AH504" i="1"/>
  <c r="AF504" i="1"/>
  <c r="AE504" i="1"/>
  <c r="AD504" i="1"/>
  <c r="AC504" i="1"/>
  <c r="AB504" i="1"/>
  <c r="AJ498" i="1"/>
  <c r="AI498" i="1"/>
  <c r="AH498" i="1"/>
  <c r="AF498" i="1"/>
  <c r="AE498" i="1"/>
  <c r="AD498" i="1"/>
  <c r="AC498" i="1"/>
  <c r="AB498" i="1"/>
  <c r="AI492" i="1"/>
  <c r="AJ492" i="1"/>
  <c r="AH492" i="1"/>
  <c r="AF492" i="1"/>
  <c r="AE492" i="1"/>
  <c r="AD492" i="1"/>
  <c r="AC492" i="1"/>
  <c r="AB492" i="1"/>
  <c r="AA486" i="1"/>
  <c r="AJ486" i="1"/>
  <c r="AI486" i="1"/>
  <c r="AH486" i="1"/>
  <c r="AF486" i="1"/>
  <c r="AE486" i="1"/>
  <c r="AD486" i="1"/>
  <c r="AC486" i="1"/>
  <c r="AB486" i="1"/>
  <c r="AJ480" i="1"/>
  <c r="AI480" i="1"/>
  <c r="AH480" i="1"/>
  <c r="AF480" i="1"/>
  <c r="AE480" i="1"/>
  <c r="AD480" i="1"/>
  <c r="AC480" i="1"/>
  <c r="AB480" i="1"/>
  <c r="AJ474" i="1"/>
  <c r="AI474" i="1"/>
  <c r="AH474" i="1"/>
  <c r="AF474" i="1"/>
  <c r="AE474" i="1"/>
  <c r="AD474" i="1"/>
  <c r="AC474" i="1"/>
  <c r="AB474" i="1"/>
  <c r="AI468" i="1"/>
  <c r="AJ468" i="1"/>
  <c r="AH468" i="1"/>
  <c r="AE468" i="1"/>
  <c r="AF468" i="1"/>
  <c r="AD468" i="1"/>
  <c r="AC468" i="1"/>
  <c r="AB468" i="1"/>
  <c r="AJ462" i="1"/>
  <c r="AI462" i="1"/>
  <c r="AH462" i="1"/>
  <c r="AF462" i="1"/>
  <c r="AE462" i="1"/>
  <c r="AD462" i="1"/>
  <c r="AC462" i="1"/>
  <c r="AB462" i="1"/>
  <c r="AI456" i="1"/>
  <c r="AJ456" i="1"/>
  <c r="AH456" i="1"/>
  <c r="AF456" i="1"/>
  <c r="AE456" i="1"/>
  <c r="AD456" i="1"/>
  <c r="AC456" i="1"/>
  <c r="AB456" i="1"/>
  <c r="AJ450" i="1"/>
  <c r="AI450" i="1"/>
  <c r="AH450" i="1"/>
  <c r="AF450" i="1"/>
  <c r="AE450" i="1"/>
  <c r="AD450" i="1"/>
  <c r="AC450" i="1"/>
  <c r="AB450" i="1"/>
  <c r="AA444" i="1"/>
  <c r="AI444" i="1"/>
  <c r="AJ444" i="1"/>
  <c r="AH444" i="1"/>
  <c r="AF444" i="1"/>
  <c r="AE444" i="1"/>
  <c r="AD444" i="1"/>
  <c r="AC444" i="1"/>
  <c r="AB444" i="1"/>
  <c r="AJ438" i="1"/>
  <c r="AI438" i="1"/>
  <c r="AH438" i="1"/>
  <c r="AF438" i="1"/>
  <c r="AE438" i="1"/>
  <c r="AD438" i="1"/>
  <c r="AC438" i="1"/>
  <c r="AB438" i="1"/>
  <c r="AI432" i="1"/>
  <c r="AJ432" i="1"/>
  <c r="AH432" i="1"/>
  <c r="AF432" i="1"/>
  <c r="AE432" i="1"/>
  <c r="AD432" i="1"/>
  <c r="AC432" i="1"/>
  <c r="AB432" i="1"/>
  <c r="AJ426" i="1"/>
  <c r="AI426" i="1"/>
  <c r="AH426" i="1"/>
  <c r="AF426" i="1"/>
  <c r="AE426" i="1"/>
  <c r="AD426" i="1"/>
  <c r="AC426" i="1"/>
  <c r="AB426" i="1"/>
  <c r="AJ420" i="1"/>
  <c r="AI420" i="1"/>
  <c r="AH420" i="1"/>
  <c r="AF420" i="1"/>
  <c r="AE420" i="1"/>
  <c r="AD420" i="1"/>
  <c r="AC420" i="1"/>
  <c r="AB420" i="1"/>
  <c r="AJ414" i="1"/>
  <c r="AI414" i="1"/>
  <c r="AH414" i="1"/>
  <c r="AF414" i="1"/>
  <c r="AE414" i="1"/>
  <c r="AD414" i="1"/>
  <c r="AC414" i="1"/>
  <c r="AB414" i="1"/>
  <c r="AA408" i="1"/>
  <c r="AI408" i="1"/>
  <c r="AJ408" i="1"/>
  <c r="AH408" i="1"/>
  <c r="AF408" i="1"/>
  <c r="AE408" i="1"/>
  <c r="AD408" i="1"/>
  <c r="AC408" i="1"/>
  <c r="AB408" i="1"/>
  <c r="AJ402" i="1"/>
  <c r="AI402" i="1"/>
  <c r="AH402" i="1"/>
  <c r="AF402" i="1"/>
  <c r="AE402" i="1"/>
  <c r="AD402" i="1"/>
  <c r="AC402" i="1"/>
  <c r="AB402" i="1"/>
  <c r="AJ396" i="1"/>
  <c r="AI396" i="1"/>
  <c r="AH396" i="1"/>
  <c r="AF396" i="1"/>
  <c r="AE396" i="1"/>
  <c r="AD396" i="1"/>
  <c r="AC396" i="1"/>
  <c r="AB396" i="1"/>
  <c r="AJ390" i="1"/>
  <c r="AI390" i="1"/>
  <c r="AH390" i="1"/>
  <c r="AF390" i="1"/>
  <c r="AE390" i="1"/>
  <c r="AD390" i="1"/>
  <c r="AC390" i="1"/>
  <c r="AB390" i="1"/>
  <c r="AJ384" i="1"/>
  <c r="AI384" i="1"/>
  <c r="AH384" i="1"/>
  <c r="AF384" i="1"/>
  <c r="AE384" i="1"/>
  <c r="AD384" i="1"/>
  <c r="AC384" i="1"/>
  <c r="AB384" i="1"/>
  <c r="AJ378" i="1"/>
  <c r="AI378" i="1"/>
  <c r="AH378" i="1"/>
  <c r="AF378" i="1"/>
  <c r="AE378" i="1"/>
  <c r="AD378" i="1"/>
  <c r="AC378" i="1"/>
  <c r="AB378" i="1"/>
  <c r="AJ372" i="1"/>
  <c r="AI372" i="1"/>
  <c r="AH372" i="1"/>
  <c r="AF372" i="1"/>
  <c r="AE372" i="1"/>
  <c r="AD372" i="1"/>
  <c r="AC372" i="1"/>
  <c r="AB372" i="1"/>
  <c r="AJ366" i="1"/>
  <c r="AI366" i="1"/>
  <c r="AH366" i="1"/>
  <c r="AF366" i="1"/>
  <c r="AE366" i="1"/>
  <c r="AD366" i="1"/>
  <c r="AC366" i="1"/>
  <c r="AB366" i="1"/>
  <c r="AJ360" i="1"/>
  <c r="AI360" i="1"/>
  <c r="AH360" i="1"/>
  <c r="AF360" i="1"/>
  <c r="AE360" i="1"/>
  <c r="AD360" i="1"/>
  <c r="AC360" i="1"/>
  <c r="AB360" i="1"/>
  <c r="AJ354" i="1"/>
  <c r="AI354" i="1"/>
  <c r="AH354" i="1"/>
  <c r="AF354" i="1"/>
  <c r="AE354" i="1"/>
  <c r="AD354" i="1"/>
  <c r="AC354" i="1"/>
  <c r="AB354" i="1"/>
  <c r="AJ348" i="1"/>
  <c r="AI348" i="1"/>
  <c r="AH348" i="1"/>
  <c r="AF348" i="1"/>
  <c r="AE348" i="1"/>
  <c r="AD348" i="1"/>
  <c r="AC348" i="1"/>
  <c r="AB348" i="1"/>
  <c r="AJ342" i="1"/>
  <c r="AI342" i="1"/>
  <c r="AH342" i="1"/>
  <c r="AF342" i="1"/>
  <c r="AE342" i="1"/>
  <c r="AD342" i="1"/>
  <c r="AC342" i="1"/>
  <c r="AB342" i="1"/>
  <c r="AA336" i="1"/>
  <c r="AJ336" i="1"/>
  <c r="AI336" i="1"/>
  <c r="AH336" i="1"/>
  <c r="AF336" i="1"/>
  <c r="AE336" i="1"/>
  <c r="AD336" i="1"/>
  <c r="AC336" i="1"/>
  <c r="AB336" i="1"/>
  <c r="AJ330" i="1"/>
  <c r="AI330" i="1"/>
  <c r="AH330" i="1"/>
  <c r="AF330" i="1"/>
  <c r="AE330" i="1"/>
  <c r="AD330" i="1"/>
  <c r="AC330" i="1"/>
  <c r="AB330" i="1"/>
  <c r="AJ324" i="1"/>
  <c r="AI324" i="1"/>
  <c r="AH324" i="1"/>
  <c r="AF324" i="1"/>
  <c r="AE324" i="1"/>
  <c r="AD324" i="1"/>
  <c r="AC324" i="1"/>
  <c r="AB324" i="1"/>
  <c r="AA318" i="1"/>
  <c r="AJ318" i="1"/>
  <c r="AI318" i="1"/>
  <c r="AH318" i="1"/>
  <c r="AF318" i="1"/>
  <c r="AE318" i="1"/>
  <c r="AD318" i="1"/>
  <c r="AC318" i="1"/>
  <c r="AB318" i="1"/>
  <c r="AJ312" i="1"/>
  <c r="AI312" i="1"/>
  <c r="AH312" i="1"/>
  <c r="AF312" i="1"/>
  <c r="AE312" i="1"/>
  <c r="AD312" i="1"/>
  <c r="AC312" i="1"/>
  <c r="AB312" i="1"/>
  <c r="AJ306" i="1"/>
  <c r="AI306" i="1"/>
  <c r="AH306" i="1"/>
  <c r="AF306" i="1"/>
  <c r="AE306" i="1"/>
  <c r="AD306" i="1"/>
  <c r="AC306" i="1"/>
  <c r="AB306" i="1"/>
  <c r="AA300" i="1"/>
  <c r="AJ300" i="1"/>
  <c r="AI300" i="1"/>
  <c r="AH300" i="1"/>
  <c r="AF300" i="1"/>
  <c r="AE300" i="1"/>
  <c r="AD300" i="1"/>
  <c r="AC300" i="1"/>
  <c r="AB300" i="1"/>
  <c r="AJ294" i="1"/>
  <c r="AI294" i="1"/>
  <c r="AH294" i="1"/>
  <c r="AF294" i="1"/>
  <c r="AE294" i="1"/>
  <c r="AD294" i="1"/>
  <c r="AC294" i="1"/>
  <c r="AB294" i="1"/>
  <c r="AJ288" i="1"/>
  <c r="AI288" i="1"/>
  <c r="AH288" i="1"/>
  <c r="AE288" i="1"/>
  <c r="AF288" i="1"/>
  <c r="AD288" i="1"/>
  <c r="AC288" i="1"/>
  <c r="AB288" i="1"/>
  <c r="AA282" i="1"/>
  <c r="AJ282" i="1"/>
  <c r="AI282" i="1"/>
  <c r="AH282" i="1"/>
  <c r="AF282" i="1"/>
  <c r="AE282" i="1"/>
  <c r="AD282" i="1"/>
  <c r="AC282" i="1"/>
  <c r="AB282" i="1"/>
  <c r="AJ276" i="1"/>
  <c r="AI276" i="1"/>
  <c r="AH276" i="1"/>
  <c r="AF276" i="1"/>
  <c r="AE276" i="1"/>
  <c r="AD276" i="1"/>
  <c r="AC276" i="1"/>
  <c r="AB276" i="1"/>
  <c r="AJ270" i="1"/>
  <c r="AI270" i="1"/>
  <c r="AH270" i="1"/>
  <c r="AF270" i="1"/>
  <c r="AE270" i="1"/>
  <c r="AD270" i="1"/>
  <c r="AC270" i="1"/>
  <c r="AB270" i="1"/>
  <c r="AA264" i="1"/>
  <c r="AJ264" i="1"/>
  <c r="AI264" i="1"/>
  <c r="AH264" i="1"/>
  <c r="AF264" i="1"/>
  <c r="AE264" i="1"/>
  <c r="AD264" i="1"/>
  <c r="AC264" i="1"/>
  <c r="AB264" i="1"/>
  <c r="AJ258" i="1"/>
  <c r="AI258" i="1"/>
  <c r="AH258" i="1"/>
  <c r="AF258" i="1"/>
  <c r="AE258" i="1"/>
  <c r="AD258" i="1"/>
  <c r="AC258" i="1"/>
  <c r="AB258" i="1"/>
  <c r="AJ252" i="1"/>
  <c r="AI252" i="1"/>
  <c r="AH252" i="1"/>
  <c r="AF252" i="1"/>
  <c r="AE252" i="1"/>
  <c r="AD252" i="1"/>
  <c r="AC252" i="1"/>
  <c r="AB252" i="1"/>
  <c r="AA246" i="1"/>
  <c r="AJ246" i="1"/>
  <c r="AI246" i="1"/>
  <c r="AH246" i="1"/>
  <c r="AF246" i="1"/>
  <c r="AE246" i="1"/>
  <c r="AD246" i="1"/>
  <c r="AC246" i="1"/>
  <c r="AB246" i="1"/>
  <c r="AJ240" i="1"/>
  <c r="AI240" i="1"/>
  <c r="AH240" i="1"/>
  <c r="AF240" i="1"/>
  <c r="AE240" i="1"/>
  <c r="AD240" i="1"/>
  <c r="AC240" i="1"/>
  <c r="AB240" i="1"/>
  <c r="AJ234" i="1"/>
  <c r="AI234" i="1"/>
  <c r="AH234" i="1"/>
  <c r="AF234" i="1"/>
  <c r="AE234" i="1"/>
  <c r="AD234" i="1"/>
  <c r="AC234" i="1"/>
  <c r="AB234" i="1"/>
  <c r="AA228" i="1"/>
  <c r="AJ228" i="1"/>
  <c r="AI228" i="1"/>
  <c r="AH228" i="1"/>
  <c r="AF228" i="1"/>
  <c r="AE228" i="1"/>
  <c r="AD228" i="1"/>
  <c r="AC228" i="1"/>
  <c r="AB228" i="1"/>
  <c r="AJ222" i="1"/>
  <c r="AI222" i="1"/>
  <c r="AH222" i="1"/>
  <c r="AF222" i="1"/>
  <c r="AE222" i="1"/>
  <c r="AD222" i="1"/>
  <c r="AC222" i="1"/>
  <c r="AB222" i="1"/>
  <c r="AJ216" i="1"/>
  <c r="AI216" i="1"/>
  <c r="AH216" i="1"/>
  <c r="AF216" i="1"/>
  <c r="AE216" i="1"/>
  <c r="AD216" i="1"/>
  <c r="AC216" i="1"/>
  <c r="AB216" i="1"/>
  <c r="AA210" i="1"/>
  <c r="AJ210" i="1"/>
  <c r="AI210" i="1"/>
  <c r="AH210" i="1"/>
  <c r="AF210" i="1"/>
  <c r="AE210" i="1"/>
  <c r="AD210" i="1"/>
  <c r="AC210" i="1"/>
  <c r="AB210" i="1"/>
  <c r="AJ204" i="1"/>
  <c r="AI204" i="1"/>
  <c r="AH204" i="1"/>
  <c r="AF204" i="1"/>
  <c r="AE204" i="1"/>
  <c r="AD204" i="1"/>
  <c r="AC204" i="1"/>
  <c r="AB204" i="1"/>
  <c r="AJ198" i="1"/>
  <c r="AI198" i="1"/>
  <c r="AH198" i="1"/>
  <c r="AF198" i="1"/>
  <c r="AE198" i="1"/>
  <c r="AD198" i="1"/>
  <c r="AC198" i="1"/>
  <c r="AB198" i="1"/>
  <c r="AA192" i="1"/>
  <c r="AJ192" i="1"/>
  <c r="AI192" i="1"/>
  <c r="AH192" i="1"/>
  <c r="AF192" i="1"/>
  <c r="AE192" i="1"/>
  <c r="AD192" i="1"/>
  <c r="AC192" i="1"/>
  <c r="AB192" i="1"/>
  <c r="AJ186" i="1"/>
  <c r="AI186" i="1"/>
  <c r="AH186" i="1"/>
  <c r="AF186" i="1"/>
  <c r="AE186" i="1"/>
  <c r="AD186" i="1"/>
  <c r="AC186" i="1"/>
  <c r="AB186" i="1"/>
  <c r="AJ180" i="1"/>
  <c r="AI180" i="1"/>
  <c r="AH180" i="1"/>
  <c r="AF180" i="1"/>
  <c r="AE180" i="1"/>
  <c r="AD180" i="1"/>
  <c r="AC180" i="1"/>
  <c r="AB180" i="1"/>
  <c r="AA174" i="1"/>
  <c r="AJ174" i="1"/>
  <c r="AI174" i="1"/>
  <c r="AH174" i="1"/>
  <c r="AF174" i="1"/>
  <c r="AE174" i="1"/>
  <c r="AD174" i="1"/>
  <c r="AC174" i="1"/>
  <c r="AB174" i="1"/>
  <c r="AJ168" i="1"/>
  <c r="AI168" i="1"/>
  <c r="AH168" i="1"/>
  <c r="AF168" i="1"/>
  <c r="AE168" i="1"/>
  <c r="AD168" i="1"/>
  <c r="AC168" i="1"/>
  <c r="AB168" i="1"/>
  <c r="AJ162" i="1"/>
  <c r="AI162" i="1"/>
  <c r="AH162" i="1"/>
  <c r="AF162" i="1"/>
  <c r="AE162" i="1"/>
  <c r="AD162" i="1"/>
  <c r="AC162" i="1"/>
  <c r="AB162" i="1"/>
  <c r="AA156" i="1"/>
  <c r="AJ156" i="1"/>
  <c r="AI156" i="1"/>
  <c r="AH156" i="1"/>
  <c r="AF156" i="1"/>
  <c r="AE156" i="1"/>
  <c r="AD156" i="1"/>
  <c r="AC156" i="1"/>
  <c r="AB156" i="1"/>
  <c r="AJ150" i="1"/>
  <c r="AI150" i="1"/>
  <c r="AH150" i="1"/>
  <c r="AF150" i="1"/>
  <c r="AE150" i="1"/>
  <c r="AD150" i="1"/>
  <c r="AC150" i="1"/>
  <c r="AB150" i="1"/>
  <c r="AJ144" i="1"/>
  <c r="AI144" i="1"/>
  <c r="AH144" i="1"/>
  <c r="AF144" i="1"/>
  <c r="AE144" i="1"/>
  <c r="AD144" i="1"/>
  <c r="AC144" i="1"/>
  <c r="AB144" i="1"/>
  <c r="AA138" i="1"/>
  <c r="AJ138" i="1"/>
  <c r="AI138" i="1"/>
  <c r="AH138" i="1"/>
  <c r="AF138" i="1"/>
  <c r="AE138" i="1"/>
  <c r="AD138" i="1"/>
  <c r="AC138" i="1"/>
  <c r="AB138" i="1"/>
  <c r="AJ132" i="1"/>
  <c r="AI132" i="1"/>
  <c r="AH132" i="1"/>
  <c r="AF132" i="1"/>
  <c r="AE132" i="1"/>
  <c r="AD132" i="1"/>
  <c r="AC132" i="1"/>
  <c r="AB132" i="1"/>
  <c r="AJ126" i="1"/>
  <c r="AI126" i="1"/>
  <c r="AF126" i="1"/>
  <c r="AH126" i="1"/>
  <c r="AE126" i="1"/>
  <c r="AD126" i="1"/>
  <c r="AC126" i="1"/>
  <c r="AB126" i="1"/>
  <c r="AA120" i="1"/>
  <c r="AJ120" i="1"/>
  <c r="AI120" i="1"/>
  <c r="AH120" i="1"/>
  <c r="AF120" i="1"/>
  <c r="AE120" i="1"/>
  <c r="AD120" i="1"/>
  <c r="AC120" i="1"/>
  <c r="AB120" i="1"/>
  <c r="AJ114" i="1"/>
  <c r="AI114" i="1"/>
  <c r="AH114" i="1"/>
  <c r="AF114" i="1"/>
  <c r="AE114" i="1"/>
  <c r="AD114" i="1"/>
  <c r="AC114" i="1"/>
  <c r="AB114" i="1"/>
  <c r="AJ108" i="1"/>
  <c r="AI108" i="1"/>
  <c r="AH108" i="1"/>
  <c r="AF108" i="1"/>
  <c r="AE108" i="1"/>
  <c r="AD108" i="1"/>
  <c r="AC108" i="1"/>
  <c r="AB108" i="1"/>
  <c r="AJ102" i="1"/>
  <c r="AI102" i="1"/>
  <c r="AH102" i="1"/>
  <c r="AF102" i="1"/>
  <c r="AE102" i="1"/>
  <c r="AD102" i="1"/>
  <c r="AC102" i="1"/>
  <c r="AB102" i="1"/>
  <c r="AA96" i="1"/>
  <c r="AJ96" i="1"/>
  <c r="AI96" i="1"/>
  <c r="AH96" i="1"/>
  <c r="AF96" i="1"/>
  <c r="AE96" i="1"/>
  <c r="AD96" i="1"/>
  <c r="AC96" i="1"/>
  <c r="AB96" i="1"/>
  <c r="AJ90" i="1"/>
  <c r="AI90" i="1"/>
  <c r="AH90" i="1"/>
  <c r="AF90" i="1"/>
  <c r="AE90" i="1"/>
  <c r="AD90" i="1"/>
  <c r="AC90" i="1"/>
  <c r="AB90" i="1"/>
  <c r="AJ84" i="1"/>
  <c r="AI84" i="1"/>
  <c r="AH84" i="1"/>
  <c r="AF84" i="1"/>
  <c r="AE84" i="1"/>
  <c r="AD84" i="1"/>
  <c r="AC84" i="1"/>
  <c r="AB84" i="1"/>
  <c r="AJ78" i="1"/>
  <c r="AI78" i="1"/>
  <c r="AH78" i="1"/>
  <c r="AF78" i="1"/>
  <c r="AE78" i="1"/>
  <c r="AD78" i="1"/>
  <c r="AC78" i="1"/>
  <c r="AB78" i="1"/>
  <c r="AJ72" i="1"/>
  <c r="AI72" i="1"/>
  <c r="AH72" i="1"/>
  <c r="AF72" i="1"/>
  <c r="AE72" i="1"/>
  <c r="AD72" i="1"/>
  <c r="AC72" i="1"/>
  <c r="AB72" i="1"/>
  <c r="AJ66" i="1"/>
  <c r="AI66" i="1"/>
  <c r="AH66" i="1"/>
  <c r="AF66" i="1"/>
  <c r="AE66" i="1"/>
  <c r="AD66" i="1"/>
  <c r="AC66" i="1"/>
  <c r="AB66" i="1"/>
  <c r="AA60" i="1"/>
  <c r="AJ60" i="1"/>
  <c r="AI60" i="1"/>
  <c r="AH60" i="1"/>
  <c r="AF60" i="1"/>
  <c r="AE60" i="1"/>
  <c r="AD60" i="1"/>
  <c r="AC60" i="1"/>
  <c r="AB60" i="1"/>
  <c r="AJ54" i="1"/>
  <c r="AI54" i="1"/>
  <c r="AH54" i="1"/>
  <c r="AF54" i="1"/>
  <c r="AE54" i="1"/>
  <c r="AD54" i="1"/>
  <c r="AC54" i="1"/>
  <c r="AB54" i="1"/>
  <c r="AJ48" i="1"/>
  <c r="AI48" i="1"/>
  <c r="AH48" i="1"/>
  <c r="AF48" i="1"/>
  <c r="AE48" i="1"/>
  <c r="AD48" i="1"/>
  <c r="AC48" i="1"/>
  <c r="AB48" i="1"/>
  <c r="AJ42" i="1"/>
  <c r="AI42" i="1"/>
  <c r="AH42" i="1"/>
  <c r="AE42" i="1"/>
  <c r="AF42" i="1"/>
  <c r="AD42" i="1"/>
  <c r="AC42" i="1"/>
  <c r="AB42" i="1"/>
  <c r="AJ36" i="1"/>
  <c r="AI36" i="1"/>
  <c r="AH36" i="1"/>
  <c r="AF36" i="1"/>
  <c r="AE36" i="1"/>
  <c r="AD36" i="1"/>
  <c r="AC36" i="1"/>
  <c r="AB36" i="1"/>
  <c r="AJ30" i="1"/>
  <c r="AI30" i="1"/>
  <c r="AH30" i="1"/>
  <c r="AF30" i="1"/>
  <c r="AE30" i="1"/>
  <c r="AD30" i="1"/>
  <c r="AC30" i="1"/>
  <c r="AB30" i="1"/>
  <c r="AJ24" i="1"/>
  <c r="AH24" i="1"/>
  <c r="AI24" i="1"/>
  <c r="AF24" i="1"/>
  <c r="AE24" i="1"/>
  <c r="AD24" i="1"/>
  <c r="AC24" i="1"/>
  <c r="AB24" i="1"/>
  <c r="AB441" i="1"/>
  <c r="AB297" i="1"/>
  <c r="AB261" i="1"/>
  <c r="AB225" i="1"/>
  <c r="AB81" i="1"/>
  <c r="AB45" i="1"/>
  <c r="AC441" i="1"/>
  <c r="AJ394" i="1"/>
  <c r="AI394" i="1"/>
  <c r="AH394" i="1"/>
  <c r="AF394" i="1"/>
  <c r="AE394" i="1"/>
  <c r="AD394" i="1"/>
  <c r="AC394" i="1"/>
  <c r="AB394" i="1"/>
  <c r="AJ388" i="1"/>
  <c r="AI388" i="1"/>
  <c r="AH388" i="1"/>
  <c r="AF388" i="1"/>
  <c r="AE388" i="1"/>
  <c r="AD388" i="1"/>
  <c r="AC388" i="1"/>
  <c r="AB388" i="1"/>
  <c r="AJ382" i="1"/>
  <c r="AI382" i="1"/>
  <c r="AH382" i="1"/>
  <c r="AF382" i="1"/>
  <c r="AE382" i="1"/>
  <c r="AD382" i="1"/>
  <c r="AC382" i="1"/>
  <c r="AB382" i="1"/>
  <c r="AJ376" i="1"/>
  <c r="AI376" i="1"/>
  <c r="AH376" i="1"/>
  <c r="AF376" i="1"/>
  <c r="AE376" i="1"/>
  <c r="AD376" i="1"/>
  <c r="AC376" i="1"/>
  <c r="AB376" i="1"/>
  <c r="AJ370" i="1"/>
  <c r="AI370" i="1"/>
  <c r="AH370" i="1"/>
  <c r="AF370" i="1"/>
  <c r="AE370" i="1"/>
  <c r="AD370" i="1"/>
  <c r="AC370" i="1"/>
  <c r="AB370" i="1"/>
  <c r="AA364" i="1"/>
  <c r="AJ364" i="1"/>
  <c r="AI364" i="1"/>
  <c r="AH364" i="1"/>
  <c r="AF364" i="1"/>
  <c r="AE364" i="1"/>
  <c r="AD364" i="1"/>
  <c r="AC364" i="1"/>
  <c r="AB364" i="1"/>
  <c r="AJ358" i="1"/>
  <c r="AI358" i="1"/>
  <c r="AH358" i="1"/>
  <c r="AF358" i="1"/>
  <c r="AE358" i="1"/>
  <c r="AD358" i="1"/>
  <c r="AC358" i="1"/>
  <c r="AB358" i="1"/>
  <c r="AJ352" i="1"/>
  <c r="AH352" i="1"/>
  <c r="AI352" i="1"/>
  <c r="AF352" i="1"/>
  <c r="AE352" i="1"/>
  <c r="AD352" i="1"/>
  <c r="AC352" i="1"/>
  <c r="AB352" i="1"/>
  <c r="AJ346" i="1"/>
  <c r="AI346" i="1"/>
  <c r="AH346" i="1"/>
  <c r="AF346" i="1"/>
  <c r="AE346" i="1"/>
  <c r="AD346" i="1"/>
  <c r="AC346" i="1"/>
  <c r="AB346" i="1"/>
  <c r="AJ340" i="1"/>
  <c r="AH340" i="1"/>
  <c r="AI340" i="1"/>
  <c r="AF340" i="1"/>
  <c r="AE340" i="1"/>
  <c r="AD340" i="1"/>
  <c r="AC340" i="1"/>
  <c r="AB340" i="1"/>
  <c r="AJ334" i="1"/>
  <c r="AI334" i="1"/>
  <c r="AH334" i="1"/>
  <c r="AF334" i="1"/>
  <c r="AE334" i="1"/>
  <c r="AD334" i="1"/>
  <c r="AC334" i="1"/>
  <c r="AB334" i="1"/>
  <c r="AJ328" i="1"/>
  <c r="AI328" i="1"/>
  <c r="AH328" i="1"/>
  <c r="AF328" i="1"/>
  <c r="AE328" i="1"/>
  <c r="AD328" i="1"/>
  <c r="AC328" i="1"/>
  <c r="AB328" i="1"/>
  <c r="AJ322" i="1"/>
  <c r="AI322" i="1"/>
  <c r="AH322" i="1"/>
  <c r="AF322" i="1"/>
  <c r="AE322" i="1"/>
  <c r="AD322" i="1"/>
  <c r="AC322" i="1"/>
  <c r="AB322" i="1"/>
  <c r="AJ316" i="1"/>
  <c r="AI316" i="1"/>
  <c r="AH316" i="1"/>
  <c r="AF316" i="1"/>
  <c r="AE316" i="1"/>
  <c r="AD316" i="1"/>
  <c r="AC316" i="1"/>
  <c r="AB316" i="1"/>
  <c r="AJ310" i="1"/>
  <c r="AH310" i="1"/>
  <c r="AI310" i="1"/>
  <c r="AF310" i="1"/>
  <c r="AE310" i="1"/>
  <c r="AD310" i="1"/>
  <c r="AC310" i="1"/>
  <c r="AB310" i="1"/>
  <c r="AJ304" i="1"/>
  <c r="AI304" i="1"/>
  <c r="AH304" i="1"/>
  <c r="AF304" i="1"/>
  <c r="AE304" i="1"/>
  <c r="AD304" i="1"/>
  <c r="AC304" i="1"/>
  <c r="AB304" i="1"/>
  <c r="AJ298" i="1"/>
  <c r="AH298" i="1"/>
  <c r="AI298" i="1"/>
  <c r="AF298" i="1"/>
  <c r="AE298" i="1"/>
  <c r="AD298" i="1"/>
  <c r="AC298" i="1"/>
  <c r="AB298" i="1"/>
  <c r="AJ292" i="1"/>
  <c r="AI292" i="1"/>
  <c r="AH292" i="1"/>
  <c r="AF292" i="1"/>
  <c r="AE292" i="1"/>
  <c r="AD292" i="1"/>
  <c r="AC292" i="1"/>
  <c r="AB292" i="1"/>
  <c r="AJ286" i="1"/>
  <c r="AI286" i="1"/>
  <c r="AH286" i="1"/>
  <c r="AF286" i="1"/>
  <c r="AE286" i="1"/>
  <c r="AD286" i="1"/>
  <c r="AC286" i="1"/>
  <c r="AB286" i="1"/>
  <c r="AJ280" i="1"/>
  <c r="AI280" i="1"/>
  <c r="AH280" i="1"/>
  <c r="AF280" i="1"/>
  <c r="AE280" i="1"/>
  <c r="AD280" i="1"/>
  <c r="AC280" i="1"/>
  <c r="AB280" i="1"/>
  <c r="AJ274" i="1"/>
  <c r="AI274" i="1"/>
  <c r="AH274" i="1"/>
  <c r="AF274" i="1"/>
  <c r="AE274" i="1"/>
  <c r="AD274" i="1"/>
  <c r="AC274" i="1"/>
  <c r="AB274" i="1"/>
  <c r="AJ268" i="1"/>
  <c r="AI268" i="1"/>
  <c r="AH268" i="1"/>
  <c r="AF268" i="1"/>
  <c r="AE268" i="1"/>
  <c r="AD268" i="1"/>
  <c r="AC268" i="1"/>
  <c r="AB268" i="1"/>
  <c r="AJ262" i="1"/>
  <c r="AI262" i="1"/>
  <c r="AH262" i="1"/>
  <c r="AF262" i="1"/>
  <c r="AE262" i="1"/>
  <c r="AD262" i="1"/>
  <c r="AC262" i="1"/>
  <c r="AB262" i="1"/>
  <c r="AJ256" i="1"/>
  <c r="AI256" i="1"/>
  <c r="AH256" i="1"/>
  <c r="AF256" i="1"/>
  <c r="AE256" i="1"/>
  <c r="AD256" i="1"/>
  <c r="AC256" i="1"/>
  <c r="AB256" i="1"/>
  <c r="AJ250" i="1"/>
  <c r="AH250" i="1"/>
  <c r="AI250" i="1"/>
  <c r="AF250" i="1"/>
  <c r="AE250" i="1"/>
  <c r="AD250" i="1"/>
  <c r="AC250" i="1"/>
  <c r="AB250" i="1"/>
  <c r="AJ244" i="1"/>
  <c r="AI244" i="1"/>
  <c r="AH244" i="1"/>
  <c r="AF244" i="1"/>
  <c r="AE244" i="1"/>
  <c r="AD244" i="1"/>
  <c r="AC244" i="1"/>
  <c r="AB244" i="1"/>
  <c r="AJ238" i="1"/>
  <c r="AH238" i="1"/>
  <c r="AI238" i="1"/>
  <c r="AF238" i="1"/>
  <c r="AE238" i="1"/>
  <c r="AD238" i="1"/>
  <c r="AC238" i="1"/>
  <c r="AB238" i="1"/>
  <c r="AJ232" i="1"/>
  <c r="AI232" i="1"/>
  <c r="AH232" i="1"/>
  <c r="AF232" i="1"/>
  <c r="AE232" i="1"/>
  <c r="AD232" i="1"/>
  <c r="AC232" i="1"/>
  <c r="AB232" i="1"/>
  <c r="AJ226" i="1"/>
  <c r="AI226" i="1"/>
  <c r="AH226" i="1"/>
  <c r="AF226" i="1"/>
  <c r="AE226" i="1"/>
  <c r="AD226" i="1"/>
  <c r="AC226" i="1"/>
  <c r="AB226" i="1"/>
  <c r="AJ220" i="1"/>
  <c r="AH220" i="1"/>
  <c r="AI220" i="1"/>
  <c r="AF220" i="1"/>
  <c r="AE220" i="1"/>
  <c r="AD220" i="1"/>
  <c r="AC220" i="1"/>
  <c r="AB220" i="1"/>
  <c r="AJ214" i="1"/>
  <c r="AI214" i="1"/>
  <c r="AH214" i="1"/>
  <c r="AF214" i="1"/>
  <c r="AE214" i="1"/>
  <c r="AD214" i="1"/>
  <c r="AC214" i="1"/>
  <c r="AB214" i="1"/>
  <c r="AJ208" i="1"/>
  <c r="AI208" i="1"/>
  <c r="AH208" i="1"/>
  <c r="AF208" i="1"/>
  <c r="AE208" i="1"/>
  <c r="AD208" i="1"/>
  <c r="AC208" i="1"/>
  <c r="AB208" i="1"/>
  <c r="AJ202" i="1"/>
  <c r="AH202" i="1"/>
  <c r="AI202" i="1"/>
  <c r="AF202" i="1"/>
  <c r="AE202" i="1"/>
  <c r="AD202" i="1"/>
  <c r="AC202" i="1"/>
  <c r="AB202" i="1"/>
  <c r="AJ196" i="1"/>
  <c r="AI196" i="1"/>
  <c r="AH196" i="1"/>
  <c r="AF196" i="1"/>
  <c r="AE196" i="1"/>
  <c r="AD196" i="1"/>
  <c r="AC196" i="1"/>
  <c r="AB196" i="1"/>
  <c r="AJ190" i="1"/>
  <c r="AI190" i="1"/>
  <c r="AH190" i="1"/>
  <c r="AF190" i="1"/>
  <c r="AE190" i="1"/>
  <c r="AD190" i="1"/>
  <c r="AC190" i="1"/>
  <c r="AB190" i="1"/>
  <c r="AJ184" i="1"/>
  <c r="AH184" i="1"/>
  <c r="AI184" i="1"/>
  <c r="AF184" i="1"/>
  <c r="AE184" i="1"/>
  <c r="AD184" i="1"/>
  <c r="AC184" i="1"/>
  <c r="AB184" i="1"/>
  <c r="AJ178" i="1"/>
  <c r="AI178" i="1"/>
  <c r="AH178" i="1"/>
  <c r="AF178" i="1"/>
  <c r="AE178" i="1"/>
  <c r="AD178" i="1"/>
  <c r="AC178" i="1"/>
  <c r="AB178" i="1"/>
  <c r="AJ172" i="1"/>
  <c r="AI172" i="1"/>
  <c r="AH172" i="1"/>
  <c r="AF172" i="1"/>
  <c r="AE172" i="1"/>
  <c r="AD172" i="1"/>
  <c r="AC172" i="1"/>
  <c r="AB172" i="1"/>
  <c r="AJ166" i="1"/>
  <c r="AI166" i="1"/>
  <c r="AH166" i="1"/>
  <c r="AF166" i="1"/>
  <c r="AE166" i="1"/>
  <c r="AD166" i="1"/>
  <c r="AC166" i="1"/>
  <c r="AB166" i="1"/>
  <c r="AJ160" i="1"/>
  <c r="AI160" i="1"/>
  <c r="AH160" i="1"/>
  <c r="AF160" i="1"/>
  <c r="AE160" i="1"/>
  <c r="AD160" i="1"/>
  <c r="AC160" i="1"/>
  <c r="AB160" i="1"/>
  <c r="AJ154" i="1"/>
  <c r="AI154" i="1"/>
  <c r="AH154" i="1"/>
  <c r="AF154" i="1"/>
  <c r="AE154" i="1"/>
  <c r="AD154" i="1"/>
  <c r="AC154" i="1"/>
  <c r="AB154" i="1"/>
  <c r="AJ148" i="1"/>
  <c r="AI148" i="1"/>
  <c r="AH148" i="1"/>
  <c r="AF148" i="1"/>
  <c r="AE148" i="1"/>
  <c r="AD148" i="1"/>
  <c r="AC148" i="1"/>
  <c r="AB148" i="1"/>
  <c r="AJ142" i="1"/>
  <c r="AI142" i="1"/>
  <c r="AH142" i="1"/>
  <c r="AF142" i="1"/>
  <c r="AE142" i="1"/>
  <c r="AD142" i="1"/>
  <c r="AC142" i="1"/>
  <c r="AB142" i="1"/>
  <c r="AJ136" i="1"/>
  <c r="AI136" i="1"/>
  <c r="AH136" i="1"/>
  <c r="AF136" i="1"/>
  <c r="AE136" i="1"/>
  <c r="AD136" i="1"/>
  <c r="AC136" i="1"/>
  <c r="AB136" i="1"/>
  <c r="AJ130" i="1"/>
  <c r="AI130" i="1"/>
  <c r="AH130" i="1"/>
  <c r="AF130" i="1"/>
  <c r="AE130" i="1"/>
  <c r="AD130" i="1"/>
  <c r="AC130" i="1"/>
  <c r="AB130" i="1"/>
  <c r="AJ124" i="1"/>
  <c r="AI124" i="1"/>
  <c r="AH124" i="1"/>
  <c r="AF124" i="1"/>
  <c r="AE124" i="1"/>
  <c r="AD124" i="1"/>
  <c r="AC124" i="1"/>
  <c r="AB124" i="1"/>
  <c r="AJ118" i="1"/>
  <c r="AI118" i="1"/>
  <c r="AH118" i="1"/>
  <c r="AF118" i="1"/>
  <c r="AE118" i="1"/>
  <c r="AD118" i="1"/>
  <c r="AC118" i="1"/>
  <c r="AB118" i="1"/>
  <c r="AJ112" i="1"/>
  <c r="AI112" i="1"/>
  <c r="AH112" i="1"/>
  <c r="AF112" i="1"/>
  <c r="AE112" i="1"/>
  <c r="AD112" i="1"/>
  <c r="AC112" i="1"/>
  <c r="AB112" i="1"/>
  <c r="AJ106" i="1"/>
  <c r="AI106" i="1"/>
  <c r="AH106" i="1"/>
  <c r="AF106" i="1"/>
  <c r="AE106" i="1"/>
  <c r="AD106" i="1"/>
  <c r="AC106" i="1"/>
  <c r="AB106" i="1"/>
  <c r="AJ100" i="1"/>
  <c r="AI100" i="1"/>
  <c r="AF100" i="1"/>
  <c r="AH100" i="1"/>
  <c r="AE100" i="1"/>
  <c r="AD100" i="1"/>
  <c r="AC100" i="1"/>
  <c r="AB100" i="1"/>
  <c r="AJ94" i="1"/>
  <c r="AI94" i="1"/>
  <c r="AF94" i="1"/>
  <c r="AH94" i="1"/>
  <c r="AE94" i="1"/>
  <c r="AD94" i="1"/>
  <c r="AC94" i="1"/>
  <c r="AB94" i="1"/>
  <c r="AJ88" i="1"/>
  <c r="AI88" i="1"/>
  <c r="AH88" i="1"/>
  <c r="AF88" i="1"/>
  <c r="AE88" i="1"/>
  <c r="AD88" i="1"/>
  <c r="AC88" i="1"/>
  <c r="AB88" i="1"/>
  <c r="AJ82" i="1"/>
  <c r="AI82" i="1"/>
  <c r="AF82" i="1"/>
  <c r="AH82" i="1"/>
  <c r="AE82" i="1"/>
  <c r="AD82" i="1"/>
  <c r="AC82" i="1"/>
  <c r="AB82" i="1"/>
  <c r="AJ76" i="1"/>
  <c r="AH76" i="1"/>
  <c r="AF76" i="1"/>
  <c r="AI76" i="1"/>
  <c r="AE76" i="1"/>
  <c r="AD76" i="1"/>
  <c r="AC76" i="1"/>
  <c r="AB76" i="1"/>
  <c r="AJ70" i="1"/>
  <c r="AI70" i="1"/>
  <c r="AH70" i="1"/>
  <c r="AF70" i="1"/>
  <c r="AE70" i="1"/>
  <c r="AD70" i="1"/>
  <c r="AC70" i="1"/>
  <c r="AB70" i="1"/>
  <c r="AJ64" i="1"/>
  <c r="AI64" i="1"/>
  <c r="AH64" i="1"/>
  <c r="AF64" i="1"/>
  <c r="AE64" i="1"/>
  <c r="AD64" i="1"/>
  <c r="AC64" i="1"/>
  <c r="AB64" i="1"/>
  <c r="AJ58" i="1"/>
  <c r="AI58" i="1"/>
  <c r="AF58" i="1"/>
  <c r="AH58" i="1"/>
  <c r="AE58" i="1"/>
  <c r="AD58" i="1"/>
  <c r="AC58" i="1"/>
  <c r="AB58" i="1"/>
  <c r="AJ52" i="1"/>
  <c r="AI52" i="1"/>
  <c r="AH52" i="1"/>
  <c r="AF52" i="1"/>
  <c r="AE52" i="1"/>
  <c r="AD52" i="1"/>
  <c r="AC52" i="1"/>
  <c r="AB52" i="1"/>
  <c r="AJ46" i="1"/>
  <c r="AI46" i="1"/>
  <c r="AH46" i="1"/>
  <c r="AF46" i="1"/>
  <c r="AE46" i="1"/>
  <c r="AD46" i="1"/>
  <c r="AC46" i="1"/>
  <c r="AB46" i="1"/>
  <c r="AJ40" i="1"/>
  <c r="AI40" i="1"/>
  <c r="AH40" i="1"/>
  <c r="AF40" i="1"/>
  <c r="AE40" i="1"/>
  <c r="AD40" i="1"/>
  <c r="AC40" i="1"/>
  <c r="AB40" i="1"/>
  <c r="AJ34" i="1"/>
  <c r="AI34" i="1"/>
  <c r="AH34" i="1"/>
  <c r="AF34" i="1"/>
  <c r="AE34" i="1"/>
  <c r="AD34" i="1"/>
  <c r="AC34" i="1"/>
  <c r="AB34" i="1"/>
  <c r="AJ28" i="1"/>
  <c r="AI28" i="1"/>
  <c r="AF28" i="1"/>
  <c r="AH28" i="1"/>
  <c r="AE28" i="1"/>
  <c r="AD28" i="1"/>
  <c r="AC28" i="1"/>
  <c r="AB28" i="1"/>
  <c r="AJ22" i="1"/>
  <c r="AI22" i="1"/>
  <c r="AH22" i="1"/>
  <c r="AF22" i="1"/>
  <c r="AE22" i="1"/>
  <c r="AD22" i="1"/>
  <c r="AC22" i="1"/>
  <c r="AB22" i="1"/>
  <c r="AB223" i="1"/>
  <c r="AB211" i="1"/>
  <c r="AB199" i="1"/>
  <c r="AB187" i="1"/>
  <c r="AB175" i="1"/>
  <c r="AB163" i="1"/>
  <c r="AB151" i="1"/>
  <c r="AB139" i="1"/>
  <c r="AB127" i="1"/>
  <c r="AB115" i="1"/>
  <c r="AB103" i="1"/>
  <c r="AB91" i="1"/>
  <c r="AB79" i="1"/>
  <c r="AB67" i="1"/>
  <c r="AB55" i="1"/>
  <c r="AB43" i="1"/>
  <c r="AB31" i="1"/>
  <c r="AE175" i="1"/>
  <c r="AJ447" i="1"/>
  <c r="AH447" i="1"/>
  <c r="AI447" i="1"/>
  <c r="AF447" i="1"/>
  <c r="AE447" i="1"/>
  <c r="AD447" i="1"/>
  <c r="AJ441" i="1"/>
  <c r="AI441" i="1"/>
  <c r="AH441" i="1"/>
  <c r="AF441" i="1"/>
  <c r="AE441" i="1"/>
  <c r="AJ435" i="1"/>
  <c r="AH435" i="1"/>
  <c r="AI435" i="1"/>
  <c r="AF435" i="1"/>
  <c r="AE435" i="1"/>
  <c r="AD435" i="1"/>
  <c r="AC435" i="1"/>
  <c r="AJ429" i="1"/>
  <c r="AI429" i="1"/>
  <c r="AH429" i="1"/>
  <c r="AF429" i="1"/>
  <c r="AE429" i="1"/>
  <c r="AD429" i="1"/>
  <c r="AC429" i="1"/>
  <c r="AJ423" i="1"/>
  <c r="AI423" i="1"/>
  <c r="AH423" i="1"/>
  <c r="AF423" i="1"/>
  <c r="AE423" i="1"/>
  <c r="AC423" i="1"/>
  <c r="AD423" i="1"/>
  <c r="AJ417" i="1"/>
  <c r="AH417" i="1"/>
  <c r="AF417" i="1"/>
  <c r="AI417" i="1"/>
  <c r="AE417" i="1"/>
  <c r="AC417" i="1"/>
  <c r="AD417" i="1"/>
  <c r="AJ411" i="1"/>
  <c r="AI411" i="1"/>
  <c r="AH411" i="1"/>
  <c r="AF411" i="1"/>
  <c r="AE411" i="1"/>
  <c r="AD411" i="1"/>
  <c r="AC411" i="1"/>
  <c r="AJ405" i="1"/>
  <c r="AH405" i="1"/>
  <c r="AI405" i="1"/>
  <c r="AF405" i="1"/>
  <c r="AE405" i="1"/>
  <c r="AC405" i="1"/>
  <c r="AJ399" i="1"/>
  <c r="AI399" i="1"/>
  <c r="AH399" i="1"/>
  <c r="AF399" i="1"/>
  <c r="AE399" i="1"/>
  <c r="AD399" i="1"/>
  <c r="AC399" i="1"/>
  <c r="AJ393" i="1"/>
  <c r="AI393" i="1"/>
  <c r="AH393" i="1"/>
  <c r="AF393" i="1"/>
  <c r="AE393" i="1"/>
  <c r="AD393" i="1"/>
  <c r="AC393" i="1"/>
  <c r="AJ387" i="1"/>
  <c r="AI387" i="1"/>
  <c r="AH387" i="1"/>
  <c r="AF387" i="1"/>
  <c r="AE387" i="1"/>
  <c r="AC387" i="1"/>
  <c r="AD387" i="1"/>
  <c r="AJ381" i="1"/>
  <c r="AI381" i="1"/>
  <c r="AH381" i="1"/>
  <c r="AF381" i="1"/>
  <c r="AE381" i="1"/>
  <c r="AC381" i="1"/>
  <c r="AD381" i="1"/>
  <c r="AJ375" i="1"/>
  <c r="AH375" i="1"/>
  <c r="AI375" i="1"/>
  <c r="AF375" i="1"/>
  <c r="AE375" i="1"/>
  <c r="AD375" i="1"/>
  <c r="AC375" i="1"/>
  <c r="AJ369" i="1"/>
  <c r="AI369" i="1"/>
  <c r="AH369" i="1"/>
  <c r="AF369" i="1"/>
  <c r="AE369" i="1"/>
  <c r="AC369" i="1"/>
  <c r="AJ363" i="1"/>
  <c r="AH363" i="1"/>
  <c r="AI363" i="1"/>
  <c r="AF363" i="1"/>
  <c r="AE363" i="1"/>
  <c r="AD363" i="1"/>
  <c r="AC363" i="1"/>
  <c r="AJ357" i="1"/>
  <c r="AI357" i="1"/>
  <c r="AH357" i="1"/>
  <c r="AF357" i="1"/>
  <c r="AE357" i="1"/>
  <c r="AD357" i="1"/>
  <c r="AC357" i="1"/>
  <c r="AJ351" i="1"/>
  <c r="AI351" i="1"/>
  <c r="AH351" i="1"/>
  <c r="AF351" i="1"/>
  <c r="AE351" i="1"/>
  <c r="AC351" i="1"/>
  <c r="AD351" i="1"/>
  <c r="AJ345" i="1"/>
  <c r="AI345" i="1"/>
  <c r="AH345" i="1"/>
  <c r="AF345" i="1"/>
  <c r="AE345" i="1"/>
  <c r="AC345" i="1"/>
  <c r="AD345" i="1"/>
  <c r="AJ339" i="1"/>
  <c r="AH339" i="1"/>
  <c r="AI339" i="1"/>
  <c r="AE339" i="1"/>
  <c r="AF339" i="1"/>
  <c r="AD339" i="1"/>
  <c r="AC339" i="1"/>
  <c r="AJ333" i="1"/>
  <c r="AI333" i="1"/>
  <c r="AH333" i="1"/>
  <c r="AF333" i="1"/>
  <c r="AE333" i="1"/>
  <c r="AC333" i="1"/>
  <c r="AJ327" i="1"/>
  <c r="AH327" i="1"/>
  <c r="AI327" i="1"/>
  <c r="AF327" i="1"/>
  <c r="AE327" i="1"/>
  <c r="AD327" i="1"/>
  <c r="AC327" i="1"/>
  <c r="AJ321" i="1"/>
  <c r="AI321" i="1"/>
  <c r="AH321" i="1"/>
  <c r="AF321" i="1"/>
  <c r="AE321" i="1"/>
  <c r="AD321" i="1"/>
  <c r="AC321" i="1"/>
  <c r="AJ315" i="1"/>
  <c r="AI315" i="1"/>
  <c r="AH315" i="1"/>
  <c r="AF315" i="1"/>
  <c r="AE315" i="1"/>
  <c r="AC315" i="1"/>
  <c r="AD315" i="1"/>
  <c r="AJ309" i="1"/>
  <c r="AH309" i="1"/>
  <c r="AI309" i="1"/>
  <c r="AF309" i="1"/>
  <c r="AE309" i="1"/>
  <c r="AC309" i="1"/>
  <c r="AD309" i="1"/>
  <c r="AJ303" i="1"/>
  <c r="AI303" i="1"/>
  <c r="AH303" i="1"/>
  <c r="AF303" i="1"/>
  <c r="AE303" i="1"/>
  <c r="AD303" i="1"/>
  <c r="AC303" i="1"/>
  <c r="AJ297" i="1"/>
  <c r="AH297" i="1"/>
  <c r="AI297" i="1"/>
  <c r="AF297" i="1"/>
  <c r="AE297" i="1"/>
  <c r="AC297" i="1"/>
  <c r="AJ291" i="1"/>
  <c r="AI291" i="1"/>
  <c r="AH291" i="1"/>
  <c r="AF291" i="1"/>
  <c r="AE291" i="1"/>
  <c r="AD291" i="1"/>
  <c r="AC291" i="1"/>
  <c r="AJ285" i="1"/>
  <c r="AI285" i="1"/>
  <c r="AH285" i="1"/>
  <c r="AF285" i="1"/>
  <c r="AE285" i="1"/>
  <c r="AD285" i="1"/>
  <c r="AC285" i="1"/>
  <c r="AJ279" i="1"/>
  <c r="AI279" i="1"/>
  <c r="AH279" i="1"/>
  <c r="AF279" i="1"/>
  <c r="AE279" i="1"/>
  <c r="AC279" i="1"/>
  <c r="AD279" i="1"/>
  <c r="AJ273" i="1"/>
  <c r="AI273" i="1"/>
  <c r="AH273" i="1"/>
  <c r="AF273" i="1"/>
  <c r="AE273" i="1"/>
  <c r="AC273" i="1"/>
  <c r="AD273" i="1"/>
  <c r="AJ267" i="1"/>
  <c r="AI267" i="1"/>
  <c r="AH267" i="1"/>
  <c r="AF267" i="1"/>
  <c r="AE267" i="1"/>
  <c r="AD267" i="1"/>
  <c r="AC267" i="1"/>
  <c r="AJ261" i="1"/>
  <c r="AI261" i="1"/>
  <c r="AH261" i="1"/>
  <c r="AF261" i="1"/>
  <c r="AE261" i="1"/>
  <c r="AC261" i="1"/>
  <c r="AJ255" i="1"/>
  <c r="AI255" i="1"/>
  <c r="AH255" i="1"/>
  <c r="AF255" i="1"/>
  <c r="AE255" i="1"/>
  <c r="AD255" i="1"/>
  <c r="AC255" i="1"/>
  <c r="AJ249" i="1"/>
  <c r="AH249" i="1"/>
  <c r="AI249" i="1"/>
  <c r="AF249" i="1"/>
  <c r="AE249" i="1"/>
  <c r="AD249" i="1"/>
  <c r="AC249" i="1"/>
  <c r="AJ243" i="1"/>
  <c r="AI243" i="1"/>
  <c r="AH243" i="1"/>
  <c r="AF243" i="1"/>
  <c r="AE243" i="1"/>
  <c r="AC243" i="1"/>
  <c r="AD243" i="1"/>
  <c r="AJ237" i="1"/>
  <c r="AH237" i="1"/>
  <c r="AI237" i="1"/>
  <c r="AF237" i="1"/>
  <c r="AE237" i="1"/>
  <c r="AC237" i="1"/>
  <c r="AD237" i="1"/>
  <c r="AJ231" i="1"/>
  <c r="AI231" i="1"/>
  <c r="AH231" i="1"/>
  <c r="AF231" i="1"/>
  <c r="AE231" i="1"/>
  <c r="AD231" i="1"/>
  <c r="AC231" i="1"/>
  <c r="AJ225" i="1"/>
  <c r="AI225" i="1"/>
  <c r="AH225" i="1"/>
  <c r="AF225" i="1"/>
  <c r="AE225" i="1"/>
  <c r="AC225" i="1"/>
  <c r="AJ219" i="1"/>
  <c r="AH219" i="1"/>
  <c r="AI219" i="1"/>
  <c r="AF219" i="1"/>
  <c r="AE219" i="1"/>
  <c r="AD219" i="1"/>
  <c r="AC219" i="1"/>
  <c r="AJ213" i="1"/>
  <c r="AI213" i="1"/>
  <c r="AH213" i="1"/>
  <c r="AF213" i="1"/>
  <c r="AE213" i="1"/>
  <c r="AD213" i="1"/>
  <c r="AC213" i="1"/>
  <c r="AJ207" i="1"/>
  <c r="AI207" i="1"/>
  <c r="AH207" i="1"/>
  <c r="AF207" i="1"/>
  <c r="AE207" i="1"/>
  <c r="AC207" i="1"/>
  <c r="AD207" i="1"/>
  <c r="AJ201" i="1"/>
  <c r="AH201" i="1"/>
  <c r="AI201" i="1"/>
  <c r="AF201" i="1"/>
  <c r="AE201" i="1"/>
  <c r="AC201" i="1"/>
  <c r="AD201" i="1"/>
  <c r="AJ195" i="1"/>
  <c r="AI195" i="1"/>
  <c r="AH195" i="1"/>
  <c r="AF195" i="1"/>
  <c r="AE195" i="1"/>
  <c r="AD195" i="1"/>
  <c r="AC195" i="1"/>
  <c r="AJ189" i="1"/>
  <c r="AI189" i="1"/>
  <c r="AH189" i="1"/>
  <c r="AF189" i="1"/>
  <c r="AE189" i="1"/>
  <c r="AC189" i="1"/>
  <c r="AJ183" i="1"/>
  <c r="AH183" i="1"/>
  <c r="AI183" i="1"/>
  <c r="AF183" i="1"/>
  <c r="AE183" i="1"/>
  <c r="AD183" i="1"/>
  <c r="AC183" i="1"/>
  <c r="AJ177" i="1"/>
  <c r="AI177" i="1"/>
  <c r="AH177" i="1"/>
  <c r="AF177" i="1"/>
  <c r="AE177" i="1"/>
  <c r="AD177" i="1"/>
  <c r="AC177" i="1"/>
  <c r="AJ171" i="1"/>
  <c r="AI171" i="1"/>
  <c r="AH171" i="1"/>
  <c r="AF171" i="1"/>
  <c r="AE171" i="1"/>
  <c r="AC171" i="1"/>
  <c r="AD171" i="1"/>
  <c r="AJ165" i="1"/>
  <c r="AI165" i="1"/>
  <c r="AH165" i="1"/>
  <c r="AF165" i="1"/>
  <c r="AE165" i="1"/>
  <c r="AC165" i="1"/>
  <c r="AD165" i="1"/>
  <c r="AJ159" i="1"/>
  <c r="AI159" i="1"/>
  <c r="AH159" i="1"/>
  <c r="AE159" i="1"/>
  <c r="AF159" i="1"/>
  <c r="AD159" i="1"/>
  <c r="AC159" i="1"/>
  <c r="AJ153" i="1"/>
  <c r="AI153" i="1"/>
  <c r="AH153" i="1"/>
  <c r="AF153" i="1"/>
  <c r="AE153" i="1"/>
  <c r="AC153" i="1"/>
  <c r="AJ147" i="1"/>
  <c r="AI147" i="1"/>
  <c r="AH147" i="1"/>
  <c r="AF147" i="1"/>
  <c r="AE147" i="1"/>
  <c r="AD147" i="1"/>
  <c r="AC147" i="1"/>
  <c r="AJ141" i="1"/>
  <c r="AI141" i="1"/>
  <c r="AH141" i="1"/>
  <c r="AF141" i="1"/>
  <c r="AE141" i="1"/>
  <c r="AD141" i="1"/>
  <c r="AC141" i="1"/>
  <c r="AJ135" i="1"/>
  <c r="AI135" i="1"/>
  <c r="AH135" i="1"/>
  <c r="AF135" i="1"/>
  <c r="AE135" i="1"/>
  <c r="AC135" i="1"/>
  <c r="AD135" i="1"/>
  <c r="AJ129" i="1"/>
  <c r="AH129" i="1"/>
  <c r="AF129" i="1"/>
  <c r="AI129" i="1"/>
  <c r="AE129" i="1"/>
  <c r="AC129" i="1"/>
  <c r="AD129" i="1"/>
  <c r="AJ123" i="1"/>
  <c r="AI123" i="1"/>
  <c r="AH123" i="1"/>
  <c r="AF123" i="1"/>
  <c r="AE123" i="1"/>
  <c r="AD123" i="1"/>
  <c r="AC123" i="1"/>
  <c r="AJ117" i="1"/>
  <c r="AI117" i="1"/>
  <c r="AH117" i="1"/>
  <c r="AF117" i="1"/>
  <c r="AE117" i="1"/>
  <c r="AC117" i="1"/>
  <c r="AJ111" i="1"/>
  <c r="AI111" i="1"/>
  <c r="AH111" i="1"/>
  <c r="AF111" i="1"/>
  <c r="AE111" i="1"/>
  <c r="AD111" i="1"/>
  <c r="AC111" i="1"/>
  <c r="AJ105" i="1"/>
  <c r="AI105" i="1"/>
  <c r="AH105" i="1"/>
  <c r="AF105" i="1"/>
  <c r="AE105" i="1"/>
  <c r="AD105" i="1"/>
  <c r="AC105" i="1"/>
  <c r="AJ99" i="1"/>
  <c r="AI99" i="1"/>
  <c r="AH99" i="1"/>
  <c r="AF99" i="1"/>
  <c r="AE99" i="1"/>
  <c r="AC99" i="1"/>
  <c r="AD99" i="1"/>
  <c r="AJ93" i="1"/>
  <c r="AI93" i="1"/>
  <c r="AH93" i="1"/>
  <c r="AF93" i="1"/>
  <c r="AE93" i="1"/>
  <c r="AC93" i="1"/>
  <c r="AD93" i="1"/>
  <c r="AJ87" i="1"/>
  <c r="AI87" i="1"/>
  <c r="AH87" i="1"/>
  <c r="AF87" i="1"/>
  <c r="AE87" i="1"/>
  <c r="AD87" i="1"/>
  <c r="AC87" i="1"/>
  <c r="AJ81" i="1"/>
  <c r="AI81" i="1"/>
  <c r="AH81" i="1"/>
  <c r="AF81" i="1"/>
  <c r="AE81" i="1"/>
  <c r="AC81" i="1"/>
  <c r="AJ75" i="1"/>
  <c r="AI75" i="1"/>
  <c r="AH75" i="1"/>
  <c r="AF75" i="1"/>
  <c r="AE75" i="1"/>
  <c r="AD75" i="1"/>
  <c r="AC75" i="1"/>
  <c r="AJ69" i="1"/>
  <c r="AI69" i="1"/>
  <c r="AH69" i="1"/>
  <c r="AF69" i="1"/>
  <c r="AE69" i="1"/>
  <c r="AD69" i="1"/>
  <c r="AC69" i="1"/>
  <c r="AJ63" i="1"/>
  <c r="AI63" i="1"/>
  <c r="AH63" i="1"/>
  <c r="AF63" i="1"/>
  <c r="AE63" i="1"/>
  <c r="AC63" i="1"/>
  <c r="AD63" i="1"/>
  <c r="AJ57" i="1"/>
  <c r="AI57" i="1"/>
  <c r="AH57" i="1"/>
  <c r="AF57" i="1"/>
  <c r="AE57" i="1"/>
  <c r="AC57" i="1"/>
  <c r="AD57" i="1"/>
  <c r="AJ51" i="1"/>
  <c r="AI51" i="1"/>
  <c r="AF51" i="1"/>
  <c r="AH51" i="1"/>
  <c r="AE51" i="1"/>
  <c r="AD51" i="1"/>
  <c r="AC51" i="1"/>
  <c r="AJ45" i="1"/>
  <c r="AH45" i="1"/>
  <c r="AF45" i="1"/>
  <c r="AI45" i="1"/>
  <c r="AE45" i="1"/>
  <c r="AC45" i="1"/>
  <c r="AJ39" i="1"/>
  <c r="AI39" i="1"/>
  <c r="AH39" i="1"/>
  <c r="AF39" i="1"/>
  <c r="AE39" i="1"/>
  <c r="AD39" i="1"/>
  <c r="AC39" i="1"/>
  <c r="AJ33" i="1"/>
  <c r="AI33" i="1"/>
  <c r="AH33" i="1"/>
  <c r="AF33" i="1"/>
  <c r="AE33" i="1"/>
  <c r="AD33" i="1"/>
  <c r="AC33" i="1"/>
  <c r="AJ27" i="1"/>
  <c r="AI27" i="1"/>
  <c r="AH27" i="1"/>
  <c r="AF27" i="1"/>
  <c r="AE27" i="1"/>
  <c r="AC27" i="1"/>
  <c r="AD27" i="1"/>
  <c r="AJ21" i="1"/>
  <c r="AI21" i="1"/>
  <c r="AH21" i="1"/>
  <c r="AF21" i="1"/>
  <c r="AC21" i="1"/>
  <c r="AE21" i="1"/>
  <c r="AD21" i="1"/>
  <c r="AB447" i="1"/>
  <c r="AB435" i="1"/>
  <c r="AB423" i="1"/>
  <c r="AB411" i="1"/>
  <c r="AB399" i="1"/>
  <c r="AB387" i="1"/>
  <c r="AB375" i="1"/>
  <c r="AB363" i="1"/>
  <c r="AB351" i="1"/>
  <c r="AB339" i="1"/>
  <c r="AB327" i="1"/>
  <c r="AB315" i="1"/>
  <c r="AB303" i="1"/>
  <c r="AB291" i="1"/>
  <c r="AB279" i="1"/>
  <c r="AB267" i="1"/>
  <c r="AB255" i="1"/>
  <c r="AB243" i="1"/>
  <c r="AB231" i="1"/>
  <c r="AB219" i="1"/>
  <c r="AB207" i="1"/>
  <c r="AB195" i="1"/>
  <c r="AB183" i="1"/>
  <c r="AB171" i="1"/>
  <c r="AB159" i="1"/>
  <c r="AB147" i="1"/>
  <c r="AB135" i="1"/>
  <c r="AB123" i="1"/>
  <c r="AB111" i="1"/>
  <c r="AB99" i="1"/>
  <c r="AB87" i="1"/>
  <c r="AB75" i="1"/>
  <c r="AB63" i="1"/>
  <c r="AB51" i="1"/>
  <c r="AB39" i="1"/>
  <c r="AB27" i="1"/>
  <c r="AC447" i="1"/>
  <c r="AD405" i="1"/>
  <c r="AD189" i="1"/>
  <c r="Z903" i="1"/>
  <c r="Z885" i="1"/>
  <c r="Z867" i="1"/>
  <c r="Z849" i="1"/>
  <c r="Z831" i="1"/>
  <c r="Z813" i="1"/>
  <c r="Z795" i="1"/>
  <c r="Z783" i="1"/>
  <c r="Z765" i="1"/>
  <c r="Z747" i="1"/>
  <c r="Z735" i="1"/>
  <c r="Z717" i="1"/>
  <c r="Z699" i="1"/>
  <c r="Z681" i="1"/>
  <c r="Z663" i="1"/>
  <c r="AA645" i="1"/>
  <c r="AA627" i="1"/>
  <c r="AA615" i="1"/>
  <c r="AA603" i="1"/>
  <c r="AA585" i="1"/>
  <c r="AA567" i="1"/>
  <c r="AA549" i="1"/>
  <c r="AA531" i="1"/>
  <c r="AA519" i="1"/>
  <c r="AA495" i="1"/>
  <c r="AA471" i="1"/>
  <c r="AA453" i="1"/>
  <c r="AA435" i="1"/>
  <c r="AA423" i="1"/>
  <c r="AA405" i="1"/>
  <c r="AA393" i="1"/>
  <c r="AA369" i="1"/>
  <c r="AA345" i="1"/>
  <c r="AA321" i="1"/>
  <c r="AA297" i="1"/>
  <c r="AA273" i="1"/>
  <c r="AA255" i="1"/>
  <c r="AA237" i="1"/>
  <c r="AA213" i="1"/>
  <c r="AA189" i="1"/>
  <c r="AA165" i="1"/>
  <c r="AA147" i="1"/>
  <c r="AA123" i="1"/>
  <c r="AA99" i="1"/>
  <c r="AA81" i="1"/>
  <c r="AA63" i="1"/>
  <c r="AA45" i="1"/>
  <c r="AA21" i="1"/>
  <c r="AA381" i="1"/>
  <c r="AA363" i="1"/>
  <c r="AA339" i="1"/>
  <c r="AA315" i="1"/>
  <c r="AA291" i="1"/>
  <c r="AA267" i="1"/>
  <c r="AA243" i="1"/>
  <c r="AA219" i="1"/>
  <c r="AA195" i="1"/>
  <c r="AA171" i="1"/>
  <c r="AA141" i="1"/>
  <c r="AA117" i="1"/>
  <c r="AA93" i="1"/>
  <c r="AA69" i="1"/>
  <c r="AA39" i="1"/>
  <c r="AA19" i="1"/>
  <c r="AA13" i="1"/>
  <c r="Z906" i="1"/>
  <c r="Z900" i="1"/>
  <c r="Z894" i="1"/>
  <c r="Z888" i="1"/>
  <c r="Z882" i="1"/>
  <c r="Z876" i="1"/>
  <c r="AA870" i="1"/>
  <c r="AA864" i="1"/>
  <c r="AA858" i="1"/>
  <c r="AA852" i="1"/>
  <c r="AA846" i="1"/>
  <c r="AA840" i="1"/>
  <c r="AA834" i="1"/>
  <c r="AA828" i="1"/>
  <c r="AA822" i="1"/>
  <c r="AA816" i="1"/>
  <c r="AA810" i="1"/>
  <c r="AA804" i="1"/>
  <c r="AA798" i="1"/>
  <c r="AA792" i="1"/>
  <c r="AA786" i="1"/>
  <c r="AA780" i="1"/>
  <c r="AA774" i="1"/>
  <c r="AA768" i="1"/>
  <c r="AA762" i="1"/>
  <c r="AA756" i="1"/>
  <c r="AA750" i="1"/>
  <c r="AA16" i="1"/>
  <c r="Z897" i="1"/>
  <c r="Z879" i="1"/>
  <c r="Z861" i="1"/>
  <c r="Z843" i="1"/>
  <c r="Z825" i="1"/>
  <c r="Z807" i="1"/>
  <c r="Z789" i="1"/>
  <c r="Z771" i="1"/>
  <c r="Z753" i="1"/>
  <c r="Z729" i="1"/>
  <c r="Z711" i="1"/>
  <c r="Z693" i="1"/>
  <c r="Z675" i="1"/>
  <c r="Z657" i="1"/>
  <c r="AA633" i="1"/>
  <c r="AA579" i="1"/>
  <c r="AA561" i="1"/>
  <c r="AA543" i="1"/>
  <c r="AA525" i="1"/>
  <c r="AA501" i="1"/>
  <c r="AA483" i="1"/>
  <c r="AA465" i="1"/>
  <c r="AA447" i="1"/>
  <c r="AA429" i="1"/>
  <c r="AA411" i="1"/>
  <c r="AA387" i="1"/>
  <c r="AA357" i="1"/>
  <c r="AA333" i="1"/>
  <c r="AA309" i="1"/>
  <c r="AA285" i="1"/>
  <c r="AA261" i="1"/>
  <c r="AA231" i="1"/>
  <c r="AA207" i="1"/>
  <c r="AA183" i="1"/>
  <c r="AA159" i="1"/>
  <c r="AA135" i="1"/>
  <c r="AA111" i="1"/>
  <c r="AA87" i="1"/>
  <c r="AA57" i="1"/>
  <c r="AA33" i="1"/>
  <c r="AA597" i="1"/>
  <c r="Z891" i="1"/>
  <c r="Z873" i="1"/>
  <c r="Z855" i="1"/>
  <c r="Z837" i="1"/>
  <c r="Z819" i="1"/>
  <c r="Z801" i="1"/>
  <c r="Z777" i="1"/>
  <c r="Z759" i="1"/>
  <c r="Z741" i="1"/>
  <c r="Z723" i="1"/>
  <c r="Z705" i="1"/>
  <c r="Z687" i="1"/>
  <c r="Z669" i="1"/>
  <c r="AA669" i="1"/>
  <c r="AA651" i="1"/>
  <c r="AA639" i="1"/>
  <c r="AA621" i="1"/>
  <c r="AA609" i="1"/>
  <c r="AA591" i="1"/>
  <c r="AA573" i="1"/>
  <c r="AA555" i="1"/>
  <c r="AA537" i="1"/>
  <c r="AA513" i="1"/>
  <c r="AA507" i="1"/>
  <c r="AA489" i="1"/>
  <c r="AA477" i="1"/>
  <c r="AA459" i="1"/>
  <c r="AA441" i="1"/>
  <c r="AA417" i="1"/>
  <c r="AA399" i="1"/>
  <c r="AA375" i="1"/>
  <c r="AA351" i="1"/>
  <c r="AA327" i="1"/>
  <c r="AA303" i="1"/>
  <c r="AA279" i="1"/>
  <c r="AA249" i="1"/>
  <c r="AA225" i="1"/>
  <c r="AA201" i="1"/>
  <c r="AA177" i="1"/>
  <c r="AA153" i="1"/>
  <c r="AA129" i="1"/>
  <c r="AA105" i="1"/>
  <c r="AA75" i="1"/>
  <c r="AA51" i="1"/>
  <c r="AA27" i="1"/>
  <c r="AA9" i="1"/>
  <c r="AA692" i="1"/>
  <c r="AA680" i="1"/>
  <c r="AA674" i="1"/>
  <c r="AA656" i="1"/>
  <c r="AA644" i="1"/>
  <c r="AA638" i="1"/>
  <c r="AA620" i="1"/>
  <c r="AA608" i="1"/>
  <c r="AA602" i="1"/>
  <c r="AA584" i="1"/>
  <c r="AA572" i="1"/>
  <c r="AA566" i="1"/>
  <c r="AA548" i="1"/>
  <c r="AA536" i="1"/>
  <c r="AA530" i="1"/>
  <c r="AA518" i="1"/>
  <c r="AA500" i="1"/>
  <c r="AA488" i="1"/>
  <c r="AA476" i="1"/>
  <c r="AA458" i="1"/>
  <c r="AA452" i="1"/>
  <c r="AA446" i="1"/>
  <c r="AA440" i="1"/>
  <c r="AA428" i="1"/>
  <c r="AA416" i="1"/>
  <c r="AA410" i="1"/>
  <c r="AA404" i="1"/>
  <c r="AA398" i="1"/>
  <c r="AA392" i="1"/>
  <c r="AA386" i="1"/>
  <c r="AA380" i="1"/>
  <c r="AA374" i="1"/>
  <c r="AA368" i="1"/>
  <c r="AA362" i="1"/>
  <c r="AA356" i="1"/>
  <c r="AA344" i="1"/>
  <c r="AA338" i="1"/>
  <c r="AA332" i="1"/>
  <c r="AA326" i="1"/>
  <c r="AA320" i="1"/>
  <c r="AA314" i="1"/>
  <c r="AA308" i="1"/>
  <c r="AA302" i="1"/>
  <c r="AA296" i="1"/>
  <c r="AA290" i="1"/>
  <c r="AA284" i="1"/>
  <c r="AA278" i="1"/>
  <c r="AA272" i="1"/>
  <c r="AA266" i="1"/>
  <c r="AA260" i="1"/>
  <c r="AA254" i="1"/>
  <c r="AA248" i="1"/>
  <c r="AA242" i="1"/>
  <c r="AA236" i="1"/>
  <c r="AA230" i="1"/>
  <c r="AA224" i="1"/>
  <c r="AA218" i="1"/>
  <c r="AA212" i="1"/>
  <c r="AA206" i="1"/>
  <c r="AA200" i="1"/>
  <c r="AA194" i="1"/>
  <c r="AA188" i="1"/>
  <c r="AA182" i="1"/>
  <c r="AA176" i="1"/>
  <c r="AA170" i="1"/>
  <c r="AA164" i="1"/>
  <c r="AA158" i="1"/>
  <c r="AA152" i="1"/>
  <c r="AA146" i="1"/>
  <c r="AA140" i="1"/>
  <c r="AA134" i="1"/>
  <c r="AA128" i="1"/>
  <c r="AA122" i="1"/>
  <c r="AA116" i="1"/>
  <c r="AA110" i="1"/>
  <c r="AA104" i="1"/>
  <c r="AA98" i="1"/>
  <c r="AA92" i="1"/>
  <c r="AA86" i="1"/>
  <c r="AA80" i="1"/>
  <c r="AA74" i="1"/>
  <c r="AA68" i="1"/>
  <c r="AA62" i="1"/>
  <c r="AA56" i="1"/>
  <c r="AA50" i="1"/>
  <c r="AA44" i="1"/>
  <c r="AA38" i="1"/>
  <c r="AA32" i="1"/>
  <c r="AA26" i="1"/>
  <c r="AA20" i="1"/>
  <c r="AA649" i="1"/>
  <c r="AA637" i="1"/>
  <c r="AA631" i="1"/>
  <c r="AA625" i="1"/>
  <c r="AA613" i="1"/>
  <c r="AA601" i="1"/>
  <c r="AA595" i="1"/>
  <c r="AA589" i="1"/>
  <c r="AA583" i="1"/>
  <c r="AA577" i="1"/>
  <c r="AA565" i="1"/>
  <c r="AA559" i="1"/>
  <c r="AA553" i="1"/>
  <c r="AA547" i="1"/>
  <c r="AA541" i="1"/>
  <c r="AA529" i="1"/>
  <c r="AA523" i="1"/>
  <c r="AA517" i="1"/>
  <c r="AA511" i="1"/>
  <c r="AA505" i="1"/>
  <c r="AA493" i="1"/>
  <c r="AA487" i="1"/>
  <c r="AA481" i="1"/>
  <c r="AA475" i="1"/>
  <c r="AA469" i="1"/>
  <c r="AA457" i="1"/>
  <c r="AA451" i="1"/>
  <c r="AA445" i="1"/>
  <c r="AA439" i="1"/>
  <c r="AA433" i="1"/>
  <c r="AA427" i="1"/>
  <c r="AA421" i="1"/>
  <c r="AA415" i="1"/>
  <c r="AA409" i="1"/>
  <c r="AA403" i="1"/>
  <c r="AA397" i="1"/>
  <c r="AA391" i="1"/>
  <c r="AA385" i="1"/>
  <c r="AA373" i="1"/>
  <c r="AA367" i="1"/>
  <c r="AA361" i="1"/>
  <c r="AA355" i="1"/>
  <c r="AA349" i="1"/>
  <c r="AA343" i="1"/>
  <c r="AA337" i="1"/>
  <c r="AA331" i="1"/>
  <c r="AA325" i="1"/>
  <c r="AA319" i="1"/>
  <c r="AA313" i="1"/>
  <c r="AA307" i="1"/>
  <c r="AA301" i="1"/>
  <c r="AA295" i="1"/>
  <c r="AA289" i="1"/>
  <c r="AA283" i="1"/>
  <c r="AA277" i="1"/>
  <c r="AA271" i="1"/>
  <c r="AA265" i="1"/>
  <c r="AA259" i="1"/>
  <c r="AA253" i="1"/>
  <c r="AA247" i="1"/>
  <c r="AA241" i="1"/>
  <c r="AA235" i="1"/>
  <c r="AA229" i="1"/>
  <c r="AA223" i="1"/>
  <c r="AA217" i="1"/>
  <c r="AA211" i="1"/>
  <c r="AA205" i="1"/>
  <c r="AA199" i="1"/>
  <c r="AA193" i="1"/>
  <c r="AA187" i="1"/>
  <c r="AA181" i="1"/>
  <c r="AA175" i="1"/>
  <c r="AA169" i="1"/>
  <c r="AA163" i="1"/>
  <c r="AA157" i="1"/>
  <c r="AA151" i="1"/>
  <c r="AA145" i="1"/>
  <c r="AA139" i="1"/>
  <c r="AA133" i="1"/>
  <c r="AA127" i="1"/>
  <c r="AA121" i="1"/>
  <c r="AA115" i="1"/>
  <c r="AA109" i="1"/>
  <c r="AA103" i="1"/>
  <c r="AA97" i="1"/>
  <c r="AA91" i="1"/>
  <c r="Z85" i="1"/>
  <c r="AA79" i="1"/>
  <c r="AA73" i="1"/>
  <c r="AA67" i="1"/>
  <c r="AA61" i="1"/>
  <c r="AA55" i="1"/>
  <c r="AA49" i="1"/>
  <c r="AA43" i="1"/>
  <c r="AA37" i="1"/>
  <c r="AA31" i="1"/>
  <c r="AA25" i="1"/>
  <c r="AA744" i="1"/>
  <c r="AA726" i="1"/>
  <c r="AA708" i="1"/>
  <c r="AA672" i="1"/>
  <c r="Z636" i="1"/>
  <c r="Z600" i="1"/>
  <c r="Z564" i="1"/>
  <c r="Z528" i="1"/>
  <c r="AA468" i="1"/>
  <c r="AA426" i="1"/>
  <c r="AA414" i="1"/>
  <c r="AA402" i="1"/>
  <c r="AA378" i="1"/>
  <c r="AA360" i="1"/>
  <c r="AA348" i="1"/>
  <c r="AA330" i="1"/>
  <c r="AA288" i="1"/>
  <c r="AA276" i="1"/>
  <c r="AA258" i="1"/>
  <c r="AA240" i="1"/>
  <c r="AA198" i="1"/>
  <c r="AA186" i="1"/>
  <c r="AA144" i="1"/>
  <c r="AA126" i="1"/>
  <c r="AA72" i="1"/>
  <c r="AA54" i="1"/>
  <c r="AA24" i="1"/>
  <c r="AA738" i="1"/>
  <c r="AA720" i="1"/>
  <c r="AA702" i="1"/>
  <c r="AA666" i="1"/>
  <c r="Z648" i="1"/>
  <c r="AA594" i="1"/>
  <c r="AA558" i="1"/>
  <c r="AA522" i="1"/>
  <c r="AA510" i="1"/>
  <c r="AA474" i="1"/>
  <c r="AA438" i="1"/>
  <c r="AA420" i="1"/>
  <c r="AA396" i="1"/>
  <c r="AA384" i="1"/>
  <c r="AA366" i="1"/>
  <c r="AA324" i="1"/>
  <c r="AA312" i="1"/>
  <c r="AA294" i="1"/>
  <c r="AA252" i="1"/>
  <c r="AA216" i="1"/>
  <c r="AA180" i="1"/>
  <c r="AA168" i="1"/>
  <c r="AA102" i="1"/>
  <c r="AA84" i="1"/>
  <c r="AA42" i="1"/>
  <c r="AA30" i="1"/>
  <c r="AA18" i="1"/>
  <c r="Z797" i="1"/>
  <c r="Z791" i="1"/>
  <c r="Z785" i="1"/>
  <c r="Z779" i="1"/>
  <c r="Z773" i="1"/>
  <c r="Z767" i="1"/>
  <c r="Z761" i="1"/>
  <c r="Z755" i="1"/>
  <c r="Z749" i="1"/>
  <c r="AA665" i="1"/>
  <c r="AA659" i="1"/>
  <c r="AA623" i="1"/>
  <c r="AA587" i="1"/>
  <c r="AA569" i="1"/>
  <c r="AA551" i="1"/>
  <c r="AA533" i="1"/>
  <c r="Z521" i="1"/>
  <c r="AA515" i="1"/>
  <c r="AA509" i="1"/>
  <c r="AA503" i="1"/>
  <c r="AA497" i="1"/>
  <c r="AA491" i="1"/>
  <c r="Z485" i="1"/>
  <c r="AA479" i="1"/>
  <c r="AA473" i="1"/>
  <c r="AA467" i="1"/>
  <c r="AA461" i="1"/>
  <c r="AA455" i="1"/>
  <c r="Z449" i="1"/>
  <c r="AA443" i="1"/>
  <c r="AA431" i="1"/>
  <c r="Z425" i="1"/>
  <c r="AA419" i="1"/>
  <c r="Z413" i="1"/>
  <c r="AA407" i="1"/>
  <c r="AA395" i="1"/>
  <c r="Z389" i="1"/>
  <c r="AA383" i="1"/>
  <c r="Z377" i="1"/>
  <c r="AA371" i="1"/>
  <c r="AA359" i="1"/>
  <c r="Z353" i="1"/>
  <c r="AA347" i="1"/>
  <c r="Z341" i="1"/>
  <c r="AA335" i="1"/>
  <c r="AA323" i="1"/>
  <c r="Z317" i="1"/>
  <c r="AA311" i="1"/>
  <c r="Z305" i="1"/>
  <c r="AA299" i="1"/>
  <c r="AA287" i="1"/>
  <c r="Z281" i="1"/>
  <c r="AA275" i="1"/>
  <c r="Z269" i="1"/>
  <c r="AA263" i="1"/>
  <c r="AA251" i="1"/>
  <c r="Z245" i="1"/>
  <c r="AA239" i="1"/>
  <c r="AA233" i="1"/>
  <c r="AA227" i="1"/>
  <c r="AA221" i="1"/>
  <c r="AA215" i="1"/>
  <c r="AA209" i="1"/>
  <c r="AA203" i="1"/>
  <c r="AA197" i="1"/>
  <c r="AA191" i="1"/>
  <c r="AA185" i="1"/>
  <c r="AA179" i="1"/>
  <c r="AA173" i="1"/>
  <c r="AA167" i="1"/>
  <c r="AA161" i="1"/>
  <c r="AA155" i="1"/>
  <c r="AA149" i="1"/>
  <c r="AA143" i="1"/>
  <c r="AA137" i="1"/>
  <c r="AA131" i="1"/>
  <c r="AA125" i="1"/>
  <c r="AA119" i="1"/>
  <c r="AA113" i="1"/>
  <c r="AA107" i="1"/>
  <c r="AA101" i="1"/>
  <c r="AA95" i="1"/>
  <c r="AA89" i="1"/>
  <c r="AA83" i="1"/>
  <c r="AA77" i="1"/>
  <c r="AA71" i="1"/>
  <c r="AA65" i="1"/>
  <c r="AA59" i="1"/>
  <c r="AA53" i="1"/>
  <c r="AA47" i="1"/>
  <c r="AA41" i="1"/>
  <c r="AA35" i="1"/>
  <c r="AA29" i="1"/>
  <c r="AA23" i="1"/>
  <c r="AA732" i="1"/>
  <c r="AA714" i="1"/>
  <c r="AA684" i="1"/>
  <c r="AA630" i="1"/>
  <c r="Z612" i="1"/>
  <c r="AA576" i="1"/>
  <c r="AA540" i="1"/>
  <c r="AA498" i="1"/>
  <c r="AA480" i="1"/>
  <c r="AA462" i="1"/>
  <c r="AA450" i="1"/>
  <c r="AA432" i="1"/>
  <c r="AA390" i="1"/>
  <c r="AA372" i="1"/>
  <c r="AA354" i="1"/>
  <c r="AA342" i="1"/>
  <c r="AA306" i="1"/>
  <c r="AA270" i="1"/>
  <c r="AA234" i="1"/>
  <c r="AA222" i="1"/>
  <c r="AA204" i="1"/>
  <c r="AA162" i="1"/>
  <c r="AA150" i="1"/>
  <c r="AA132" i="1"/>
  <c r="AA114" i="1"/>
  <c r="AA108" i="1"/>
  <c r="AA90" i="1"/>
  <c r="AA78" i="1"/>
  <c r="AA66" i="1"/>
  <c r="AA48" i="1"/>
  <c r="AA36" i="1"/>
  <c r="AA17" i="1"/>
  <c r="Z694" i="1"/>
  <c r="Z688" i="1"/>
  <c r="AA670" i="1"/>
  <c r="AA658" i="1"/>
  <c r="AA652" i="1"/>
  <c r="Z634" i="1"/>
  <c r="Z622" i="1"/>
  <c r="AA616" i="1"/>
  <c r="AA598" i="1"/>
  <c r="Z586" i="1"/>
  <c r="AA580" i="1"/>
  <c r="AA562" i="1"/>
  <c r="Z550" i="1"/>
  <c r="AA544" i="1"/>
  <c r="AA532" i="1"/>
  <c r="AA526" i="1"/>
  <c r="Z514" i="1"/>
  <c r="AA508" i="1"/>
  <c r="AA502" i="1"/>
  <c r="AA496" i="1"/>
  <c r="AA484" i="1"/>
  <c r="Z478" i="1"/>
  <c r="AA466" i="1"/>
  <c r="AA460" i="1"/>
  <c r="AA454" i="1"/>
  <c r="AA448" i="1"/>
  <c r="AA442" i="1"/>
  <c r="AA436" i="1"/>
  <c r="AA430" i="1"/>
  <c r="AA424" i="1"/>
  <c r="AA418" i="1"/>
  <c r="AA412" i="1"/>
  <c r="AA406" i="1"/>
  <c r="AA400" i="1"/>
  <c r="AA394" i="1"/>
  <c r="AA388" i="1"/>
  <c r="AA382" i="1"/>
  <c r="AA376" i="1"/>
  <c r="AA370" i="1"/>
  <c r="AA358" i="1"/>
  <c r="AA352" i="1"/>
  <c r="AA346" i="1"/>
  <c r="AA340" i="1"/>
  <c r="AA334" i="1"/>
  <c r="AA328" i="1"/>
  <c r="AA322" i="1"/>
  <c r="AA316" i="1"/>
  <c r="AA310" i="1"/>
  <c r="AA304" i="1"/>
  <c r="AA298" i="1"/>
  <c r="AA292" i="1"/>
  <c r="AA286" i="1"/>
  <c r="AA280" i="1"/>
  <c r="AA274" i="1"/>
  <c r="AA268" i="1"/>
  <c r="AA262" i="1"/>
  <c r="AA256" i="1"/>
  <c r="AA250" i="1"/>
  <c r="AA244" i="1"/>
  <c r="AA238" i="1"/>
  <c r="Z232" i="1"/>
  <c r="AA226" i="1"/>
  <c r="AA220" i="1"/>
  <c r="Z214" i="1"/>
  <c r="AA208" i="1"/>
  <c r="AA202" i="1"/>
  <c r="Z196" i="1"/>
  <c r="AA190" i="1"/>
  <c r="AA184" i="1"/>
  <c r="Z178" i="1"/>
  <c r="AA172" i="1"/>
  <c r="AA166" i="1"/>
  <c r="Z160" i="1"/>
  <c r="AA154" i="1"/>
  <c r="AA148" i="1"/>
  <c r="AA136" i="1"/>
  <c r="AA130" i="1"/>
  <c r="AA118" i="1"/>
  <c r="AA112" i="1"/>
  <c r="AA100" i="1"/>
  <c r="AA94" i="1"/>
  <c r="AA88" i="1"/>
  <c r="AA82" i="1"/>
  <c r="AA76" i="1"/>
  <c r="AA70" i="1"/>
  <c r="AA64" i="1"/>
  <c r="AA58" i="1"/>
  <c r="AA52" i="1"/>
  <c r="AA46" i="1"/>
  <c r="AA40" i="1"/>
  <c r="AA34" i="1"/>
  <c r="AA28" i="1"/>
  <c r="AA22" i="1"/>
  <c r="AA892" i="1"/>
  <c r="AA856" i="1"/>
  <c r="AA820" i="1"/>
  <c r="AA784" i="1"/>
  <c r="AA748" i="1"/>
  <c r="AA657" i="1"/>
  <c r="AA178" i="1"/>
  <c r="AA862" i="1"/>
  <c r="AA886" i="1"/>
  <c r="AA850" i="1"/>
  <c r="AA814" i="1"/>
  <c r="AA778" i="1"/>
  <c r="AA741" i="1"/>
  <c r="AA898" i="1"/>
  <c r="AA790" i="1"/>
  <c r="AA880" i="1"/>
  <c r="AA844" i="1"/>
  <c r="AA808" i="1"/>
  <c r="AA772" i="1"/>
  <c r="AA724" i="1"/>
  <c r="AA85" i="1"/>
  <c r="AA826" i="1"/>
  <c r="AA754" i="1"/>
  <c r="AA196" i="1"/>
  <c r="AA874" i="1"/>
  <c r="AA838" i="1"/>
  <c r="AA802" i="1"/>
  <c r="AA766" i="1"/>
  <c r="AA706" i="1"/>
  <c r="AA232" i="1"/>
  <c r="AA904" i="1"/>
  <c r="AA868" i="1"/>
  <c r="AA832" i="1"/>
  <c r="AA796" i="1"/>
  <c r="AA760" i="1"/>
  <c r="AA688" i="1"/>
  <c r="AA214" i="1"/>
  <c r="Z614" i="1"/>
  <c r="AA614" i="1"/>
  <c r="Z733" i="1"/>
  <c r="AA733" i="1"/>
  <c r="Z727" i="1"/>
  <c r="AA727" i="1"/>
  <c r="Z721" i="1"/>
  <c r="AA721" i="1"/>
  <c r="Z715" i="1"/>
  <c r="AA715" i="1"/>
  <c r="Z709" i="1"/>
  <c r="AA709" i="1"/>
  <c r="Z703" i="1"/>
  <c r="AA703" i="1"/>
  <c r="Z697" i="1"/>
  <c r="AA697" i="1"/>
  <c r="Z691" i="1"/>
  <c r="AA691" i="1"/>
  <c r="Z685" i="1"/>
  <c r="AA685" i="1"/>
  <c r="Z679" i="1"/>
  <c r="AA679" i="1"/>
  <c r="Z673" i="1"/>
  <c r="AA673" i="1"/>
  <c r="Z667" i="1"/>
  <c r="AA667" i="1"/>
  <c r="Z661" i="1"/>
  <c r="AA661" i="1"/>
  <c r="Z655" i="1"/>
  <c r="AA655" i="1"/>
  <c r="Z643" i="1"/>
  <c r="AA643" i="1"/>
  <c r="Z619" i="1"/>
  <c r="AA619" i="1"/>
  <c r="Z607" i="1"/>
  <c r="AA607" i="1"/>
  <c r="Z571" i="1"/>
  <c r="AA571" i="1"/>
  <c r="Z535" i="1"/>
  <c r="AA535" i="1"/>
  <c r="Z499" i="1"/>
  <c r="AA499" i="1"/>
  <c r="Z463" i="1"/>
  <c r="AA463" i="1"/>
  <c r="AA903" i="1"/>
  <c r="AA897" i="1"/>
  <c r="AA891" i="1"/>
  <c r="AA885" i="1"/>
  <c r="AA879" i="1"/>
  <c r="AA873" i="1"/>
  <c r="AA867" i="1"/>
  <c r="AA861" i="1"/>
  <c r="AA855" i="1"/>
  <c r="AA849" i="1"/>
  <c r="AA843" i="1"/>
  <c r="AA837" i="1"/>
  <c r="AA831" i="1"/>
  <c r="AA825" i="1"/>
  <c r="AA819" i="1"/>
  <c r="AA813" i="1"/>
  <c r="AA807" i="1"/>
  <c r="AA801" i="1"/>
  <c r="AA795" i="1"/>
  <c r="AA789" i="1"/>
  <c r="AA783" i="1"/>
  <c r="AA777" i="1"/>
  <c r="AA771" i="1"/>
  <c r="AA765" i="1"/>
  <c r="AA759" i="1"/>
  <c r="AA753" i="1"/>
  <c r="AA747" i="1"/>
  <c r="AA723" i="1"/>
  <c r="AA705" i="1"/>
  <c r="AA687" i="1"/>
  <c r="AA521" i="1"/>
  <c r="AA478" i="1"/>
  <c r="AA449" i="1"/>
  <c r="AA389" i="1"/>
  <c r="AA353" i="1"/>
  <c r="AA317" i="1"/>
  <c r="AA281" i="1"/>
  <c r="AA245" i="1"/>
  <c r="Z626" i="1"/>
  <c r="AA626" i="1"/>
  <c r="Z578" i="1"/>
  <c r="AA578" i="1"/>
  <c r="Z506" i="1"/>
  <c r="AA506" i="1"/>
  <c r="Z492" i="1"/>
  <c r="AA492" i="1"/>
  <c r="Z456" i="1"/>
  <c r="AA456" i="1"/>
  <c r="AA902" i="1"/>
  <c r="AA896" i="1"/>
  <c r="AA890" i="1"/>
  <c r="AA884" i="1"/>
  <c r="AA878" i="1"/>
  <c r="AA872" i="1"/>
  <c r="AA866" i="1"/>
  <c r="AA860" i="1"/>
  <c r="AA854" i="1"/>
  <c r="AA848" i="1"/>
  <c r="AA842" i="1"/>
  <c r="AA836" i="1"/>
  <c r="AA830" i="1"/>
  <c r="AA824" i="1"/>
  <c r="AA818" i="1"/>
  <c r="AA812" i="1"/>
  <c r="AA806" i="1"/>
  <c r="AA739" i="1"/>
  <c r="AA730" i="1"/>
  <c r="AA712" i="1"/>
  <c r="AA694" i="1"/>
  <c r="AA676" i="1"/>
  <c r="Z650" i="1"/>
  <c r="AA650" i="1"/>
  <c r="Z743" i="1"/>
  <c r="AA743" i="1"/>
  <c r="Z737" i="1"/>
  <c r="AA737" i="1"/>
  <c r="Z731" i="1"/>
  <c r="AA731" i="1"/>
  <c r="Z725" i="1"/>
  <c r="AA725" i="1"/>
  <c r="Z719" i="1"/>
  <c r="AA719" i="1"/>
  <c r="Z713" i="1"/>
  <c r="AA713" i="1"/>
  <c r="Z707" i="1"/>
  <c r="AA707" i="1"/>
  <c r="Z701" i="1"/>
  <c r="AA701" i="1"/>
  <c r="Z695" i="1"/>
  <c r="AA695" i="1"/>
  <c r="Z689" i="1"/>
  <c r="AA689" i="1"/>
  <c r="Z683" i="1"/>
  <c r="AA683" i="1"/>
  <c r="Z677" i="1"/>
  <c r="AA677" i="1"/>
  <c r="Z641" i="1"/>
  <c r="AA641" i="1"/>
  <c r="Z629" i="1"/>
  <c r="AA629" i="1"/>
  <c r="Z605" i="1"/>
  <c r="AA605" i="1"/>
  <c r="Z593" i="1"/>
  <c r="AA593" i="1"/>
  <c r="Z557" i="1"/>
  <c r="AA557" i="1"/>
  <c r="Z437" i="1"/>
  <c r="AA437" i="1"/>
  <c r="Z401" i="1"/>
  <c r="AA401" i="1"/>
  <c r="Z365" i="1"/>
  <c r="AA365" i="1"/>
  <c r="Z329" i="1"/>
  <c r="AA329" i="1"/>
  <c r="Z293" i="1"/>
  <c r="AA293" i="1"/>
  <c r="Z257" i="1"/>
  <c r="AA257" i="1"/>
  <c r="AA907" i="1"/>
  <c r="AA901" i="1"/>
  <c r="AA895" i="1"/>
  <c r="AA889" i="1"/>
  <c r="AA883" i="1"/>
  <c r="AA877" i="1"/>
  <c r="AA871" i="1"/>
  <c r="AA865" i="1"/>
  <c r="AA859" i="1"/>
  <c r="AA853" i="1"/>
  <c r="AA847" i="1"/>
  <c r="AA841" i="1"/>
  <c r="AA835" i="1"/>
  <c r="AA829" i="1"/>
  <c r="AA823" i="1"/>
  <c r="AA817" i="1"/>
  <c r="AA811" i="1"/>
  <c r="AA805" i="1"/>
  <c r="AA799" i="1"/>
  <c r="AA793" i="1"/>
  <c r="AA787" i="1"/>
  <c r="AA781" i="1"/>
  <c r="AA775" i="1"/>
  <c r="AA769" i="1"/>
  <c r="AA763" i="1"/>
  <c r="AA757" i="1"/>
  <c r="AA751" i="1"/>
  <c r="AA745" i="1"/>
  <c r="AA729" i="1"/>
  <c r="AA711" i="1"/>
  <c r="AA693" i="1"/>
  <c r="AA675" i="1"/>
  <c r="AA663" i="1"/>
  <c r="Z542" i="1"/>
  <c r="AA542" i="1"/>
  <c r="Z142" i="1"/>
  <c r="AA142" i="1"/>
  <c r="Z124" i="1"/>
  <c r="AA124" i="1"/>
  <c r="Z106" i="1"/>
  <c r="AA106" i="1"/>
  <c r="AA906" i="1"/>
  <c r="AA900" i="1"/>
  <c r="AA894" i="1"/>
  <c r="AA888" i="1"/>
  <c r="AA882" i="1"/>
  <c r="AA876" i="1"/>
  <c r="AA736" i="1"/>
  <c r="AA718" i="1"/>
  <c r="AA700" i="1"/>
  <c r="AA682" i="1"/>
  <c r="AA648" i="1"/>
  <c r="AA636" i="1"/>
  <c r="AA612" i="1"/>
  <c r="AA600" i="1"/>
  <c r="AA564" i="1"/>
  <c r="AA528" i="1"/>
  <c r="AA514" i="1"/>
  <c r="AA485" i="1"/>
  <c r="AA413" i="1"/>
  <c r="Z470" i="1"/>
  <c r="AA470" i="1"/>
  <c r="AA905" i="1"/>
  <c r="AA899" i="1"/>
  <c r="AA893" i="1"/>
  <c r="AA887" i="1"/>
  <c r="AA881" i="1"/>
  <c r="AA875" i="1"/>
  <c r="AA869" i="1"/>
  <c r="AA863" i="1"/>
  <c r="AA857" i="1"/>
  <c r="AA851" i="1"/>
  <c r="AA845" i="1"/>
  <c r="AA839" i="1"/>
  <c r="AA833" i="1"/>
  <c r="AA827" i="1"/>
  <c r="AA821" i="1"/>
  <c r="AA815" i="1"/>
  <c r="AA809" i="1"/>
  <c r="AA803" i="1"/>
  <c r="AA797" i="1"/>
  <c r="AA791" i="1"/>
  <c r="AA785" i="1"/>
  <c r="AA779" i="1"/>
  <c r="AA773" i="1"/>
  <c r="AA767" i="1"/>
  <c r="AA761" i="1"/>
  <c r="AA755" i="1"/>
  <c r="AA749" i="1"/>
  <c r="AA742" i="1"/>
  <c r="AA735" i="1"/>
  <c r="AA717" i="1"/>
  <c r="AA699" i="1"/>
  <c r="AA681" i="1"/>
  <c r="AA634" i="1"/>
  <c r="AA622" i="1"/>
  <c r="AA586" i="1"/>
  <c r="AA550" i="1"/>
  <c r="AA425" i="1"/>
  <c r="AA377" i="1"/>
  <c r="AA341" i="1"/>
  <c r="AA305" i="1"/>
  <c r="AA269" i="1"/>
  <c r="AA160" i="1"/>
  <c r="AA14" i="1"/>
  <c r="AA12" i="1"/>
  <c r="AA11" i="1"/>
  <c r="AA10" i="1"/>
  <c r="AA8" i="1"/>
  <c r="V15" i="1"/>
  <c r="W651" i="1"/>
  <c r="Z651" i="1"/>
  <c r="Z627" i="1"/>
  <c r="W627" i="1"/>
  <c r="Z603" i="1"/>
  <c r="W603" i="1"/>
  <c r="Z579" i="1"/>
  <c r="W579" i="1"/>
  <c r="Z561" i="1"/>
  <c r="W561" i="1"/>
  <c r="Z543" i="1"/>
  <c r="W543" i="1"/>
  <c r="Z531" i="1"/>
  <c r="W531" i="1"/>
  <c r="Z513" i="1"/>
  <c r="W513" i="1"/>
  <c r="Z483" i="1"/>
  <c r="W483" i="1"/>
  <c r="Z465" i="1"/>
  <c r="W465" i="1"/>
  <c r="Z441" i="1"/>
  <c r="W441" i="1"/>
  <c r="Z423" i="1"/>
  <c r="W423" i="1"/>
  <c r="Z411" i="1"/>
  <c r="W411" i="1"/>
  <c r="Z393" i="1"/>
  <c r="W393" i="1"/>
  <c r="Z375" i="1"/>
  <c r="W375" i="1"/>
  <c r="Z357" i="1"/>
  <c r="W357" i="1"/>
  <c r="Z339" i="1"/>
  <c r="W339" i="1"/>
  <c r="Z321" i="1"/>
  <c r="W321" i="1"/>
  <c r="Z303" i="1"/>
  <c r="W303" i="1"/>
  <c r="Z297" i="1"/>
  <c r="W297" i="1"/>
  <c r="Z291" i="1"/>
  <c r="W291" i="1"/>
  <c r="Z285" i="1"/>
  <c r="W285" i="1"/>
  <c r="Z279" i="1"/>
  <c r="W279" i="1"/>
  <c r="Z273" i="1"/>
  <c r="W273" i="1"/>
  <c r="Z267" i="1"/>
  <c r="W267" i="1"/>
  <c r="Z261" i="1"/>
  <c r="W261" i="1"/>
  <c r="Z249" i="1"/>
  <c r="W249" i="1"/>
  <c r="Z243" i="1"/>
  <c r="W243" i="1"/>
  <c r="Z237" i="1"/>
  <c r="W237" i="1"/>
  <c r="Z231" i="1"/>
  <c r="W231" i="1"/>
  <c r="Z225" i="1"/>
  <c r="W225" i="1"/>
  <c r="Z207" i="1"/>
  <c r="W207" i="1"/>
  <c r="Z195" i="1"/>
  <c r="W195" i="1"/>
  <c r="Z177" i="1"/>
  <c r="W177" i="1"/>
  <c r="Z165" i="1"/>
  <c r="W165" i="1"/>
  <c r="Z159" i="1"/>
  <c r="W159" i="1"/>
  <c r="Z153" i="1"/>
  <c r="W153" i="1"/>
  <c r="Z147" i="1"/>
  <c r="W147" i="1"/>
  <c r="Z141" i="1"/>
  <c r="W141" i="1"/>
  <c r="Z135" i="1"/>
  <c r="W135" i="1"/>
  <c r="Z129" i="1"/>
  <c r="W129" i="1"/>
  <c r="Z123" i="1"/>
  <c r="W123" i="1"/>
  <c r="Z117" i="1"/>
  <c r="W117" i="1"/>
  <c r="Z105" i="1"/>
  <c r="W105" i="1"/>
  <c r="Z99" i="1"/>
  <c r="W99" i="1"/>
  <c r="Z93" i="1"/>
  <c r="W93" i="1"/>
  <c r="Z87" i="1"/>
  <c r="W87" i="1"/>
  <c r="Z81" i="1"/>
  <c r="W81" i="1"/>
  <c r="Z75" i="1"/>
  <c r="W75" i="1"/>
  <c r="Z69" i="1"/>
  <c r="W69" i="1"/>
  <c r="Z63" i="1"/>
  <c r="W63" i="1"/>
  <c r="Z57" i="1"/>
  <c r="W57" i="1"/>
  <c r="Z51" i="1"/>
  <c r="W51" i="1"/>
  <c r="Z45" i="1"/>
  <c r="W45" i="1"/>
  <c r="Z39" i="1"/>
  <c r="W39" i="1"/>
  <c r="Z33" i="1"/>
  <c r="W33" i="1"/>
  <c r="Z27" i="1"/>
  <c r="W27" i="1"/>
  <c r="Z21" i="1"/>
  <c r="W21" i="1"/>
  <c r="Z15" i="1"/>
  <c r="W15" i="1"/>
  <c r="Y15" i="1" s="1"/>
  <c r="Z9" i="1"/>
  <c r="W9" i="1"/>
  <c r="Y9" i="1" s="1"/>
  <c r="Z800" i="1"/>
  <c r="W800" i="1"/>
  <c r="Z794" i="1"/>
  <c r="W794" i="1"/>
  <c r="Z788" i="1"/>
  <c r="W788" i="1"/>
  <c r="Z782" i="1"/>
  <c r="W782" i="1"/>
  <c r="Z776" i="1"/>
  <c r="W776" i="1"/>
  <c r="Z770" i="1"/>
  <c r="W770" i="1"/>
  <c r="Z764" i="1"/>
  <c r="W764" i="1"/>
  <c r="Z758" i="1"/>
  <c r="W758" i="1"/>
  <c r="Z752" i="1"/>
  <c r="W752" i="1"/>
  <c r="Z746" i="1"/>
  <c r="W746" i="1"/>
  <c r="Z740" i="1"/>
  <c r="W740" i="1"/>
  <c r="Z734" i="1"/>
  <c r="W734" i="1"/>
  <c r="Z728" i="1"/>
  <c r="W728" i="1"/>
  <c r="Z722" i="1"/>
  <c r="W722" i="1"/>
  <c r="Z716" i="1"/>
  <c r="W716" i="1"/>
  <c r="Z710" i="1"/>
  <c r="W710" i="1"/>
  <c r="Z704" i="1"/>
  <c r="W704" i="1"/>
  <c r="Z698" i="1"/>
  <c r="W698" i="1"/>
  <c r="Z692" i="1"/>
  <c r="W692" i="1"/>
  <c r="Z686" i="1"/>
  <c r="W686" i="1"/>
  <c r="Z680" i="1"/>
  <c r="W680" i="1"/>
  <c r="Z674" i="1"/>
  <c r="W674" i="1"/>
  <c r="Z668" i="1"/>
  <c r="W668" i="1"/>
  <c r="Z662" i="1"/>
  <c r="W662" i="1"/>
  <c r="Z656" i="1"/>
  <c r="W656" i="1"/>
  <c r="Z644" i="1"/>
  <c r="W644" i="1"/>
  <c r="Z638" i="1"/>
  <c r="W638" i="1"/>
  <c r="Z632" i="1"/>
  <c r="W632" i="1"/>
  <c r="Z620" i="1"/>
  <c r="W620" i="1"/>
  <c r="Z608" i="1"/>
  <c r="W608" i="1"/>
  <c r="Z602" i="1"/>
  <c r="W602" i="1"/>
  <c r="Z596" i="1"/>
  <c r="W596" i="1"/>
  <c r="Z590" i="1"/>
  <c r="W590" i="1"/>
  <c r="Z584" i="1"/>
  <c r="W584" i="1"/>
  <c r="Z572" i="1"/>
  <c r="W572" i="1"/>
  <c r="Z566" i="1"/>
  <c r="W566" i="1"/>
  <c r="Z560" i="1"/>
  <c r="W560" i="1"/>
  <c r="Z554" i="1"/>
  <c r="W554" i="1"/>
  <c r="Z548" i="1"/>
  <c r="W548" i="1"/>
  <c r="Z536" i="1"/>
  <c r="W536" i="1"/>
  <c r="Z530" i="1"/>
  <c r="W530" i="1"/>
  <c r="Z524" i="1"/>
  <c r="W524" i="1"/>
  <c r="Z518" i="1"/>
  <c r="W518" i="1"/>
  <c r="Z512" i="1"/>
  <c r="W512" i="1"/>
  <c r="Z500" i="1"/>
  <c r="W500" i="1"/>
  <c r="Z494" i="1"/>
  <c r="W494" i="1"/>
  <c r="Z488" i="1"/>
  <c r="W488" i="1"/>
  <c r="Z482" i="1"/>
  <c r="W482" i="1"/>
  <c r="Z476" i="1"/>
  <c r="W476" i="1"/>
  <c r="Z464" i="1"/>
  <c r="W464" i="1"/>
  <c r="Z458" i="1"/>
  <c r="W458" i="1"/>
  <c r="Z452" i="1"/>
  <c r="W452" i="1"/>
  <c r="Z446" i="1"/>
  <c r="W446" i="1"/>
  <c r="Z440" i="1"/>
  <c r="W440" i="1"/>
  <c r="Z434" i="1"/>
  <c r="W434" i="1"/>
  <c r="Z428" i="1"/>
  <c r="W428" i="1"/>
  <c r="Z422" i="1"/>
  <c r="W422" i="1"/>
  <c r="Z416" i="1"/>
  <c r="W416" i="1"/>
  <c r="Z410" i="1"/>
  <c r="W410" i="1"/>
  <c r="Z404" i="1"/>
  <c r="W404" i="1"/>
  <c r="Z398" i="1"/>
  <c r="W398" i="1"/>
  <c r="Z392" i="1"/>
  <c r="W392" i="1"/>
  <c r="Z386" i="1"/>
  <c r="W386" i="1"/>
  <c r="Z380" i="1"/>
  <c r="W380" i="1"/>
  <c r="Z374" i="1"/>
  <c r="W374" i="1"/>
  <c r="Z368" i="1"/>
  <c r="W368" i="1"/>
  <c r="Z362" i="1"/>
  <c r="W362" i="1"/>
  <c r="Z356" i="1"/>
  <c r="W356" i="1"/>
  <c r="Z350" i="1"/>
  <c r="W350" i="1"/>
  <c r="Z344" i="1"/>
  <c r="W344" i="1"/>
  <c r="Z338" i="1"/>
  <c r="W338" i="1"/>
  <c r="Z332" i="1"/>
  <c r="W332" i="1"/>
  <c r="Z326" i="1"/>
  <c r="W326" i="1"/>
  <c r="Z320" i="1"/>
  <c r="W320" i="1"/>
  <c r="Z314" i="1"/>
  <c r="W314" i="1"/>
  <c r="Z308" i="1"/>
  <c r="W308" i="1"/>
  <c r="Z302" i="1"/>
  <c r="W302" i="1"/>
  <c r="Z296" i="1"/>
  <c r="W296" i="1"/>
  <c r="Z290" i="1"/>
  <c r="W290" i="1"/>
  <c r="Z284" i="1"/>
  <c r="W284" i="1"/>
  <c r="Z278" i="1"/>
  <c r="W278" i="1"/>
  <c r="Z272" i="1"/>
  <c r="W272" i="1"/>
  <c r="Z266" i="1"/>
  <c r="W266" i="1"/>
  <c r="Z260" i="1"/>
  <c r="W260" i="1"/>
  <c r="Z254" i="1"/>
  <c r="W254" i="1"/>
  <c r="Z248" i="1"/>
  <c r="W248" i="1"/>
  <c r="Z242" i="1"/>
  <c r="W242" i="1"/>
  <c r="Z236" i="1"/>
  <c r="W236" i="1"/>
  <c r="Z230" i="1"/>
  <c r="W230" i="1"/>
  <c r="Z224" i="1"/>
  <c r="W224" i="1"/>
  <c r="Z218" i="1"/>
  <c r="W218" i="1"/>
  <c r="Z212" i="1"/>
  <c r="W212" i="1"/>
  <c r="Z206" i="1"/>
  <c r="W206" i="1"/>
  <c r="Z200" i="1"/>
  <c r="W200" i="1"/>
  <c r="Z194" i="1"/>
  <c r="W194" i="1"/>
  <c r="Z188" i="1"/>
  <c r="W188" i="1"/>
  <c r="Z182" i="1"/>
  <c r="W182" i="1"/>
  <c r="Z176" i="1"/>
  <c r="W176" i="1"/>
  <c r="Z170" i="1"/>
  <c r="W170" i="1"/>
  <c r="Z164" i="1"/>
  <c r="W164" i="1"/>
  <c r="Z158" i="1"/>
  <c r="W158" i="1"/>
  <c r="Z152" i="1"/>
  <c r="W152" i="1"/>
  <c r="Z146" i="1"/>
  <c r="W146" i="1"/>
  <c r="Z140" i="1"/>
  <c r="W140" i="1"/>
  <c r="Z134" i="1"/>
  <c r="W134" i="1"/>
  <c r="Z128" i="1"/>
  <c r="W128" i="1"/>
  <c r="Z122" i="1"/>
  <c r="W122" i="1"/>
  <c r="Z116" i="1"/>
  <c r="W116" i="1"/>
  <c r="Z110" i="1"/>
  <c r="W110" i="1"/>
  <c r="Z104" i="1"/>
  <c r="W104" i="1"/>
  <c r="Z98" i="1"/>
  <c r="W98" i="1"/>
  <c r="Z92" i="1"/>
  <c r="W92" i="1"/>
  <c r="Z86" i="1"/>
  <c r="W86" i="1"/>
  <c r="Z80" i="1"/>
  <c r="W80" i="1"/>
  <c r="Z74" i="1"/>
  <c r="W74" i="1"/>
  <c r="Z68" i="1"/>
  <c r="W68" i="1"/>
  <c r="Z62" i="1"/>
  <c r="W62" i="1"/>
  <c r="Z56" i="1"/>
  <c r="W56" i="1"/>
  <c r="Z50" i="1"/>
  <c r="W50" i="1"/>
  <c r="Z44" i="1"/>
  <c r="W44" i="1"/>
  <c r="Z38" i="1"/>
  <c r="W38" i="1"/>
  <c r="Z32" i="1"/>
  <c r="W32" i="1"/>
  <c r="Z26" i="1"/>
  <c r="W26" i="1"/>
  <c r="Z20" i="1"/>
  <c r="W20" i="1"/>
  <c r="W903" i="1"/>
  <c r="W897" i="1"/>
  <c r="W891" i="1"/>
  <c r="W885" i="1"/>
  <c r="W879" i="1"/>
  <c r="W873" i="1"/>
  <c r="W866" i="1"/>
  <c r="W859" i="1"/>
  <c r="W851" i="1"/>
  <c r="W844" i="1"/>
  <c r="W837" i="1"/>
  <c r="W830" i="1"/>
  <c r="W823" i="1"/>
  <c r="W815" i="1"/>
  <c r="W808" i="1"/>
  <c r="W801" i="1"/>
  <c r="W791" i="1"/>
  <c r="W783" i="1"/>
  <c r="W773" i="1"/>
  <c r="W765" i="1"/>
  <c r="W755" i="1"/>
  <c r="W747" i="1"/>
  <c r="W737" i="1"/>
  <c r="W729" i="1"/>
  <c r="W719" i="1"/>
  <c r="W711" i="1"/>
  <c r="W701" i="1"/>
  <c r="W693" i="1"/>
  <c r="W683" i="1"/>
  <c r="W675" i="1"/>
  <c r="W657" i="1"/>
  <c r="W636" i="1"/>
  <c r="W614" i="1"/>
  <c r="W586" i="1"/>
  <c r="W542" i="1"/>
  <c r="W499" i="1"/>
  <c r="W456" i="1"/>
  <c r="W389" i="1"/>
  <c r="W317" i="1"/>
  <c r="W245" i="1"/>
  <c r="W142" i="1"/>
  <c r="Z645" i="1"/>
  <c r="W645" i="1"/>
  <c r="W615" i="1"/>
  <c r="Z615" i="1"/>
  <c r="Z585" i="1"/>
  <c r="W585" i="1"/>
  <c r="Z567" i="1"/>
  <c r="W567" i="1"/>
  <c r="Z549" i="1"/>
  <c r="W549" i="1"/>
  <c r="Z519" i="1"/>
  <c r="W519" i="1"/>
  <c r="Z489" i="1"/>
  <c r="W489" i="1"/>
  <c r="Z471" i="1"/>
  <c r="W471" i="1"/>
  <c r="Z453" i="1"/>
  <c r="W453" i="1"/>
  <c r="Z435" i="1"/>
  <c r="W435" i="1"/>
  <c r="Z417" i="1"/>
  <c r="W417" i="1"/>
  <c r="Z399" i="1"/>
  <c r="W399" i="1"/>
  <c r="Z381" i="1"/>
  <c r="W381" i="1"/>
  <c r="Z369" i="1"/>
  <c r="W369" i="1"/>
  <c r="Z351" i="1"/>
  <c r="W351" i="1"/>
  <c r="Z333" i="1"/>
  <c r="W333" i="1"/>
  <c r="Z327" i="1"/>
  <c r="W327" i="1"/>
  <c r="Z309" i="1"/>
  <c r="W309" i="1"/>
  <c r="Z255" i="1"/>
  <c r="W255" i="1"/>
  <c r="Z14" i="1"/>
  <c r="W14" i="1"/>
  <c r="Y14" i="1" s="1"/>
  <c r="Z649" i="1"/>
  <c r="W649" i="1"/>
  <c r="Z637" i="1"/>
  <c r="W637" i="1"/>
  <c r="Z631" i="1"/>
  <c r="W631" i="1"/>
  <c r="Z625" i="1"/>
  <c r="W625" i="1"/>
  <c r="Z613" i="1"/>
  <c r="W613" i="1"/>
  <c r="Z601" i="1"/>
  <c r="W601" i="1"/>
  <c r="Z595" i="1"/>
  <c r="W595" i="1"/>
  <c r="Z589" i="1"/>
  <c r="W589" i="1"/>
  <c r="Z583" i="1"/>
  <c r="W583" i="1"/>
  <c r="Z577" i="1"/>
  <c r="W577" i="1"/>
  <c r="Z565" i="1"/>
  <c r="W565" i="1"/>
  <c r="Z559" i="1"/>
  <c r="W559" i="1"/>
  <c r="Z553" i="1"/>
  <c r="W553" i="1"/>
  <c r="Z547" i="1"/>
  <c r="W547" i="1"/>
  <c r="Z541" i="1"/>
  <c r="W541" i="1"/>
  <c r="Z529" i="1"/>
  <c r="W529" i="1"/>
  <c r="Z523" i="1"/>
  <c r="W523" i="1"/>
  <c r="Z517" i="1"/>
  <c r="W517" i="1"/>
  <c r="Z511" i="1"/>
  <c r="W511" i="1"/>
  <c r="Z505" i="1"/>
  <c r="W505" i="1"/>
  <c r="Z493" i="1"/>
  <c r="W493" i="1"/>
  <c r="Z487" i="1"/>
  <c r="W487" i="1"/>
  <c r="Z481" i="1"/>
  <c r="W481" i="1"/>
  <c r="Z475" i="1"/>
  <c r="W475" i="1"/>
  <c r="Z469" i="1"/>
  <c r="W469" i="1"/>
  <c r="Z457" i="1"/>
  <c r="W457" i="1"/>
  <c r="Z451" i="1"/>
  <c r="W451" i="1"/>
  <c r="Z445" i="1"/>
  <c r="W445" i="1"/>
  <c r="Z439" i="1"/>
  <c r="W439" i="1"/>
  <c r="Z433" i="1"/>
  <c r="W433" i="1"/>
  <c r="Z427" i="1"/>
  <c r="W427" i="1"/>
  <c r="Z421" i="1"/>
  <c r="W421" i="1"/>
  <c r="Z415" i="1"/>
  <c r="W415" i="1"/>
  <c r="Z409" i="1"/>
  <c r="W409" i="1"/>
  <c r="Z403" i="1"/>
  <c r="W403" i="1"/>
  <c r="Z397" i="1"/>
  <c r="W397" i="1"/>
  <c r="Z391" i="1"/>
  <c r="W391" i="1"/>
  <c r="Z385" i="1"/>
  <c r="W385" i="1"/>
  <c r="Z379" i="1"/>
  <c r="W379" i="1"/>
  <c r="Z373" i="1"/>
  <c r="W373" i="1"/>
  <c r="Z367" i="1"/>
  <c r="W367" i="1"/>
  <c r="Z361" i="1"/>
  <c r="W361" i="1"/>
  <c r="Z355" i="1"/>
  <c r="W355" i="1"/>
  <c r="Z349" i="1"/>
  <c r="W349" i="1"/>
  <c r="Z343" i="1"/>
  <c r="W343" i="1"/>
  <c r="Z337" i="1"/>
  <c r="W337" i="1"/>
  <c r="Z331" i="1"/>
  <c r="W331" i="1"/>
  <c r="Z325" i="1"/>
  <c r="W325" i="1"/>
  <c r="Z319" i="1"/>
  <c r="W319" i="1"/>
  <c r="Z313" i="1"/>
  <c r="W313" i="1"/>
  <c r="Z307" i="1"/>
  <c r="W307" i="1"/>
  <c r="Z301" i="1"/>
  <c r="W301" i="1"/>
  <c r="Z295" i="1"/>
  <c r="W295" i="1"/>
  <c r="Z289" i="1"/>
  <c r="W289" i="1"/>
  <c r="Z283" i="1"/>
  <c r="W283" i="1"/>
  <c r="Z277" i="1"/>
  <c r="W277" i="1"/>
  <c r="Z271" i="1"/>
  <c r="W271" i="1"/>
  <c r="Z265" i="1"/>
  <c r="W265" i="1"/>
  <c r="Z259" i="1"/>
  <c r="W259" i="1"/>
  <c r="Z253" i="1"/>
  <c r="W253" i="1"/>
  <c r="Z247" i="1"/>
  <c r="W247" i="1"/>
  <c r="Z241" i="1"/>
  <c r="W241" i="1"/>
  <c r="Z235" i="1"/>
  <c r="W235" i="1"/>
  <c r="Z229" i="1"/>
  <c r="W229" i="1"/>
  <c r="Z223" i="1"/>
  <c r="W223" i="1"/>
  <c r="Z217" i="1"/>
  <c r="W217" i="1"/>
  <c r="Z211" i="1"/>
  <c r="W211" i="1"/>
  <c r="Z205" i="1"/>
  <c r="W205" i="1"/>
  <c r="Z199" i="1"/>
  <c r="W199" i="1"/>
  <c r="Z193" i="1"/>
  <c r="W193" i="1"/>
  <c r="Z187" i="1"/>
  <c r="W187" i="1"/>
  <c r="Z181" i="1"/>
  <c r="W181" i="1"/>
  <c r="Z175" i="1"/>
  <c r="W175" i="1"/>
  <c r="Z169" i="1"/>
  <c r="W169" i="1"/>
  <c r="Z163" i="1"/>
  <c r="W163" i="1"/>
  <c r="Z157" i="1"/>
  <c r="W157" i="1"/>
  <c r="Z151" i="1"/>
  <c r="W151" i="1"/>
  <c r="Z145" i="1"/>
  <c r="W145" i="1"/>
  <c r="Z139" i="1"/>
  <c r="W139" i="1"/>
  <c r="Z133" i="1"/>
  <c r="W133" i="1"/>
  <c r="Z127" i="1"/>
  <c r="W127" i="1"/>
  <c r="Z121" i="1"/>
  <c r="W121" i="1"/>
  <c r="Z115" i="1"/>
  <c r="W115" i="1"/>
  <c r="Z109" i="1"/>
  <c r="W109" i="1"/>
  <c r="Z103" i="1"/>
  <c r="W103" i="1"/>
  <c r="Z97" i="1"/>
  <c r="W97" i="1"/>
  <c r="Z91" i="1"/>
  <c r="W91" i="1"/>
  <c r="Z79" i="1"/>
  <c r="W79" i="1"/>
  <c r="Z73" i="1"/>
  <c r="W73" i="1"/>
  <c r="Z67" i="1"/>
  <c r="W67" i="1"/>
  <c r="Z61" i="1"/>
  <c r="W61" i="1"/>
  <c r="Z55" i="1"/>
  <c r="W55" i="1"/>
  <c r="Z49" i="1"/>
  <c r="W49" i="1"/>
  <c r="Z43" i="1"/>
  <c r="W43" i="1"/>
  <c r="Z37" i="1"/>
  <c r="W37" i="1"/>
  <c r="Z31" i="1"/>
  <c r="W31" i="1"/>
  <c r="Z25" i="1"/>
  <c r="W25" i="1"/>
  <c r="W8" i="1"/>
  <c r="Y8" i="1" s="1"/>
  <c r="W902" i="1"/>
  <c r="W896" i="1"/>
  <c r="W890" i="1"/>
  <c r="W884" i="1"/>
  <c r="W878" i="1"/>
  <c r="W872" i="1"/>
  <c r="W865" i="1"/>
  <c r="W857" i="1"/>
  <c r="W850" i="1"/>
  <c r="W843" i="1"/>
  <c r="W836" i="1"/>
  <c r="W829" i="1"/>
  <c r="W821" i="1"/>
  <c r="W814" i="1"/>
  <c r="W807" i="1"/>
  <c r="W799" i="1"/>
  <c r="W790" i="1"/>
  <c r="W781" i="1"/>
  <c r="W772" i="1"/>
  <c r="W763" i="1"/>
  <c r="W754" i="1"/>
  <c r="W745" i="1"/>
  <c r="W736" i="1"/>
  <c r="W727" i="1"/>
  <c r="W718" i="1"/>
  <c r="W709" i="1"/>
  <c r="W700" i="1"/>
  <c r="W691" i="1"/>
  <c r="W682" i="1"/>
  <c r="W673" i="1"/>
  <c r="W655" i="1"/>
  <c r="W634" i="1"/>
  <c r="W612" i="1"/>
  <c r="W578" i="1"/>
  <c r="W535" i="1"/>
  <c r="W492" i="1"/>
  <c r="W449" i="1"/>
  <c r="W377" i="1"/>
  <c r="W305" i="1"/>
  <c r="W232" i="1"/>
  <c r="W124" i="1"/>
  <c r="Z16" i="1"/>
  <c r="W16" i="1"/>
  <c r="Z672" i="1"/>
  <c r="W672" i="1"/>
  <c r="Z666" i="1"/>
  <c r="W666" i="1"/>
  <c r="Z660" i="1"/>
  <c r="W660" i="1"/>
  <c r="Z654" i="1"/>
  <c r="W654" i="1"/>
  <c r="Z642" i="1"/>
  <c r="W642" i="1"/>
  <c r="Z630" i="1"/>
  <c r="W630" i="1"/>
  <c r="Z624" i="1"/>
  <c r="W624" i="1"/>
  <c r="Z618" i="1"/>
  <c r="W618" i="1"/>
  <c r="Z606" i="1"/>
  <c r="W606" i="1"/>
  <c r="Z594" i="1"/>
  <c r="W594" i="1"/>
  <c r="Z588" i="1"/>
  <c r="W588" i="1"/>
  <c r="Z582" i="1"/>
  <c r="W582" i="1"/>
  <c r="Z576" i="1"/>
  <c r="W576" i="1"/>
  <c r="Z570" i="1"/>
  <c r="W570" i="1"/>
  <c r="Z558" i="1"/>
  <c r="W558" i="1"/>
  <c r="Z552" i="1"/>
  <c r="W552" i="1"/>
  <c r="Z546" i="1"/>
  <c r="W546" i="1"/>
  <c r="Z540" i="1"/>
  <c r="W540" i="1"/>
  <c r="Z534" i="1"/>
  <c r="W534" i="1"/>
  <c r="Z522" i="1"/>
  <c r="W522" i="1"/>
  <c r="Z516" i="1"/>
  <c r="W516" i="1"/>
  <c r="Z510" i="1"/>
  <c r="W510" i="1"/>
  <c r="Z504" i="1"/>
  <c r="W504" i="1"/>
  <c r="Z498" i="1"/>
  <c r="W498" i="1"/>
  <c r="Z486" i="1"/>
  <c r="W486" i="1"/>
  <c r="Z480" i="1"/>
  <c r="W480" i="1"/>
  <c r="Z474" i="1"/>
  <c r="W474" i="1"/>
  <c r="Z468" i="1"/>
  <c r="W468" i="1"/>
  <c r="Z462" i="1"/>
  <c r="W462" i="1"/>
  <c r="Z450" i="1"/>
  <c r="W450" i="1"/>
  <c r="Z444" i="1"/>
  <c r="W444" i="1"/>
  <c r="Z438" i="1"/>
  <c r="W438" i="1"/>
  <c r="Z432" i="1"/>
  <c r="W432" i="1"/>
  <c r="Z426" i="1"/>
  <c r="W426" i="1"/>
  <c r="Z420" i="1"/>
  <c r="W420" i="1"/>
  <c r="Z414" i="1"/>
  <c r="W414" i="1"/>
  <c r="Z408" i="1"/>
  <c r="W408" i="1"/>
  <c r="Z402" i="1"/>
  <c r="W402" i="1"/>
  <c r="Z396" i="1"/>
  <c r="W396" i="1"/>
  <c r="Z390" i="1"/>
  <c r="W390" i="1"/>
  <c r="Z384" i="1"/>
  <c r="W384" i="1"/>
  <c r="Z378" i="1"/>
  <c r="W378" i="1"/>
  <c r="Z372" i="1"/>
  <c r="W372" i="1"/>
  <c r="Z366" i="1"/>
  <c r="W366" i="1"/>
  <c r="Z360" i="1"/>
  <c r="W360" i="1"/>
  <c r="Z354" i="1"/>
  <c r="W354" i="1"/>
  <c r="Z348" i="1"/>
  <c r="W348" i="1"/>
  <c r="Z342" i="1"/>
  <c r="W342" i="1"/>
  <c r="Z336" i="1"/>
  <c r="W336" i="1"/>
  <c r="Z330" i="1"/>
  <c r="W330" i="1"/>
  <c r="Z324" i="1"/>
  <c r="W324" i="1"/>
  <c r="Z318" i="1"/>
  <c r="W318" i="1"/>
  <c r="Z312" i="1"/>
  <c r="W312" i="1"/>
  <c r="Z306" i="1"/>
  <c r="W306" i="1"/>
  <c r="Z300" i="1"/>
  <c r="W300" i="1"/>
  <c r="Z294" i="1"/>
  <c r="W294" i="1"/>
  <c r="Z288" i="1"/>
  <c r="W288" i="1"/>
  <c r="Z282" i="1"/>
  <c r="W282" i="1"/>
  <c r="Z276" i="1"/>
  <c r="W276" i="1"/>
  <c r="Z270" i="1"/>
  <c r="W270" i="1"/>
  <c r="Z264" i="1"/>
  <c r="W264" i="1"/>
  <c r="Z258" i="1"/>
  <c r="W258" i="1"/>
  <c r="Z252" i="1"/>
  <c r="W252" i="1"/>
  <c r="Z246" i="1"/>
  <c r="W246" i="1"/>
  <c r="Z240" i="1"/>
  <c r="W240" i="1"/>
  <c r="Z234" i="1"/>
  <c r="W234" i="1"/>
  <c r="Z228" i="1"/>
  <c r="W228" i="1"/>
  <c r="Z222" i="1"/>
  <c r="W222" i="1"/>
  <c r="Z216" i="1"/>
  <c r="W216" i="1"/>
  <c r="Z210" i="1"/>
  <c r="W210" i="1"/>
  <c r="Z204" i="1"/>
  <c r="W204" i="1"/>
  <c r="Z198" i="1"/>
  <c r="W198" i="1"/>
  <c r="Z192" i="1"/>
  <c r="W192" i="1"/>
  <c r="Z186" i="1"/>
  <c r="W186" i="1"/>
  <c r="Z180" i="1"/>
  <c r="W180" i="1"/>
  <c r="Z174" i="1"/>
  <c r="W174" i="1"/>
  <c r="Z168" i="1"/>
  <c r="W168" i="1"/>
  <c r="Z162" i="1"/>
  <c r="W162" i="1"/>
  <c r="Z156" i="1"/>
  <c r="W156" i="1"/>
  <c r="Z150" i="1"/>
  <c r="W150" i="1"/>
  <c r="Z144" i="1"/>
  <c r="W144" i="1"/>
  <c r="Z138" i="1"/>
  <c r="W138" i="1"/>
  <c r="Z132" i="1"/>
  <c r="W132" i="1"/>
  <c r="Z126" i="1"/>
  <c r="W126" i="1"/>
  <c r="Z120" i="1"/>
  <c r="W120" i="1"/>
  <c r="Z114" i="1"/>
  <c r="W114" i="1"/>
  <c r="Z108" i="1"/>
  <c r="W108" i="1"/>
  <c r="Z102" i="1"/>
  <c r="W102" i="1"/>
  <c r="Z96" i="1"/>
  <c r="W96" i="1"/>
  <c r="Z90" i="1"/>
  <c r="W90" i="1"/>
  <c r="Z84" i="1"/>
  <c r="W84" i="1"/>
  <c r="Z78" i="1"/>
  <c r="W78" i="1"/>
  <c r="Z72" i="1"/>
  <c r="W72" i="1"/>
  <c r="Z66" i="1"/>
  <c r="W66" i="1"/>
  <c r="Z60" i="1"/>
  <c r="W60" i="1"/>
  <c r="Z54" i="1"/>
  <c r="W54" i="1"/>
  <c r="Z48" i="1"/>
  <c r="W48" i="1"/>
  <c r="Z42" i="1"/>
  <c r="W42" i="1"/>
  <c r="Z36" i="1"/>
  <c r="W36" i="1"/>
  <c r="Z30" i="1"/>
  <c r="W30" i="1"/>
  <c r="Z24" i="1"/>
  <c r="W24" i="1"/>
  <c r="W907" i="1"/>
  <c r="W901" i="1"/>
  <c r="W895" i="1"/>
  <c r="W889" i="1"/>
  <c r="W883" i="1"/>
  <c r="W877" i="1"/>
  <c r="W871" i="1"/>
  <c r="W863" i="1"/>
  <c r="W856" i="1"/>
  <c r="W849" i="1"/>
  <c r="W842" i="1"/>
  <c r="W835" i="1"/>
  <c r="W827" i="1"/>
  <c r="W820" i="1"/>
  <c r="W813" i="1"/>
  <c r="W806" i="1"/>
  <c r="W797" i="1"/>
  <c r="W789" i="1"/>
  <c r="W779" i="1"/>
  <c r="W771" i="1"/>
  <c r="W761" i="1"/>
  <c r="W753" i="1"/>
  <c r="W743" i="1"/>
  <c r="W735" i="1"/>
  <c r="W725" i="1"/>
  <c r="W717" i="1"/>
  <c r="W707" i="1"/>
  <c r="W699" i="1"/>
  <c r="W689" i="1"/>
  <c r="W681" i="1"/>
  <c r="W669" i="1"/>
  <c r="W650" i="1"/>
  <c r="W629" i="1"/>
  <c r="W607" i="1"/>
  <c r="W571" i="1"/>
  <c r="W528" i="1"/>
  <c r="W485" i="1"/>
  <c r="W437" i="1"/>
  <c r="W365" i="1"/>
  <c r="W293" i="1"/>
  <c r="W214" i="1"/>
  <c r="W106" i="1"/>
  <c r="W633" i="1"/>
  <c r="Z633" i="1"/>
  <c r="Z609" i="1"/>
  <c r="W609" i="1"/>
  <c r="Z573" i="1"/>
  <c r="W573" i="1"/>
  <c r="Z501" i="1"/>
  <c r="W501" i="1"/>
  <c r="Z13" i="1"/>
  <c r="W13" i="1"/>
  <c r="Y13" i="1" s="1"/>
  <c r="Z870" i="1"/>
  <c r="W870" i="1"/>
  <c r="Z864" i="1"/>
  <c r="W864" i="1"/>
  <c r="Z858" i="1"/>
  <c r="W858" i="1"/>
  <c r="Z852" i="1"/>
  <c r="W852" i="1"/>
  <c r="Z846" i="1"/>
  <c r="W846" i="1"/>
  <c r="Z840" i="1"/>
  <c r="W840" i="1"/>
  <c r="Z834" i="1"/>
  <c r="W834" i="1"/>
  <c r="Z828" i="1"/>
  <c r="W828" i="1"/>
  <c r="Z822" i="1"/>
  <c r="W822" i="1"/>
  <c r="Z816" i="1"/>
  <c r="W816" i="1"/>
  <c r="Z810" i="1"/>
  <c r="W810" i="1"/>
  <c r="Z804" i="1"/>
  <c r="W804" i="1"/>
  <c r="Z798" i="1"/>
  <c r="W798" i="1"/>
  <c r="Z792" i="1"/>
  <c r="W792" i="1"/>
  <c r="Z786" i="1"/>
  <c r="W786" i="1"/>
  <c r="Z780" i="1"/>
  <c r="W780" i="1"/>
  <c r="Z774" i="1"/>
  <c r="W774" i="1"/>
  <c r="Z768" i="1"/>
  <c r="W768" i="1"/>
  <c r="Z762" i="1"/>
  <c r="W762" i="1"/>
  <c r="Z756" i="1"/>
  <c r="W756" i="1"/>
  <c r="Z750" i="1"/>
  <c r="W750" i="1"/>
  <c r="Z744" i="1"/>
  <c r="W744" i="1"/>
  <c r="Z738" i="1"/>
  <c r="W738" i="1"/>
  <c r="Z732" i="1"/>
  <c r="W732" i="1"/>
  <c r="Z726" i="1"/>
  <c r="W726" i="1"/>
  <c r="Z720" i="1"/>
  <c r="W720" i="1"/>
  <c r="Z714" i="1"/>
  <c r="W714" i="1"/>
  <c r="Z708" i="1"/>
  <c r="W708" i="1"/>
  <c r="Z702" i="1"/>
  <c r="W702" i="1"/>
  <c r="Z696" i="1"/>
  <c r="W696" i="1"/>
  <c r="Z690" i="1"/>
  <c r="W690" i="1"/>
  <c r="Z684" i="1"/>
  <c r="W684" i="1"/>
  <c r="Z678" i="1"/>
  <c r="W678" i="1"/>
  <c r="Z18" i="1"/>
  <c r="W18" i="1"/>
  <c r="Z12" i="1"/>
  <c r="W12" i="1"/>
  <c r="Y12" i="1" s="1"/>
  <c r="Z671" i="1"/>
  <c r="W671" i="1"/>
  <c r="Z665" i="1"/>
  <c r="W665" i="1"/>
  <c r="Z659" i="1"/>
  <c r="W659" i="1"/>
  <c r="Z653" i="1"/>
  <c r="W653" i="1"/>
  <c r="Z647" i="1"/>
  <c r="W647" i="1"/>
  <c r="Z635" i="1"/>
  <c r="W635" i="1"/>
  <c r="Z623" i="1"/>
  <c r="W623" i="1"/>
  <c r="Z617" i="1"/>
  <c r="W617" i="1"/>
  <c r="Z611" i="1"/>
  <c r="W611" i="1"/>
  <c r="Z599" i="1"/>
  <c r="W599" i="1"/>
  <c r="Z587" i="1"/>
  <c r="W587" i="1"/>
  <c r="Z581" i="1"/>
  <c r="W581" i="1"/>
  <c r="Z575" i="1"/>
  <c r="W575" i="1"/>
  <c r="Z569" i="1"/>
  <c r="W569" i="1"/>
  <c r="Z563" i="1"/>
  <c r="W563" i="1"/>
  <c r="Z551" i="1"/>
  <c r="W551" i="1"/>
  <c r="Z545" i="1"/>
  <c r="W545" i="1"/>
  <c r="Z539" i="1"/>
  <c r="W539" i="1"/>
  <c r="Z533" i="1"/>
  <c r="W533" i="1"/>
  <c r="Z527" i="1"/>
  <c r="W527" i="1"/>
  <c r="Z515" i="1"/>
  <c r="W515" i="1"/>
  <c r="Z509" i="1"/>
  <c r="W509" i="1"/>
  <c r="Z503" i="1"/>
  <c r="W503" i="1"/>
  <c r="Z497" i="1"/>
  <c r="W497" i="1"/>
  <c r="Z491" i="1"/>
  <c r="W491" i="1"/>
  <c r="Z479" i="1"/>
  <c r="W479" i="1"/>
  <c r="Z473" i="1"/>
  <c r="W473" i="1"/>
  <c r="Z467" i="1"/>
  <c r="W467" i="1"/>
  <c r="Z461" i="1"/>
  <c r="W461" i="1"/>
  <c r="Z455" i="1"/>
  <c r="W455" i="1"/>
  <c r="Z443" i="1"/>
  <c r="W443" i="1"/>
  <c r="Z431" i="1"/>
  <c r="W431" i="1"/>
  <c r="Z419" i="1"/>
  <c r="W419" i="1"/>
  <c r="Z407" i="1"/>
  <c r="W407" i="1"/>
  <c r="Z395" i="1"/>
  <c r="W395" i="1"/>
  <c r="Z383" i="1"/>
  <c r="W383" i="1"/>
  <c r="Z371" i="1"/>
  <c r="W371" i="1"/>
  <c r="Z359" i="1"/>
  <c r="W359" i="1"/>
  <c r="Z347" i="1"/>
  <c r="W347" i="1"/>
  <c r="Z335" i="1"/>
  <c r="W335" i="1"/>
  <c r="Z323" i="1"/>
  <c r="W323" i="1"/>
  <c r="Z311" i="1"/>
  <c r="W311" i="1"/>
  <c r="Z299" i="1"/>
  <c r="W299" i="1"/>
  <c r="Z287" i="1"/>
  <c r="W287" i="1"/>
  <c r="Z275" i="1"/>
  <c r="W275" i="1"/>
  <c r="Z263" i="1"/>
  <c r="W263" i="1"/>
  <c r="Z251" i="1"/>
  <c r="W251" i="1"/>
  <c r="Z239" i="1"/>
  <c r="W239" i="1"/>
  <c r="Z233" i="1"/>
  <c r="W233" i="1"/>
  <c r="Z227" i="1"/>
  <c r="W227" i="1"/>
  <c r="Z221" i="1"/>
  <c r="W221" i="1"/>
  <c r="Z215" i="1"/>
  <c r="W215" i="1"/>
  <c r="Z209" i="1"/>
  <c r="W209" i="1"/>
  <c r="Z203" i="1"/>
  <c r="W203" i="1"/>
  <c r="Z197" i="1"/>
  <c r="W197" i="1"/>
  <c r="Z191" i="1"/>
  <c r="W191" i="1"/>
  <c r="Z185" i="1"/>
  <c r="W185" i="1"/>
  <c r="Z179" i="1"/>
  <c r="W179" i="1"/>
  <c r="Z173" i="1"/>
  <c r="W173" i="1"/>
  <c r="Z167" i="1"/>
  <c r="W167" i="1"/>
  <c r="Z161" i="1"/>
  <c r="W161" i="1"/>
  <c r="Z155" i="1"/>
  <c r="W155" i="1"/>
  <c r="Z149" i="1"/>
  <c r="W149" i="1"/>
  <c r="Z143" i="1"/>
  <c r="W143" i="1"/>
  <c r="Z137" i="1"/>
  <c r="W137" i="1"/>
  <c r="Z131" i="1"/>
  <c r="W131" i="1"/>
  <c r="Z125" i="1"/>
  <c r="W125" i="1"/>
  <c r="Z119" i="1"/>
  <c r="W119" i="1"/>
  <c r="Z113" i="1"/>
  <c r="W113" i="1"/>
  <c r="Z107" i="1"/>
  <c r="W107" i="1"/>
  <c r="Z101" i="1"/>
  <c r="W101" i="1"/>
  <c r="Z95" i="1"/>
  <c r="W95" i="1"/>
  <c r="Z89" i="1"/>
  <c r="W89" i="1"/>
  <c r="Z83" i="1"/>
  <c r="W83" i="1"/>
  <c r="Z77" i="1"/>
  <c r="W77" i="1"/>
  <c r="Z71" i="1"/>
  <c r="W71" i="1"/>
  <c r="Z65" i="1"/>
  <c r="W65" i="1"/>
  <c r="Z59" i="1"/>
  <c r="W59" i="1"/>
  <c r="Z53" i="1"/>
  <c r="W53" i="1"/>
  <c r="Z47" i="1"/>
  <c r="W47" i="1"/>
  <c r="Z41" i="1"/>
  <c r="W41" i="1"/>
  <c r="Z35" i="1"/>
  <c r="W35" i="1"/>
  <c r="Z29" i="1"/>
  <c r="W29" i="1"/>
  <c r="Z23" i="1"/>
  <c r="W23" i="1"/>
  <c r="W906" i="1"/>
  <c r="W900" i="1"/>
  <c r="W894" i="1"/>
  <c r="W888" i="1"/>
  <c r="W882" i="1"/>
  <c r="W876" i="1"/>
  <c r="W869" i="1"/>
  <c r="W862" i="1"/>
  <c r="W855" i="1"/>
  <c r="W848" i="1"/>
  <c r="W841" i="1"/>
  <c r="W833" i="1"/>
  <c r="W826" i="1"/>
  <c r="W819" i="1"/>
  <c r="W812" i="1"/>
  <c r="W805" i="1"/>
  <c r="W796" i="1"/>
  <c r="W787" i="1"/>
  <c r="W778" i="1"/>
  <c r="W769" i="1"/>
  <c r="W760" i="1"/>
  <c r="W751" i="1"/>
  <c r="W742" i="1"/>
  <c r="W733" i="1"/>
  <c r="W724" i="1"/>
  <c r="W715" i="1"/>
  <c r="W706" i="1"/>
  <c r="W697" i="1"/>
  <c r="W688" i="1"/>
  <c r="W679" i="1"/>
  <c r="W667" i="1"/>
  <c r="W648" i="1"/>
  <c r="W626" i="1"/>
  <c r="W605" i="1"/>
  <c r="W564" i="1"/>
  <c r="W521" i="1"/>
  <c r="W478" i="1"/>
  <c r="W425" i="1"/>
  <c r="W353" i="1"/>
  <c r="W281" i="1"/>
  <c r="W196" i="1"/>
  <c r="W85" i="1"/>
  <c r="Z10" i="1"/>
  <c r="W10" i="1"/>
  <c r="X10" i="1" s="1"/>
  <c r="Z639" i="1"/>
  <c r="W639" i="1"/>
  <c r="Z597" i="1"/>
  <c r="W597" i="1"/>
  <c r="Z507" i="1"/>
  <c r="W507" i="1"/>
  <c r="Z19" i="1"/>
  <c r="W19" i="1"/>
  <c r="Z17" i="1"/>
  <c r="W17" i="1"/>
  <c r="Z11" i="1"/>
  <c r="W11" i="1"/>
  <c r="X11" i="1" s="1"/>
  <c r="Z670" i="1"/>
  <c r="W670" i="1"/>
  <c r="Z664" i="1"/>
  <c r="W664" i="1"/>
  <c r="Z658" i="1"/>
  <c r="W658" i="1"/>
  <c r="Z652" i="1"/>
  <c r="W652" i="1"/>
  <c r="Z646" i="1"/>
  <c r="W646" i="1"/>
  <c r="Z640" i="1"/>
  <c r="W640" i="1"/>
  <c r="Z628" i="1"/>
  <c r="W628" i="1"/>
  <c r="Z616" i="1"/>
  <c r="W616" i="1"/>
  <c r="Z610" i="1"/>
  <c r="W610" i="1"/>
  <c r="Z604" i="1"/>
  <c r="W604" i="1"/>
  <c r="Z598" i="1"/>
  <c r="W598" i="1"/>
  <c r="Z592" i="1"/>
  <c r="W592" i="1"/>
  <c r="Z580" i="1"/>
  <c r="W580" i="1"/>
  <c r="Z574" i="1"/>
  <c r="W574" i="1"/>
  <c r="Z568" i="1"/>
  <c r="W568" i="1"/>
  <c r="Z562" i="1"/>
  <c r="W562" i="1"/>
  <c r="Z556" i="1"/>
  <c r="W556" i="1"/>
  <c r="Z544" i="1"/>
  <c r="W544" i="1"/>
  <c r="Z538" i="1"/>
  <c r="W538" i="1"/>
  <c r="Z532" i="1"/>
  <c r="W532" i="1"/>
  <c r="Z526" i="1"/>
  <c r="W526" i="1"/>
  <c r="Z520" i="1"/>
  <c r="W520" i="1"/>
  <c r="Z508" i="1"/>
  <c r="W508" i="1"/>
  <c r="Z502" i="1"/>
  <c r="W502" i="1"/>
  <c r="Z496" i="1"/>
  <c r="W496" i="1"/>
  <c r="Z490" i="1"/>
  <c r="W490" i="1"/>
  <c r="Z484" i="1"/>
  <c r="W484" i="1"/>
  <c r="Z472" i="1"/>
  <c r="W472" i="1"/>
  <c r="Z466" i="1"/>
  <c r="W466" i="1"/>
  <c r="Z460" i="1"/>
  <c r="W460" i="1"/>
  <c r="Z454" i="1"/>
  <c r="W454" i="1"/>
  <c r="Z448" i="1"/>
  <c r="W448" i="1"/>
  <c r="Z442" i="1"/>
  <c r="W442" i="1"/>
  <c r="Z436" i="1"/>
  <c r="W436" i="1"/>
  <c r="Z430" i="1"/>
  <c r="W430" i="1"/>
  <c r="Z424" i="1"/>
  <c r="W424" i="1"/>
  <c r="Z418" i="1"/>
  <c r="W418" i="1"/>
  <c r="Z412" i="1"/>
  <c r="W412" i="1"/>
  <c r="Z406" i="1"/>
  <c r="W406" i="1"/>
  <c r="Z400" i="1"/>
  <c r="W400" i="1"/>
  <c r="Z394" i="1"/>
  <c r="W394" i="1"/>
  <c r="Z388" i="1"/>
  <c r="W388" i="1"/>
  <c r="Z382" i="1"/>
  <c r="W382" i="1"/>
  <c r="Z376" i="1"/>
  <c r="W376" i="1"/>
  <c r="Z370" i="1"/>
  <c r="W370" i="1"/>
  <c r="Z364" i="1"/>
  <c r="W364" i="1"/>
  <c r="Z358" i="1"/>
  <c r="W358" i="1"/>
  <c r="Z352" i="1"/>
  <c r="W352" i="1"/>
  <c r="Z346" i="1"/>
  <c r="W346" i="1"/>
  <c r="Z340" i="1"/>
  <c r="W340" i="1"/>
  <c r="Z334" i="1"/>
  <c r="W334" i="1"/>
  <c r="Z328" i="1"/>
  <c r="W328" i="1"/>
  <c r="Z322" i="1"/>
  <c r="W322" i="1"/>
  <c r="Z316" i="1"/>
  <c r="W316" i="1"/>
  <c r="Z310" i="1"/>
  <c r="W310" i="1"/>
  <c r="Z304" i="1"/>
  <c r="W304" i="1"/>
  <c r="Z298" i="1"/>
  <c r="W298" i="1"/>
  <c r="Z292" i="1"/>
  <c r="W292" i="1"/>
  <c r="Z286" i="1"/>
  <c r="W286" i="1"/>
  <c r="Z280" i="1"/>
  <c r="W280" i="1"/>
  <c r="Z274" i="1"/>
  <c r="W274" i="1"/>
  <c r="Z268" i="1"/>
  <c r="W268" i="1"/>
  <c r="Z262" i="1"/>
  <c r="W262" i="1"/>
  <c r="Z256" i="1"/>
  <c r="W256" i="1"/>
  <c r="Z250" i="1"/>
  <c r="W250" i="1"/>
  <c r="Z244" i="1"/>
  <c r="W244" i="1"/>
  <c r="Z238" i="1"/>
  <c r="W238" i="1"/>
  <c r="Z226" i="1"/>
  <c r="W226" i="1"/>
  <c r="Z220" i="1"/>
  <c r="W220" i="1"/>
  <c r="Z208" i="1"/>
  <c r="W208" i="1"/>
  <c r="Z202" i="1"/>
  <c r="W202" i="1"/>
  <c r="Z190" i="1"/>
  <c r="W190" i="1"/>
  <c r="Z184" i="1"/>
  <c r="W184" i="1"/>
  <c r="Z172" i="1"/>
  <c r="W172" i="1"/>
  <c r="Z166" i="1"/>
  <c r="W166" i="1"/>
  <c r="Z154" i="1"/>
  <c r="W154" i="1"/>
  <c r="Z148" i="1"/>
  <c r="W148" i="1"/>
  <c r="Z136" i="1"/>
  <c r="W136" i="1"/>
  <c r="Z130" i="1"/>
  <c r="W130" i="1"/>
  <c r="Z118" i="1"/>
  <c r="W118" i="1"/>
  <c r="Z112" i="1"/>
  <c r="W112" i="1"/>
  <c r="Z100" i="1"/>
  <c r="W100" i="1"/>
  <c r="Z94" i="1"/>
  <c r="W94" i="1"/>
  <c r="Z88" i="1"/>
  <c r="W88" i="1"/>
  <c r="Z82" i="1"/>
  <c r="W82" i="1"/>
  <c r="Z76" i="1"/>
  <c r="W76" i="1"/>
  <c r="Z70" i="1"/>
  <c r="W70" i="1"/>
  <c r="Z64" i="1"/>
  <c r="W64" i="1"/>
  <c r="Z58" i="1"/>
  <c r="W58" i="1"/>
  <c r="Z52" i="1"/>
  <c r="W52" i="1"/>
  <c r="Z46" i="1"/>
  <c r="W46" i="1"/>
  <c r="Z40" i="1"/>
  <c r="W40" i="1"/>
  <c r="Z34" i="1"/>
  <c r="W34" i="1"/>
  <c r="Z28" i="1"/>
  <c r="W28" i="1"/>
  <c r="Z22" i="1"/>
  <c r="W22" i="1"/>
  <c r="W905" i="1"/>
  <c r="W899" i="1"/>
  <c r="W893" i="1"/>
  <c r="W887" i="1"/>
  <c r="W881" i="1"/>
  <c r="W875" i="1"/>
  <c r="W868" i="1"/>
  <c r="W861" i="1"/>
  <c r="W854" i="1"/>
  <c r="W847" i="1"/>
  <c r="W839" i="1"/>
  <c r="W832" i="1"/>
  <c r="W825" i="1"/>
  <c r="W818" i="1"/>
  <c r="W811" i="1"/>
  <c r="W803" i="1"/>
  <c r="W795" i="1"/>
  <c r="W785" i="1"/>
  <c r="W777" i="1"/>
  <c r="W767" i="1"/>
  <c r="W759" i="1"/>
  <c r="W749" i="1"/>
  <c r="W741" i="1"/>
  <c r="W731" i="1"/>
  <c r="W723" i="1"/>
  <c r="W713" i="1"/>
  <c r="W705" i="1"/>
  <c r="W695" i="1"/>
  <c r="W687" i="1"/>
  <c r="W677" i="1"/>
  <c r="W663" i="1"/>
  <c r="W643" i="1"/>
  <c r="W622" i="1"/>
  <c r="W600" i="1"/>
  <c r="W557" i="1"/>
  <c r="W514" i="1"/>
  <c r="W470" i="1"/>
  <c r="W413" i="1"/>
  <c r="W341" i="1"/>
  <c r="W269" i="1"/>
  <c r="W178" i="1"/>
  <c r="Z621" i="1"/>
  <c r="W621" i="1"/>
  <c r="Z591" i="1"/>
  <c r="W591" i="1"/>
  <c r="Z555" i="1"/>
  <c r="W555" i="1"/>
  <c r="Z537" i="1"/>
  <c r="W537" i="1"/>
  <c r="Z525" i="1"/>
  <c r="W525" i="1"/>
  <c r="Z495" i="1"/>
  <c r="W495" i="1"/>
  <c r="Z477" i="1"/>
  <c r="W477" i="1"/>
  <c r="Z459" i="1"/>
  <c r="W459" i="1"/>
  <c r="Z447" i="1"/>
  <c r="W447" i="1"/>
  <c r="Z429" i="1"/>
  <c r="W429" i="1"/>
  <c r="Z405" i="1"/>
  <c r="W405" i="1"/>
  <c r="Z387" i="1"/>
  <c r="W387" i="1"/>
  <c r="Z363" i="1"/>
  <c r="W363" i="1"/>
  <c r="Z345" i="1"/>
  <c r="W345" i="1"/>
  <c r="Z315" i="1"/>
  <c r="W315" i="1"/>
  <c r="Z219" i="1"/>
  <c r="W219" i="1"/>
  <c r="Z213" i="1"/>
  <c r="W213" i="1"/>
  <c r="Z201" i="1"/>
  <c r="W201" i="1"/>
  <c r="Z189" i="1"/>
  <c r="W189" i="1"/>
  <c r="Z183" i="1"/>
  <c r="W183" i="1"/>
  <c r="Z171" i="1"/>
  <c r="W171" i="1"/>
  <c r="Z111" i="1"/>
  <c r="W111" i="1"/>
  <c r="W904" i="1"/>
  <c r="W898" i="1"/>
  <c r="W892" i="1"/>
  <c r="W886" i="1"/>
  <c r="W880" i="1"/>
  <c r="W874" i="1"/>
  <c r="W867" i="1"/>
  <c r="W860" i="1"/>
  <c r="W853" i="1"/>
  <c r="W845" i="1"/>
  <c r="W838" i="1"/>
  <c r="W831" i="1"/>
  <c r="W824" i="1"/>
  <c r="W817" i="1"/>
  <c r="W809" i="1"/>
  <c r="W802" i="1"/>
  <c r="W793" i="1"/>
  <c r="W784" i="1"/>
  <c r="W775" i="1"/>
  <c r="W766" i="1"/>
  <c r="W757" i="1"/>
  <c r="W748" i="1"/>
  <c r="W739" i="1"/>
  <c r="W730" i="1"/>
  <c r="W721" i="1"/>
  <c r="W712" i="1"/>
  <c r="W703" i="1"/>
  <c r="W694" i="1"/>
  <c r="W685" i="1"/>
  <c r="W676" i="1"/>
  <c r="W661" i="1"/>
  <c r="W641" i="1"/>
  <c r="W619" i="1"/>
  <c r="W593" i="1"/>
  <c r="W550" i="1"/>
  <c r="W506" i="1"/>
  <c r="W463" i="1"/>
  <c r="W401" i="1"/>
  <c r="W329" i="1"/>
  <c r="W257" i="1"/>
  <c r="W160" i="1"/>
  <c r="V12" i="1"/>
  <c r="V11" i="1"/>
  <c r="V14" i="1"/>
  <c r="V8" i="1"/>
  <c r="V10" i="1"/>
  <c r="B19" i="2" l="1"/>
  <c r="B20" i="2"/>
  <c r="B21" i="2"/>
  <c r="B18" i="2"/>
  <c r="B33" i="2"/>
  <c r="D32" i="2"/>
  <c r="AX8" i="1"/>
  <c r="AX9" i="1"/>
  <c r="AX15" i="1"/>
  <c r="AX21" i="1"/>
  <c r="AX27" i="1"/>
  <c r="AX33" i="1"/>
  <c r="AX39" i="1"/>
  <c r="AX45" i="1"/>
  <c r="AX51" i="1"/>
  <c r="AX57" i="1"/>
  <c r="AX63" i="1"/>
  <c r="AX69" i="1"/>
  <c r="AX75" i="1"/>
  <c r="AX81" i="1"/>
  <c r="AX87" i="1"/>
  <c r="AX93" i="1"/>
  <c r="AX99" i="1"/>
  <c r="AX105" i="1"/>
  <c r="AX111" i="1"/>
  <c r="AX117" i="1"/>
  <c r="AX123" i="1"/>
  <c r="AX129" i="1"/>
  <c r="AX135" i="1"/>
  <c r="AX141" i="1"/>
  <c r="AX147" i="1"/>
  <c r="AX153" i="1"/>
  <c r="AX159" i="1"/>
  <c r="AX165" i="1"/>
  <c r="AX171" i="1"/>
  <c r="AX177" i="1"/>
  <c r="AX183" i="1"/>
  <c r="AX189" i="1"/>
  <c r="AX195" i="1"/>
  <c r="AX201" i="1"/>
  <c r="AX10" i="1"/>
  <c r="AX16" i="1"/>
  <c r="AX22" i="1"/>
  <c r="AX28" i="1"/>
  <c r="AX34" i="1"/>
  <c r="AX40" i="1"/>
  <c r="AX46" i="1"/>
  <c r="AX52" i="1"/>
  <c r="AX58" i="1"/>
  <c r="AX64" i="1"/>
  <c r="AX70" i="1"/>
  <c r="AX76" i="1"/>
  <c r="AX82" i="1"/>
  <c r="AX88" i="1"/>
  <c r="AX94" i="1"/>
  <c r="AX100" i="1"/>
  <c r="AX106" i="1"/>
  <c r="AX112" i="1"/>
  <c r="AX118" i="1"/>
  <c r="AX124" i="1"/>
  <c r="AX130" i="1"/>
  <c r="AX136" i="1"/>
  <c r="AX142" i="1"/>
  <c r="AX148" i="1"/>
  <c r="AX154" i="1"/>
  <c r="AX160" i="1"/>
  <c r="AX166" i="1"/>
  <c r="AX172" i="1"/>
  <c r="AX178" i="1"/>
  <c r="AX184" i="1"/>
  <c r="AX190" i="1"/>
  <c r="AX196" i="1"/>
  <c r="AX202" i="1"/>
  <c r="AX208" i="1"/>
  <c r="AX214" i="1"/>
  <c r="AX220" i="1"/>
  <c r="AX226" i="1"/>
  <c r="AX232" i="1"/>
  <c r="AX238" i="1"/>
  <c r="AX244" i="1"/>
  <c r="AX250" i="1"/>
  <c r="AX256" i="1"/>
  <c r="AX262" i="1"/>
  <c r="AX268" i="1"/>
  <c r="AX274" i="1"/>
  <c r="AX280" i="1"/>
  <c r="AX286" i="1"/>
  <c r="AX292" i="1"/>
  <c r="AX298" i="1"/>
  <c r="AX304" i="1"/>
  <c r="AX310" i="1"/>
  <c r="AX316" i="1"/>
  <c r="AX322" i="1"/>
  <c r="AX328" i="1"/>
  <c r="AX334" i="1"/>
  <c r="AX340" i="1"/>
  <c r="AX346" i="1"/>
  <c r="AX352" i="1"/>
  <c r="AX358" i="1"/>
  <c r="AX364" i="1"/>
  <c r="AX370" i="1"/>
  <c r="AX376" i="1"/>
  <c r="AX382" i="1"/>
  <c r="AX11" i="1"/>
  <c r="AX17" i="1"/>
  <c r="AX23" i="1"/>
  <c r="AX29" i="1"/>
  <c r="AX35" i="1"/>
  <c r="AX41" i="1"/>
  <c r="AX47" i="1"/>
  <c r="AX53" i="1"/>
  <c r="AX59" i="1"/>
  <c r="AX65" i="1"/>
  <c r="AX71" i="1"/>
  <c r="AX77" i="1"/>
  <c r="AX83" i="1"/>
  <c r="AX89" i="1"/>
  <c r="AX95" i="1"/>
  <c r="AX101" i="1"/>
  <c r="AX107" i="1"/>
  <c r="AX113" i="1"/>
  <c r="AX119" i="1"/>
  <c r="AX125" i="1"/>
  <c r="AX131" i="1"/>
  <c r="AX137" i="1"/>
  <c r="AX143" i="1"/>
  <c r="AX149" i="1"/>
  <c r="AX155" i="1"/>
  <c r="AX161" i="1"/>
  <c r="AX167" i="1"/>
  <c r="AX173" i="1"/>
  <c r="AX179" i="1"/>
  <c r="AX185" i="1"/>
  <c r="AX191" i="1"/>
  <c r="AX197" i="1"/>
  <c r="AX203" i="1"/>
  <c r="AX209" i="1"/>
  <c r="AX215" i="1"/>
  <c r="AX221" i="1"/>
  <c r="AX227" i="1"/>
  <c r="AX233" i="1"/>
  <c r="AX239" i="1"/>
  <c r="AX245" i="1"/>
  <c r="AX251" i="1"/>
  <c r="AX257" i="1"/>
  <c r="AX263" i="1"/>
  <c r="AX269" i="1"/>
  <c r="AX275" i="1"/>
  <c r="AX281" i="1"/>
  <c r="AX287" i="1"/>
  <c r="AX293" i="1"/>
  <c r="AX299" i="1"/>
  <c r="AX305" i="1"/>
  <c r="AX311" i="1"/>
  <c r="AX317" i="1"/>
  <c r="AX323" i="1"/>
  <c r="AX329" i="1"/>
  <c r="AX335" i="1"/>
  <c r="AX341" i="1"/>
  <c r="AX347" i="1"/>
  <c r="AX353" i="1"/>
  <c r="AX359" i="1"/>
  <c r="AX365" i="1"/>
  <c r="AX371" i="1"/>
  <c r="AX377" i="1"/>
  <c r="AX383" i="1"/>
  <c r="AX389" i="1"/>
  <c r="AX395" i="1"/>
  <c r="AX401" i="1"/>
  <c r="AX407" i="1"/>
  <c r="AX413" i="1"/>
  <c r="AX419" i="1"/>
  <c r="AX425" i="1"/>
  <c r="AX431" i="1"/>
  <c r="AX437" i="1"/>
  <c r="AX443" i="1"/>
  <c r="AX449" i="1"/>
  <c r="AX455" i="1"/>
  <c r="AX461" i="1"/>
  <c r="AX467" i="1"/>
  <c r="AX473" i="1"/>
  <c r="AX479" i="1"/>
  <c r="AX485" i="1"/>
  <c r="AX491" i="1"/>
  <c r="AX497" i="1"/>
  <c r="AX503" i="1"/>
  <c r="AX509" i="1"/>
  <c r="AX515" i="1"/>
  <c r="AX12" i="1"/>
  <c r="AX18" i="1"/>
  <c r="AX24" i="1"/>
  <c r="AX30" i="1"/>
  <c r="AX36" i="1"/>
  <c r="AX42" i="1"/>
  <c r="AX48" i="1"/>
  <c r="AX54" i="1"/>
  <c r="AX60" i="1"/>
  <c r="AX66" i="1"/>
  <c r="AX72" i="1"/>
  <c r="AX78" i="1"/>
  <c r="AX84" i="1"/>
  <c r="AX90" i="1"/>
  <c r="AX96" i="1"/>
  <c r="AX102" i="1"/>
  <c r="AX108" i="1"/>
  <c r="AX114" i="1"/>
  <c r="AX120" i="1"/>
  <c r="AX126" i="1"/>
  <c r="AX132" i="1"/>
  <c r="AX138" i="1"/>
  <c r="AX144" i="1"/>
  <c r="AX150" i="1"/>
  <c r="AX156" i="1"/>
  <c r="AX162" i="1"/>
  <c r="AX168" i="1"/>
  <c r="AX174" i="1"/>
  <c r="AX180" i="1"/>
  <c r="AX186" i="1"/>
  <c r="AX192" i="1"/>
  <c r="AX198" i="1"/>
  <c r="AX204" i="1"/>
  <c r="AX210" i="1"/>
  <c r="AX216" i="1"/>
  <c r="AX222" i="1"/>
  <c r="AX228" i="1"/>
  <c r="AX234" i="1"/>
  <c r="AX240" i="1"/>
  <c r="AX246" i="1"/>
  <c r="AX252" i="1"/>
  <c r="AX258" i="1"/>
  <c r="AX264" i="1"/>
  <c r="AX270" i="1"/>
  <c r="AX276" i="1"/>
  <c r="AX282" i="1"/>
  <c r="AX288" i="1"/>
  <c r="AX294" i="1"/>
  <c r="AX300" i="1"/>
  <c r="AX306" i="1"/>
  <c r="AX312" i="1"/>
  <c r="AX318" i="1"/>
  <c r="AX324" i="1"/>
  <c r="AX330" i="1"/>
  <c r="AX336" i="1"/>
  <c r="AX342" i="1"/>
  <c r="AX348" i="1"/>
  <c r="AX354" i="1"/>
  <c r="AX360" i="1"/>
  <c r="AX366" i="1"/>
  <c r="AX372" i="1"/>
  <c r="AX378" i="1"/>
  <c r="AX384" i="1"/>
  <c r="AX390" i="1"/>
  <c r="AX396" i="1"/>
  <c r="AX402" i="1"/>
  <c r="AX408" i="1"/>
  <c r="AX414" i="1"/>
  <c r="AX420" i="1"/>
  <c r="AX426" i="1"/>
  <c r="AX432" i="1"/>
  <c r="AX438" i="1"/>
  <c r="AX444" i="1"/>
  <c r="AX450" i="1"/>
  <c r="AX456" i="1"/>
  <c r="AX462" i="1"/>
  <c r="AX468" i="1"/>
  <c r="AX474" i="1"/>
  <c r="AX480" i="1"/>
  <c r="AX486" i="1"/>
  <c r="AX492" i="1"/>
  <c r="AX498" i="1"/>
  <c r="AX504" i="1"/>
  <c r="AX510" i="1"/>
  <c r="AX516" i="1"/>
  <c r="AX13" i="1"/>
  <c r="AX19" i="1"/>
  <c r="AX25" i="1"/>
  <c r="AX31" i="1"/>
  <c r="AX37" i="1"/>
  <c r="AX43" i="1"/>
  <c r="AX49" i="1"/>
  <c r="AX55" i="1"/>
  <c r="AX61" i="1"/>
  <c r="AX67" i="1"/>
  <c r="AX73" i="1"/>
  <c r="AX79" i="1"/>
  <c r="AX85" i="1"/>
  <c r="AX91" i="1"/>
  <c r="AX97" i="1"/>
  <c r="AX103" i="1"/>
  <c r="AX109" i="1"/>
  <c r="AX115" i="1"/>
  <c r="AX121" i="1"/>
  <c r="AX127" i="1"/>
  <c r="AX133" i="1"/>
  <c r="AX139" i="1"/>
  <c r="AX145" i="1"/>
  <c r="AX151" i="1"/>
  <c r="AX157" i="1"/>
  <c r="AX163" i="1"/>
  <c r="AX169" i="1"/>
  <c r="AX175" i="1"/>
  <c r="AX181" i="1"/>
  <c r="AX187" i="1"/>
  <c r="AX193" i="1"/>
  <c r="AX199" i="1"/>
  <c r="AX205" i="1"/>
  <c r="AX211" i="1"/>
  <c r="AX217" i="1"/>
  <c r="AX223" i="1"/>
  <c r="AX229" i="1"/>
  <c r="AX235" i="1"/>
  <c r="AX241" i="1"/>
  <c r="AX247" i="1"/>
  <c r="AX253" i="1"/>
  <c r="AX259" i="1"/>
  <c r="AX265" i="1"/>
  <c r="AX271" i="1"/>
  <c r="AX277" i="1"/>
  <c r="AX283" i="1"/>
  <c r="AX289" i="1"/>
  <c r="AX295" i="1"/>
  <c r="AX301" i="1"/>
  <c r="AX307" i="1"/>
  <c r="AX313" i="1"/>
  <c r="AX319" i="1"/>
  <c r="AX325" i="1"/>
  <c r="AX331" i="1"/>
  <c r="AX337" i="1"/>
  <c r="AX343" i="1"/>
  <c r="AX349" i="1"/>
  <c r="AX355" i="1"/>
  <c r="AX361" i="1"/>
  <c r="AX367" i="1"/>
  <c r="AX373" i="1"/>
  <c r="AX379" i="1"/>
  <c r="AX385" i="1"/>
  <c r="AX391" i="1"/>
  <c r="AX397" i="1"/>
  <c r="AX403" i="1"/>
  <c r="AX409" i="1"/>
  <c r="AX415" i="1"/>
  <c r="AX421" i="1"/>
  <c r="AX427" i="1"/>
  <c r="AX433" i="1"/>
  <c r="AX439" i="1"/>
  <c r="AX445" i="1"/>
  <c r="AX451" i="1"/>
  <c r="AX457" i="1"/>
  <c r="AX463" i="1"/>
  <c r="AX469" i="1"/>
  <c r="AX475" i="1"/>
  <c r="AX481" i="1"/>
  <c r="AX487" i="1"/>
  <c r="AX493" i="1"/>
  <c r="AX499" i="1"/>
  <c r="AX505" i="1"/>
  <c r="AX511" i="1"/>
  <c r="AX517" i="1"/>
  <c r="AX14" i="1"/>
  <c r="AX50" i="1"/>
  <c r="AX86" i="1"/>
  <c r="AX122" i="1"/>
  <c r="AX158" i="1"/>
  <c r="AX194" i="1"/>
  <c r="AX218" i="1"/>
  <c r="AX236" i="1"/>
  <c r="AX254" i="1"/>
  <c r="AX272" i="1"/>
  <c r="AX290" i="1"/>
  <c r="AX308" i="1"/>
  <c r="AX326" i="1"/>
  <c r="AX344" i="1"/>
  <c r="AX362" i="1"/>
  <c r="AX380" i="1"/>
  <c r="AX393" i="1"/>
  <c r="AX405" i="1"/>
  <c r="AX417" i="1"/>
  <c r="AX429" i="1"/>
  <c r="AX441" i="1"/>
  <c r="AX453" i="1"/>
  <c r="AX465" i="1"/>
  <c r="AX477" i="1"/>
  <c r="AX489" i="1"/>
  <c r="AX501" i="1"/>
  <c r="AX513" i="1"/>
  <c r="AX522" i="1"/>
  <c r="AX528" i="1"/>
  <c r="AX534" i="1"/>
  <c r="AX540" i="1"/>
  <c r="AX546" i="1"/>
  <c r="AX552" i="1"/>
  <c r="AX558" i="1"/>
  <c r="AX564" i="1"/>
  <c r="AX570" i="1"/>
  <c r="AX576" i="1"/>
  <c r="AX582" i="1"/>
  <c r="AX588" i="1"/>
  <c r="AX594" i="1"/>
  <c r="AX600" i="1"/>
  <c r="AX606" i="1"/>
  <c r="AX612" i="1"/>
  <c r="AX618" i="1"/>
  <c r="AX624" i="1"/>
  <c r="AX630" i="1"/>
  <c r="AX636" i="1"/>
  <c r="AX642" i="1"/>
  <c r="AX648" i="1"/>
  <c r="AX654" i="1"/>
  <c r="AX660" i="1"/>
  <c r="AX666" i="1"/>
  <c r="AX672" i="1"/>
  <c r="AX678" i="1"/>
  <c r="AX684" i="1"/>
  <c r="AX20" i="1"/>
  <c r="AX56" i="1"/>
  <c r="AX92" i="1"/>
  <c r="AX128" i="1"/>
  <c r="AX164" i="1"/>
  <c r="AX200" i="1"/>
  <c r="AX219" i="1"/>
  <c r="AX237" i="1"/>
  <c r="AX255" i="1"/>
  <c r="AX273" i="1"/>
  <c r="AX291" i="1"/>
  <c r="AX309" i="1"/>
  <c r="AX327" i="1"/>
  <c r="AX345" i="1"/>
  <c r="AX363" i="1"/>
  <c r="AX381" i="1"/>
  <c r="AX394" i="1"/>
  <c r="AX406" i="1"/>
  <c r="AX418" i="1"/>
  <c r="AX430" i="1"/>
  <c r="AX442" i="1"/>
  <c r="AX454" i="1"/>
  <c r="AX466" i="1"/>
  <c r="AX478" i="1"/>
  <c r="AX490" i="1"/>
  <c r="AX502" i="1"/>
  <c r="AX514" i="1"/>
  <c r="AX523" i="1"/>
  <c r="AX529" i="1"/>
  <c r="AX535" i="1"/>
  <c r="AX541" i="1"/>
  <c r="AX547" i="1"/>
  <c r="AX553" i="1"/>
  <c r="AX559" i="1"/>
  <c r="AX565" i="1"/>
  <c r="AX571" i="1"/>
  <c r="AX577" i="1"/>
  <c r="AX583" i="1"/>
  <c r="AX589" i="1"/>
  <c r="AX595" i="1"/>
  <c r="AX601" i="1"/>
  <c r="AX607" i="1"/>
  <c r="AX613" i="1"/>
  <c r="AX619" i="1"/>
  <c r="AX625" i="1"/>
  <c r="AX631" i="1"/>
  <c r="AX637" i="1"/>
  <c r="AX643" i="1"/>
  <c r="AX649" i="1"/>
  <c r="AX655" i="1"/>
  <c r="AX661" i="1"/>
  <c r="AX667" i="1"/>
  <c r="AX673" i="1"/>
  <c r="AX679" i="1"/>
  <c r="AX26" i="1"/>
  <c r="AX62" i="1"/>
  <c r="AX98" i="1"/>
  <c r="AX134" i="1"/>
  <c r="AX170" i="1"/>
  <c r="AX206" i="1"/>
  <c r="AX224" i="1"/>
  <c r="AX242" i="1"/>
  <c r="AX260" i="1"/>
  <c r="AX278" i="1"/>
  <c r="AX296" i="1"/>
  <c r="AX314" i="1"/>
  <c r="AX332" i="1"/>
  <c r="AX350" i="1"/>
  <c r="AX368" i="1"/>
  <c r="AX386" i="1"/>
  <c r="AX398" i="1"/>
  <c r="AX410" i="1"/>
  <c r="AX422" i="1"/>
  <c r="AX434" i="1"/>
  <c r="AX446" i="1"/>
  <c r="AX458" i="1"/>
  <c r="AX470" i="1"/>
  <c r="AX482" i="1"/>
  <c r="AX494" i="1"/>
  <c r="AX506" i="1"/>
  <c r="AX518" i="1"/>
  <c r="AX524" i="1"/>
  <c r="AX530" i="1"/>
  <c r="AX536" i="1"/>
  <c r="AX542" i="1"/>
  <c r="AX548" i="1"/>
  <c r="AX554" i="1"/>
  <c r="AX560" i="1"/>
  <c r="AX566" i="1"/>
  <c r="AX572" i="1"/>
  <c r="AX578" i="1"/>
  <c r="AX584" i="1"/>
  <c r="AX590" i="1"/>
  <c r="AX596" i="1"/>
  <c r="AX602" i="1"/>
  <c r="AX608" i="1"/>
  <c r="AX614" i="1"/>
  <c r="AX620" i="1"/>
  <c r="AX626" i="1"/>
  <c r="AX632" i="1"/>
  <c r="AX638" i="1"/>
  <c r="AX644" i="1"/>
  <c r="AX650" i="1"/>
  <c r="AX656" i="1"/>
  <c r="AX662" i="1"/>
  <c r="AX668" i="1"/>
  <c r="AX674" i="1"/>
  <c r="AX680" i="1"/>
  <c r="AX686" i="1"/>
  <c r="AX692" i="1"/>
  <c r="AX698" i="1"/>
  <c r="AX704" i="1"/>
  <c r="AX710" i="1"/>
  <c r="AX716" i="1"/>
  <c r="AX722" i="1"/>
  <c r="AX728" i="1"/>
  <c r="AX734" i="1"/>
  <c r="AX740" i="1"/>
  <c r="AX746" i="1"/>
  <c r="AX752" i="1"/>
  <c r="AX758" i="1"/>
  <c r="AX764" i="1"/>
  <c r="AX770" i="1"/>
  <c r="AX776" i="1"/>
  <c r="AX782" i="1"/>
  <c r="AX788" i="1"/>
  <c r="AX794" i="1"/>
  <c r="AX800" i="1"/>
  <c r="AX806" i="1"/>
  <c r="AX812" i="1"/>
  <c r="AX818" i="1"/>
  <c r="AX824" i="1"/>
  <c r="AX830" i="1"/>
  <c r="AX836" i="1"/>
  <c r="AX842" i="1"/>
  <c r="AX848" i="1"/>
  <c r="AX854" i="1"/>
  <c r="AX860" i="1"/>
  <c r="AX866" i="1"/>
  <c r="AX32" i="1"/>
  <c r="AX68" i="1"/>
  <c r="AX104" i="1"/>
  <c r="AX140" i="1"/>
  <c r="AX176" i="1"/>
  <c r="AX207" i="1"/>
  <c r="AX225" i="1"/>
  <c r="AX243" i="1"/>
  <c r="AX261" i="1"/>
  <c r="AX279" i="1"/>
  <c r="AX297" i="1"/>
  <c r="AX315" i="1"/>
  <c r="AX333" i="1"/>
  <c r="AX351" i="1"/>
  <c r="AX369" i="1"/>
  <c r="AX387" i="1"/>
  <c r="AX399" i="1"/>
  <c r="AX411" i="1"/>
  <c r="AX423" i="1"/>
  <c r="AX435" i="1"/>
  <c r="AX447" i="1"/>
  <c r="AX459" i="1"/>
  <c r="AX471" i="1"/>
  <c r="AX483" i="1"/>
  <c r="AX495" i="1"/>
  <c r="AX507" i="1"/>
  <c r="AX519" i="1"/>
  <c r="AX525" i="1"/>
  <c r="AX531" i="1"/>
  <c r="AX537" i="1"/>
  <c r="AX543" i="1"/>
  <c r="AX549" i="1"/>
  <c r="AX555" i="1"/>
  <c r="AX561" i="1"/>
  <c r="AX567" i="1"/>
  <c r="AX573" i="1"/>
  <c r="AX579" i="1"/>
  <c r="AX585" i="1"/>
  <c r="AX591" i="1"/>
  <c r="AX597" i="1"/>
  <c r="AX603" i="1"/>
  <c r="AX609" i="1"/>
  <c r="AX615" i="1"/>
  <c r="AX621" i="1"/>
  <c r="AX627" i="1"/>
  <c r="AX633" i="1"/>
  <c r="AX639" i="1"/>
  <c r="AX645" i="1"/>
  <c r="AX651" i="1"/>
  <c r="AX657" i="1"/>
  <c r="AX663" i="1"/>
  <c r="AX669" i="1"/>
  <c r="AX675" i="1"/>
  <c r="AX681" i="1"/>
  <c r="AX687" i="1"/>
  <c r="AX693" i="1"/>
  <c r="AX699" i="1"/>
  <c r="AX705" i="1"/>
  <c r="AX711" i="1"/>
  <c r="AX717" i="1"/>
  <c r="AX723" i="1"/>
  <c r="AX729" i="1"/>
  <c r="AX735" i="1"/>
  <c r="AX741" i="1"/>
  <c r="AX747" i="1"/>
  <c r="AX753" i="1"/>
  <c r="AX759" i="1"/>
  <c r="AX765" i="1"/>
  <c r="AX771" i="1"/>
  <c r="AX777" i="1"/>
  <c r="AX783" i="1"/>
  <c r="AX789" i="1"/>
  <c r="AX795" i="1"/>
  <c r="AX801" i="1"/>
  <c r="AX807" i="1"/>
  <c r="AX38" i="1"/>
  <c r="AX74" i="1"/>
  <c r="AX110" i="1"/>
  <c r="AX146" i="1"/>
  <c r="AX182" i="1"/>
  <c r="AX212" i="1"/>
  <c r="AX230" i="1"/>
  <c r="AX248" i="1"/>
  <c r="AX266" i="1"/>
  <c r="AX284" i="1"/>
  <c r="AX302" i="1"/>
  <c r="AX320" i="1"/>
  <c r="AX338" i="1"/>
  <c r="AX356" i="1"/>
  <c r="AX374" i="1"/>
  <c r="AX388" i="1"/>
  <c r="AX400" i="1"/>
  <c r="AX412" i="1"/>
  <c r="AX424" i="1"/>
  <c r="AX436" i="1"/>
  <c r="AX448" i="1"/>
  <c r="AX460" i="1"/>
  <c r="AX472" i="1"/>
  <c r="AX484" i="1"/>
  <c r="AX496" i="1"/>
  <c r="AX508" i="1"/>
  <c r="AX520" i="1"/>
  <c r="AX526" i="1"/>
  <c r="AX532" i="1"/>
  <c r="AX538" i="1"/>
  <c r="AX544" i="1"/>
  <c r="AX550" i="1"/>
  <c r="AX556" i="1"/>
  <c r="AX562" i="1"/>
  <c r="AX568" i="1"/>
  <c r="AX574" i="1"/>
  <c r="AX580" i="1"/>
  <c r="AX586" i="1"/>
  <c r="AX592" i="1"/>
  <c r="AX598" i="1"/>
  <c r="AX604" i="1"/>
  <c r="AX610" i="1"/>
  <c r="AX616" i="1"/>
  <c r="AX622" i="1"/>
  <c r="AX628" i="1"/>
  <c r="AX634" i="1"/>
  <c r="AX640" i="1"/>
  <c r="AX646" i="1"/>
  <c r="AX652" i="1"/>
  <c r="AX658" i="1"/>
  <c r="AX664" i="1"/>
  <c r="AX670" i="1"/>
  <c r="AX676" i="1"/>
  <c r="AX682" i="1"/>
  <c r="AX688" i="1"/>
  <c r="AX694" i="1"/>
  <c r="AX700" i="1"/>
  <c r="AX706" i="1"/>
  <c r="AX712" i="1"/>
  <c r="AX718" i="1"/>
  <c r="AX724" i="1"/>
  <c r="AX730" i="1"/>
  <c r="AX736" i="1"/>
  <c r="AX742" i="1"/>
  <c r="AX748" i="1"/>
  <c r="AX754" i="1"/>
  <c r="AX760" i="1"/>
  <c r="AX766" i="1"/>
  <c r="AX772" i="1"/>
  <c r="AX778" i="1"/>
  <c r="AX784" i="1"/>
  <c r="AX790" i="1"/>
  <c r="AX796" i="1"/>
  <c r="AX802" i="1"/>
  <c r="AX44" i="1"/>
  <c r="AX231" i="1"/>
  <c r="AX339" i="1"/>
  <c r="AX428" i="1"/>
  <c r="AX500" i="1"/>
  <c r="AX545" i="1"/>
  <c r="AX581" i="1"/>
  <c r="AX617" i="1"/>
  <c r="AX653" i="1"/>
  <c r="AX685" i="1"/>
  <c r="AX697" i="1"/>
  <c r="AX709" i="1"/>
  <c r="AX721" i="1"/>
  <c r="AX733" i="1"/>
  <c r="AX745" i="1"/>
  <c r="AX757" i="1"/>
  <c r="AX769" i="1"/>
  <c r="AX781" i="1"/>
  <c r="AX793" i="1"/>
  <c r="AX805" i="1"/>
  <c r="AX814" i="1"/>
  <c r="AX821" i="1"/>
  <c r="AX828" i="1"/>
  <c r="AX835" i="1"/>
  <c r="AX843" i="1"/>
  <c r="AX850" i="1"/>
  <c r="AX857" i="1"/>
  <c r="AX864" i="1"/>
  <c r="AX871" i="1"/>
  <c r="AX877" i="1"/>
  <c r="AX883" i="1"/>
  <c r="AX889" i="1"/>
  <c r="AX895" i="1"/>
  <c r="AX901" i="1"/>
  <c r="AX907" i="1"/>
  <c r="AX488" i="1"/>
  <c r="AX80" i="1"/>
  <c r="AX249" i="1"/>
  <c r="AX357" i="1"/>
  <c r="AX440" i="1"/>
  <c r="AX512" i="1"/>
  <c r="AX551" i="1"/>
  <c r="AX587" i="1"/>
  <c r="AX623" i="1"/>
  <c r="AX659" i="1"/>
  <c r="AX689" i="1"/>
  <c r="AX701" i="1"/>
  <c r="AX713" i="1"/>
  <c r="AX725" i="1"/>
  <c r="AX737" i="1"/>
  <c r="AX749" i="1"/>
  <c r="AX761" i="1"/>
  <c r="AX773" i="1"/>
  <c r="AX785" i="1"/>
  <c r="AX797" i="1"/>
  <c r="AX808" i="1"/>
  <c r="AX815" i="1"/>
  <c r="AX822" i="1"/>
  <c r="AX829" i="1"/>
  <c r="AX837" i="1"/>
  <c r="AX844" i="1"/>
  <c r="AX851" i="1"/>
  <c r="AX858" i="1"/>
  <c r="AX865" i="1"/>
  <c r="AX872" i="1"/>
  <c r="AX878" i="1"/>
  <c r="AX884" i="1"/>
  <c r="AX890" i="1"/>
  <c r="AX896" i="1"/>
  <c r="AX902" i="1"/>
  <c r="AX416" i="1"/>
  <c r="AX116" i="1"/>
  <c r="AX267" i="1"/>
  <c r="AX375" i="1"/>
  <c r="AX452" i="1"/>
  <c r="AX521" i="1"/>
  <c r="AX557" i="1"/>
  <c r="AX593" i="1"/>
  <c r="AX629" i="1"/>
  <c r="AX665" i="1"/>
  <c r="AX690" i="1"/>
  <c r="AX702" i="1"/>
  <c r="AX714" i="1"/>
  <c r="AX726" i="1"/>
  <c r="AX738" i="1"/>
  <c r="AX750" i="1"/>
  <c r="AX762" i="1"/>
  <c r="AX774" i="1"/>
  <c r="AX786" i="1"/>
  <c r="AX798" i="1"/>
  <c r="AX809" i="1"/>
  <c r="AX816" i="1"/>
  <c r="AX823" i="1"/>
  <c r="AX831" i="1"/>
  <c r="AX838" i="1"/>
  <c r="AX845" i="1"/>
  <c r="AX852" i="1"/>
  <c r="AX859" i="1"/>
  <c r="AX867" i="1"/>
  <c r="AX873" i="1"/>
  <c r="AX879" i="1"/>
  <c r="AX885" i="1"/>
  <c r="AX891" i="1"/>
  <c r="AX897" i="1"/>
  <c r="AX903" i="1"/>
  <c r="AX539" i="1"/>
  <c r="AX152" i="1"/>
  <c r="AX285" i="1"/>
  <c r="AX392" i="1"/>
  <c r="AX464" i="1"/>
  <c r="AX527" i="1"/>
  <c r="AX563" i="1"/>
  <c r="AX599" i="1"/>
  <c r="AX635" i="1"/>
  <c r="AX671" i="1"/>
  <c r="AX691" i="1"/>
  <c r="AX703" i="1"/>
  <c r="AX715" i="1"/>
  <c r="AX727" i="1"/>
  <c r="AX739" i="1"/>
  <c r="AX751" i="1"/>
  <c r="AX763" i="1"/>
  <c r="AX775" i="1"/>
  <c r="AX787" i="1"/>
  <c r="AX799" i="1"/>
  <c r="AX810" i="1"/>
  <c r="AX817" i="1"/>
  <c r="AX825" i="1"/>
  <c r="AX832" i="1"/>
  <c r="AX839" i="1"/>
  <c r="AX846" i="1"/>
  <c r="AX853" i="1"/>
  <c r="AX861" i="1"/>
  <c r="AX868" i="1"/>
  <c r="AX874" i="1"/>
  <c r="AX880" i="1"/>
  <c r="AX886" i="1"/>
  <c r="AX892" i="1"/>
  <c r="AX898" i="1"/>
  <c r="AX904" i="1"/>
  <c r="AX321" i="1"/>
  <c r="AX768" i="1"/>
  <c r="AX820" i="1"/>
  <c r="AX841" i="1"/>
  <c r="AX856" i="1"/>
  <c r="AX870" i="1"/>
  <c r="AX882" i="1"/>
  <c r="AX894" i="1"/>
  <c r="AX906" i="1"/>
  <c r="AX188" i="1"/>
  <c r="AX303" i="1"/>
  <c r="AX404" i="1"/>
  <c r="AX476" i="1"/>
  <c r="AX533" i="1"/>
  <c r="AX569" i="1"/>
  <c r="AX605" i="1"/>
  <c r="AX641" i="1"/>
  <c r="AX677" i="1"/>
  <c r="AX695" i="1"/>
  <c r="AX707" i="1"/>
  <c r="AX719" i="1"/>
  <c r="AX731" i="1"/>
  <c r="AX743" i="1"/>
  <c r="AX755" i="1"/>
  <c r="AX767" i="1"/>
  <c r="AX779" i="1"/>
  <c r="AX791" i="1"/>
  <c r="AX803" i="1"/>
  <c r="AX811" i="1"/>
  <c r="AX819" i="1"/>
  <c r="AX826" i="1"/>
  <c r="AX833" i="1"/>
  <c r="AX840" i="1"/>
  <c r="AX847" i="1"/>
  <c r="AX855" i="1"/>
  <c r="AX862" i="1"/>
  <c r="AX869" i="1"/>
  <c r="AX875" i="1"/>
  <c r="AX881" i="1"/>
  <c r="AX887" i="1"/>
  <c r="AX893" i="1"/>
  <c r="AX899" i="1"/>
  <c r="AX905" i="1"/>
  <c r="AX213" i="1"/>
  <c r="AX575" i="1"/>
  <c r="AX611" i="1"/>
  <c r="AX647" i="1"/>
  <c r="AX683" i="1"/>
  <c r="AX696" i="1"/>
  <c r="AX708" i="1"/>
  <c r="AX720" i="1"/>
  <c r="AX732" i="1"/>
  <c r="AX744" i="1"/>
  <c r="AX756" i="1"/>
  <c r="AX780" i="1"/>
  <c r="AX792" i="1"/>
  <c r="AX804" i="1"/>
  <c r="AX813" i="1"/>
  <c r="AX827" i="1"/>
  <c r="AX834" i="1"/>
  <c r="AX849" i="1"/>
  <c r="AX863" i="1"/>
  <c r="AX876" i="1"/>
  <c r="AX888" i="1"/>
  <c r="AX900" i="1"/>
  <c r="AW8" i="1"/>
  <c r="AW9" i="1"/>
  <c r="AW15" i="1"/>
  <c r="AW21" i="1"/>
  <c r="AW27" i="1"/>
  <c r="AW33" i="1"/>
  <c r="AW39" i="1"/>
  <c r="AW45" i="1"/>
  <c r="AW51" i="1"/>
  <c r="AW57" i="1"/>
  <c r="AW63" i="1"/>
  <c r="AW69" i="1"/>
  <c r="AW75" i="1"/>
  <c r="AW81" i="1"/>
  <c r="AW87" i="1"/>
  <c r="AW93" i="1"/>
  <c r="AW13" i="1"/>
  <c r="AW19" i="1"/>
  <c r="AW25" i="1"/>
  <c r="AW31" i="1"/>
  <c r="AW37" i="1"/>
  <c r="AW43" i="1"/>
  <c r="AW49" i="1"/>
  <c r="AW55" i="1"/>
  <c r="AW61" i="1"/>
  <c r="AW67" i="1"/>
  <c r="AW73" i="1"/>
  <c r="AW79" i="1"/>
  <c r="AW85" i="1"/>
  <c r="AW91" i="1"/>
  <c r="AW97" i="1"/>
  <c r="AW103" i="1"/>
  <c r="AW109" i="1"/>
  <c r="AW115" i="1"/>
  <c r="AW121" i="1"/>
  <c r="AW127" i="1"/>
  <c r="AW133" i="1"/>
  <c r="AW139" i="1"/>
  <c r="AW145" i="1"/>
  <c r="AW151" i="1"/>
  <c r="AW157" i="1"/>
  <c r="AW163" i="1"/>
  <c r="AW169" i="1"/>
  <c r="AW175" i="1"/>
  <c r="AW181" i="1"/>
  <c r="AW187" i="1"/>
  <c r="AW193" i="1"/>
  <c r="AW199" i="1"/>
  <c r="AW205" i="1"/>
  <c r="AW211" i="1"/>
  <c r="AW217" i="1"/>
  <c r="AW223" i="1"/>
  <c r="AW229" i="1"/>
  <c r="AW235" i="1"/>
  <c r="AW241" i="1"/>
  <c r="AW247" i="1"/>
  <c r="AW253" i="1"/>
  <c r="AW259" i="1"/>
  <c r="AW265" i="1"/>
  <c r="AW271" i="1"/>
  <c r="AW277" i="1"/>
  <c r="AW283" i="1"/>
  <c r="AW289" i="1"/>
  <c r="AW295" i="1"/>
  <c r="AW301" i="1"/>
  <c r="AW307" i="1"/>
  <c r="AW313" i="1"/>
  <c r="AW319" i="1"/>
  <c r="AW325" i="1"/>
  <c r="AW331" i="1"/>
  <c r="AW337" i="1"/>
  <c r="AW343" i="1"/>
  <c r="AW349" i="1"/>
  <c r="AW355" i="1"/>
  <c r="AW361" i="1"/>
  <c r="AW367" i="1"/>
  <c r="AW373" i="1"/>
  <c r="AW379" i="1"/>
  <c r="AW385" i="1"/>
  <c r="AW391" i="1"/>
  <c r="AW397" i="1"/>
  <c r="AW403" i="1"/>
  <c r="AW409" i="1"/>
  <c r="AW415" i="1"/>
  <c r="AW421" i="1"/>
  <c r="AW427" i="1"/>
  <c r="AW433" i="1"/>
  <c r="AW439" i="1"/>
  <c r="AW445" i="1"/>
  <c r="AW451" i="1"/>
  <c r="AW457" i="1"/>
  <c r="AW463" i="1"/>
  <c r="AW469" i="1"/>
  <c r="AW475" i="1"/>
  <c r="AW481" i="1"/>
  <c r="AW487" i="1"/>
  <c r="AW493" i="1"/>
  <c r="AW499" i="1"/>
  <c r="AW505" i="1"/>
  <c r="AW511" i="1"/>
  <c r="AW517" i="1"/>
  <c r="AW10" i="1"/>
  <c r="AW18" i="1"/>
  <c r="AW28" i="1"/>
  <c r="AW36" i="1"/>
  <c r="AW46" i="1"/>
  <c r="AW54" i="1"/>
  <c r="AW64" i="1"/>
  <c r="AW72" i="1"/>
  <c r="AW82" i="1"/>
  <c r="AW90" i="1"/>
  <c r="AW99" i="1"/>
  <c r="AW106" i="1"/>
  <c r="AW113" i="1"/>
  <c r="AW120" i="1"/>
  <c r="AW128" i="1"/>
  <c r="AW135" i="1"/>
  <c r="AW142" i="1"/>
  <c r="AW149" i="1"/>
  <c r="AW156" i="1"/>
  <c r="AW164" i="1"/>
  <c r="AW171" i="1"/>
  <c r="AW178" i="1"/>
  <c r="AW185" i="1"/>
  <c r="AW192" i="1"/>
  <c r="AW200" i="1"/>
  <c r="AW207" i="1"/>
  <c r="AW214" i="1"/>
  <c r="AW221" i="1"/>
  <c r="AW228" i="1"/>
  <c r="AW236" i="1"/>
  <c r="AW243" i="1"/>
  <c r="AW250" i="1"/>
  <c r="AW257" i="1"/>
  <c r="AW264" i="1"/>
  <c r="AW272" i="1"/>
  <c r="AW279" i="1"/>
  <c r="AW286" i="1"/>
  <c r="AW293" i="1"/>
  <c r="AW300" i="1"/>
  <c r="AW308" i="1"/>
  <c r="AW315" i="1"/>
  <c r="AW322" i="1"/>
  <c r="AW329" i="1"/>
  <c r="AW336" i="1"/>
  <c r="AW344" i="1"/>
  <c r="AW351" i="1"/>
  <c r="AW358" i="1"/>
  <c r="AW365" i="1"/>
  <c r="AW372" i="1"/>
  <c r="AW380" i="1"/>
  <c r="AW387" i="1"/>
  <c r="AW394" i="1"/>
  <c r="AW401" i="1"/>
  <c r="AW408" i="1"/>
  <c r="AW416" i="1"/>
  <c r="AW423" i="1"/>
  <c r="AW430" i="1"/>
  <c r="AW437" i="1"/>
  <c r="AW444" i="1"/>
  <c r="AW452" i="1"/>
  <c r="AW459" i="1"/>
  <c r="AW466" i="1"/>
  <c r="AW473" i="1"/>
  <c r="AW480" i="1"/>
  <c r="AW488" i="1"/>
  <c r="AW495" i="1"/>
  <c r="AW502" i="1"/>
  <c r="AW509" i="1"/>
  <c r="AW516" i="1"/>
  <c r="AW523" i="1"/>
  <c r="AW529" i="1"/>
  <c r="AW535" i="1"/>
  <c r="AW541" i="1"/>
  <c r="AW547" i="1"/>
  <c r="AW553" i="1"/>
  <c r="AW559" i="1"/>
  <c r="AW565" i="1"/>
  <c r="AW571" i="1"/>
  <c r="AW577" i="1"/>
  <c r="AW583" i="1"/>
  <c r="AW589" i="1"/>
  <c r="AW595" i="1"/>
  <c r="AW601" i="1"/>
  <c r="AW607" i="1"/>
  <c r="AW613" i="1"/>
  <c r="AW11" i="1"/>
  <c r="AW20" i="1"/>
  <c r="AW29" i="1"/>
  <c r="AW38" i="1"/>
  <c r="AW47" i="1"/>
  <c r="AW56" i="1"/>
  <c r="AW65" i="1"/>
  <c r="AW74" i="1"/>
  <c r="AW83" i="1"/>
  <c r="AW92" i="1"/>
  <c r="AW100" i="1"/>
  <c r="AW107" i="1"/>
  <c r="AW114" i="1"/>
  <c r="AW122" i="1"/>
  <c r="AW129" i="1"/>
  <c r="AW136" i="1"/>
  <c r="AW143" i="1"/>
  <c r="AW150" i="1"/>
  <c r="AW158" i="1"/>
  <c r="AW165" i="1"/>
  <c r="AW172" i="1"/>
  <c r="AW179" i="1"/>
  <c r="AW186" i="1"/>
  <c r="AW194" i="1"/>
  <c r="AW201" i="1"/>
  <c r="AW208" i="1"/>
  <c r="AW215" i="1"/>
  <c r="AW222" i="1"/>
  <c r="AW230" i="1"/>
  <c r="AW237" i="1"/>
  <c r="AW244" i="1"/>
  <c r="AW251" i="1"/>
  <c r="AW258" i="1"/>
  <c r="AW266" i="1"/>
  <c r="AW273" i="1"/>
  <c r="AW280" i="1"/>
  <c r="AW287" i="1"/>
  <c r="AW294" i="1"/>
  <c r="AW302" i="1"/>
  <c r="AW12" i="1"/>
  <c r="AW22" i="1"/>
  <c r="AW30" i="1"/>
  <c r="AW40" i="1"/>
  <c r="AW48" i="1"/>
  <c r="AW58" i="1"/>
  <c r="AW66" i="1"/>
  <c r="AW76" i="1"/>
  <c r="AW84" i="1"/>
  <c r="AW94" i="1"/>
  <c r="AW101" i="1"/>
  <c r="AW108" i="1"/>
  <c r="AW116" i="1"/>
  <c r="AW123" i="1"/>
  <c r="AW130" i="1"/>
  <c r="AW137" i="1"/>
  <c r="AW144" i="1"/>
  <c r="AW152" i="1"/>
  <c r="AW159" i="1"/>
  <c r="AW166" i="1"/>
  <c r="AW173" i="1"/>
  <c r="AW180" i="1"/>
  <c r="AW188" i="1"/>
  <c r="AW195" i="1"/>
  <c r="AW202" i="1"/>
  <c r="AW209" i="1"/>
  <c r="AW216" i="1"/>
  <c r="AW224" i="1"/>
  <c r="AW231" i="1"/>
  <c r="AW238" i="1"/>
  <c r="AW245" i="1"/>
  <c r="AW252" i="1"/>
  <c r="AW260" i="1"/>
  <c r="AW267" i="1"/>
  <c r="AW274" i="1"/>
  <c r="AW281" i="1"/>
  <c r="AW288" i="1"/>
  <c r="AW296" i="1"/>
  <c r="AW303" i="1"/>
  <c r="AW14" i="1"/>
  <c r="AW23" i="1"/>
  <c r="AW32" i="1"/>
  <c r="AW41" i="1"/>
  <c r="AW50" i="1"/>
  <c r="AW59" i="1"/>
  <c r="AW68" i="1"/>
  <c r="AW77" i="1"/>
  <c r="AW86" i="1"/>
  <c r="AW95" i="1"/>
  <c r="AW102" i="1"/>
  <c r="AW110" i="1"/>
  <c r="AW117" i="1"/>
  <c r="AW124" i="1"/>
  <c r="AW131" i="1"/>
  <c r="AW138" i="1"/>
  <c r="AW146" i="1"/>
  <c r="AW153" i="1"/>
  <c r="AW160" i="1"/>
  <c r="AW167" i="1"/>
  <c r="AW174" i="1"/>
  <c r="AW182" i="1"/>
  <c r="AW189" i="1"/>
  <c r="AW196" i="1"/>
  <c r="AW203" i="1"/>
  <c r="AW210" i="1"/>
  <c r="AW218" i="1"/>
  <c r="AW225" i="1"/>
  <c r="AW232" i="1"/>
  <c r="AW239" i="1"/>
  <c r="AW246" i="1"/>
  <c r="AW254" i="1"/>
  <c r="AW261" i="1"/>
  <c r="AW268" i="1"/>
  <c r="AW275" i="1"/>
  <c r="AW282" i="1"/>
  <c r="AW290" i="1"/>
  <c r="AW297" i="1"/>
  <c r="AW16" i="1"/>
  <c r="AW24" i="1"/>
  <c r="AW34" i="1"/>
  <c r="AW42" i="1"/>
  <c r="AW52" i="1"/>
  <c r="AW60" i="1"/>
  <c r="AW70" i="1"/>
  <c r="AW78" i="1"/>
  <c r="AW88" i="1"/>
  <c r="AW96" i="1"/>
  <c r="AW104" i="1"/>
  <c r="AW111" i="1"/>
  <c r="AW118" i="1"/>
  <c r="AW125" i="1"/>
  <c r="AW132" i="1"/>
  <c r="AW140" i="1"/>
  <c r="AW147" i="1"/>
  <c r="AW154" i="1"/>
  <c r="AW161" i="1"/>
  <c r="AW168" i="1"/>
  <c r="AW176" i="1"/>
  <c r="AW183" i="1"/>
  <c r="AW190" i="1"/>
  <c r="AW197" i="1"/>
  <c r="AW204" i="1"/>
  <c r="AW212" i="1"/>
  <c r="AW219" i="1"/>
  <c r="AW226" i="1"/>
  <c r="AW233" i="1"/>
  <c r="AW240" i="1"/>
  <c r="AW248" i="1"/>
  <c r="AW255" i="1"/>
  <c r="AW262" i="1"/>
  <c r="AW269" i="1"/>
  <c r="AW276" i="1"/>
  <c r="AW284" i="1"/>
  <c r="AW291" i="1"/>
  <c r="AW298" i="1"/>
  <c r="AW305" i="1"/>
  <c r="AW312" i="1"/>
  <c r="AW320" i="1"/>
  <c r="AW327" i="1"/>
  <c r="AW334" i="1"/>
  <c r="AW341" i="1"/>
  <c r="AW348" i="1"/>
  <c r="AW356" i="1"/>
  <c r="AW363" i="1"/>
  <c r="AW370" i="1"/>
  <c r="AW377" i="1"/>
  <c r="AW384" i="1"/>
  <c r="AW392" i="1"/>
  <c r="AW399" i="1"/>
  <c r="AW406" i="1"/>
  <c r="AW413" i="1"/>
  <c r="AW420" i="1"/>
  <c r="AW428" i="1"/>
  <c r="AW435" i="1"/>
  <c r="AW442" i="1"/>
  <c r="AW449" i="1"/>
  <c r="AW456" i="1"/>
  <c r="AW464" i="1"/>
  <c r="AW471" i="1"/>
  <c r="AW478" i="1"/>
  <c r="AW485" i="1"/>
  <c r="AW492" i="1"/>
  <c r="AW500" i="1"/>
  <c r="AW507" i="1"/>
  <c r="AW514" i="1"/>
  <c r="AW521" i="1"/>
  <c r="AW527" i="1"/>
  <c r="AW533" i="1"/>
  <c r="AW539" i="1"/>
  <c r="AW545" i="1"/>
  <c r="AW551" i="1"/>
  <c r="AW557" i="1"/>
  <c r="AW563" i="1"/>
  <c r="AW569" i="1"/>
  <c r="AW575" i="1"/>
  <c r="AW581" i="1"/>
  <c r="AW587" i="1"/>
  <c r="AW593" i="1"/>
  <c r="AW599" i="1"/>
  <c r="AW605" i="1"/>
  <c r="AW611" i="1"/>
  <c r="AW617" i="1"/>
  <c r="AW623" i="1"/>
  <c r="AW629" i="1"/>
  <c r="AW635" i="1"/>
  <c r="AW641" i="1"/>
  <c r="AW647" i="1"/>
  <c r="AW653" i="1"/>
  <c r="AW659" i="1"/>
  <c r="AW665" i="1"/>
  <c r="AW671" i="1"/>
  <c r="AW677" i="1"/>
  <c r="AW683" i="1"/>
  <c r="AW689" i="1"/>
  <c r="AW695" i="1"/>
  <c r="AW701" i="1"/>
  <c r="AW707" i="1"/>
  <c r="AW713" i="1"/>
  <c r="AW719" i="1"/>
  <c r="AW725" i="1"/>
  <c r="AW731" i="1"/>
  <c r="AW737" i="1"/>
  <c r="AW743" i="1"/>
  <c r="AW749" i="1"/>
  <c r="AW755" i="1"/>
  <c r="AW761" i="1"/>
  <c r="AW767" i="1"/>
  <c r="AW773" i="1"/>
  <c r="AW779" i="1"/>
  <c r="AW785" i="1"/>
  <c r="AW791" i="1"/>
  <c r="AW797" i="1"/>
  <c r="AW803" i="1"/>
  <c r="AW809" i="1"/>
  <c r="AW815" i="1"/>
  <c r="AW821" i="1"/>
  <c r="AW827" i="1"/>
  <c r="AW833" i="1"/>
  <c r="AW839" i="1"/>
  <c r="AW845" i="1"/>
  <c r="AW851" i="1"/>
  <c r="AW857" i="1"/>
  <c r="AW863" i="1"/>
  <c r="AW869" i="1"/>
  <c r="AW875" i="1"/>
  <c r="AW881" i="1"/>
  <c r="AW887" i="1"/>
  <c r="AW893" i="1"/>
  <c r="AW899" i="1"/>
  <c r="AW905" i="1"/>
  <c r="AW17" i="1"/>
  <c r="AW71" i="1"/>
  <c r="AW119" i="1"/>
  <c r="AW162" i="1"/>
  <c r="AW206" i="1"/>
  <c r="AW249" i="1"/>
  <c r="AW292" i="1"/>
  <c r="AW311" i="1"/>
  <c r="AW323" i="1"/>
  <c r="AW333" i="1"/>
  <c r="AW345" i="1"/>
  <c r="AW354" i="1"/>
  <c r="AW366" i="1"/>
  <c r="AW376" i="1"/>
  <c r="AW388" i="1"/>
  <c r="AW398" i="1"/>
  <c r="AW410" i="1"/>
  <c r="AW419" i="1"/>
  <c r="AW431" i="1"/>
  <c r="AW441" i="1"/>
  <c r="AW453" i="1"/>
  <c r="AW462" i="1"/>
  <c r="AW474" i="1"/>
  <c r="AW484" i="1"/>
  <c r="AW496" i="1"/>
  <c r="AW506" i="1"/>
  <c r="AW518" i="1"/>
  <c r="AW526" i="1"/>
  <c r="AW536" i="1"/>
  <c r="AW544" i="1"/>
  <c r="AW554" i="1"/>
  <c r="AW562" i="1"/>
  <c r="AW572" i="1"/>
  <c r="AW580" i="1"/>
  <c r="AW590" i="1"/>
  <c r="AW598" i="1"/>
  <c r="AW608" i="1"/>
  <c r="AW616" i="1"/>
  <c r="AW624" i="1"/>
  <c r="AW631" i="1"/>
  <c r="AW638" i="1"/>
  <c r="AW645" i="1"/>
  <c r="AW652" i="1"/>
  <c r="AW660" i="1"/>
  <c r="AW667" i="1"/>
  <c r="AW674" i="1"/>
  <c r="AW681" i="1"/>
  <c r="AW688" i="1"/>
  <c r="AW696" i="1"/>
  <c r="AW703" i="1"/>
  <c r="AW710" i="1"/>
  <c r="AW717" i="1"/>
  <c r="AW724" i="1"/>
  <c r="AW732" i="1"/>
  <c r="AW739" i="1"/>
  <c r="AW746" i="1"/>
  <c r="AW753" i="1"/>
  <c r="AW760" i="1"/>
  <c r="AW768" i="1"/>
  <c r="AW775" i="1"/>
  <c r="AW782" i="1"/>
  <c r="AW789" i="1"/>
  <c r="AW796" i="1"/>
  <c r="AW804" i="1"/>
  <c r="AW811" i="1"/>
  <c r="AW818" i="1"/>
  <c r="AW825" i="1"/>
  <c r="AW832" i="1"/>
  <c r="AW840" i="1"/>
  <c r="AW847" i="1"/>
  <c r="AW854" i="1"/>
  <c r="AW861" i="1"/>
  <c r="AW868" i="1"/>
  <c r="AW876" i="1"/>
  <c r="AW883" i="1"/>
  <c r="AW890" i="1"/>
  <c r="AW897" i="1"/>
  <c r="AW904" i="1"/>
  <c r="AW666" i="1"/>
  <c r="AW26" i="1"/>
  <c r="AW80" i="1"/>
  <c r="AW126" i="1"/>
  <c r="AW170" i="1"/>
  <c r="AW213" i="1"/>
  <c r="AW256" i="1"/>
  <c r="AW299" i="1"/>
  <c r="AW314" i="1"/>
  <c r="AW324" i="1"/>
  <c r="AW335" i="1"/>
  <c r="AW346" i="1"/>
  <c r="AW357" i="1"/>
  <c r="AW368" i="1"/>
  <c r="AW378" i="1"/>
  <c r="AW389" i="1"/>
  <c r="AW400" i="1"/>
  <c r="AW411" i="1"/>
  <c r="AW422" i="1"/>
  <c r="AW432" i="1"/>
  <c r="AW443" i="1"/>
  <c r="AW454" i="1"/>
  <c r="AW465" i="1"/>
  <c r="AW476" i="1"/>
  <c r="AW486" i="1"/>
  <c r="AW497" i="1"/>
  <c r="AW508" i="1"/>
  <c r="AW519" i="1"/>
  <c r="AW528" i="1"/>
  <c r="AW537" i="1"/>
  <c r="AW546" i="1"/>
  <c r="AW555" i="1"/>
  <c r="AW564" i="1"/>
  <c r="AW573" i="1"/>
  <c r="AW582" i="1"/>
  <c r="AW591" i="1"/>
  <c r="AW600" i="1"/>
  <c r="AW609" i="1"/>
  <c r="AW618" i="1"/>
  <c r="AW625" i="1"/>
  <c r="AW632" i="1"/>
  <c r="AW639" i="1"/>
  <c r="AW646" i="1"/>
  <c r="AW654" i="1"/>
  <c r="AW661" i="1"/>
  <c r="AW668" i="1"/>
  <c r="AW675" i="1"/>
  <c r="AW682" i="1"/>
  <c r="AW690" i="1"/>
  <c r="AW697" i="1"/>
  <c r="AW704" i="1"/>
  <c r="AW711" i="1"/>
  <c r="AW718" i="1"/>
  <c r="AW726" i="1"/>
  <c r="AW733" i="1"/>
  <c r="AW740" i="1"/>
  <c r="AW747" i="1"/>
  <c r="AW754" i="1"/>
  <c r="AW762" i="1"/>
  <c r="AW769" i="1"/>
  <c r="AW776" i="1"/>
  <c r="AW783" i="1"/>
  <c r="AW790" i="1"/>
  <c r="AW798" i="1"/>
  <c r="AW805" i="1"/>
  <c r="AW812" i="1"/>
  <c r="AW819" i="1"/>
  <c r="AW826" i="1"/>
  <c r="AW834" i="1"/>
  <c r="AW841" i="1"/>
  <c r="AW848" i="1"/>
  <c r="AW855" i="1"/>
  <c r="AW862" i="1"/>
  <c r="AW870" i="1"/>
  <c r="AW877" i="1"/>
  <c r="AW884" i="1"/>
  <c r="AW891" i="1"/>
  <c r="AW898" i="1"/>
  <c r="AW906" i="1"/>
  <c r="AW561" i="1"/>
  <c r="AW35" i="1"/>
  <c r="AW89" i="1"/>
  <c r="AW134" i="1"/>
  <c r="AW177" i="1"/>
  <c r="AW220" i="1"/>
  <c r="AW263" i="1"/>
  <c r="AW304" i="1"/>
  <c r="AW316" i="1"/>
  <c r="AW326" i="1"/>
  <c r="AW338" i="1"/>
  <c r="AW347" i="1"/>
  <c r="AW359" i="1"/>
  <c r="AW369" i="1"/>
  <c r="AW381" i="1"/>
  <c r="AW390" i="1"/>
  <c r="AW402" i="1"/>
  <c r="AW412" i="1"/>
  <c r="AW424" i="1"/>
  <c r="AW434" i="1"/>
  <c r="AW446" i="1"/>
  <c r="AW455" i="1"/>
  <c r="AW467" i="1"/>
  <c r="AW477" i="1"/>
  <c r="AW489" i="1"/>
  <c r="AW498" i="1"/>
  <c r="AW510" i="1"/>
  <c r="AW520" i="1"/>
  <c r="AW530" i="1"/>
  <c r="AW538" i="1"/>
  <c r="AW548" i="1"/>
  <c r="AW556" i="1"/>
  <c r="AW566" i="1"/>
  <c r="AW574" i="1"/>
  <c r="AW584" i="1"/>
  <c r="AW592" i="1"/>
  <c r="AW602" i="1"/>
  <c r="AW610" i="1"/>
  <c r="AW619" i="1"/>
  <c r="AW626" i="1"/>
  <c r="AW633" i="1"/>
  <c r="AW640" i="1"/>
  <c r="AW648" i="1"/>
  <c r="AW655" i="1"/>
  <c r="AW662" i="1"/>
  <c r="AW669" i="1"/>
  <c r="AW676" i="1"/>
  <c r="AW684" i="1"/>
  <c r="AW691" i="1"/>
  <c r="AW698" i="1"/>
  <c r="AW705" i="1"/>
  <c r="AW712" i="1"/>
  <c r="AW720" i="1"/>
  <c r="AW727" i="1"/>
  <c r="AW734" i="1"/>
  <c r="AW741" i="1"/>
  <c r="AW748" i="1"/>
  <c r="AW756" i="1"/>
  <c r="AW763" i="1"/>
  <c r="AW770" i="1"/>
  <c r="AW777" i="1"/>
  <c r="AW784" i="1"/>
  <c r="AW792" i="1"/>
  <c r="AW799" i="1"/>
  <c r="AW806" i="1"/>
  <c r="AW813" i="1"/>
  <c r="AW820" i="1"/>
  <c r="AW828" i="1"/>
  <c r="AW835" i="1"/>
  <c r="AW842" i="1"/>
  <c r="AW849" i="1"/>
  <c r="AW856" i="1"/>
  <c r="AW864" i="1"/>
  <c r="AW871" i="1"/>
  <c r="AW878" i="1"/>
  <c r="AW885" i="1"/>
  <c r="AW892" i="1"/>
  <c r="AW900" i="1"/>
  <c r="AW907" i="1"/>
  <c r="AW579" i="1"/>
  <c r="AW44" i="1"/>
  <c r="AW98" i="1"/>
  <c r="AW141" i="1"/>
  <c r="AW184" i="1"/>
  <c r="AW227" i="1"/>
  <c r="AW270" i="1"/>
  <c r="AW306" i="1"/>
  <c r="AW317" i="1"/>
  <c r="AW328" i="1"/>
  <c r="AW339" i="1"/>
  <c r="AW350" i="1"/>
  <c r="AW360" i="1"/>
  <c r="AW371" i="1"/>
  <c r="AW382" i="1"/>
  <c r="AW393" i="1"/>
  <c r="AW404" i="1"/>
  <c r="AW414" i="1"/>
  <c r="AW425" i="1"/>
  <c r="AW436" i="1"/>
  <c r="AW447" i="1"/>
  <c r="AW458" i="1"/>
  <c r="AW468" i="1"/>
  <c r="AW479" i="1"/>
  <c r="AW490" i="1"/>
  <c r="AW501" i="1"/>
  <c r="AW512" i="1"/>
  <c r="AW522" i="1"/>
  <c r="AW531" i="1"/>
  <c r="AW540" i="1"/>
  <c r="AW549" i="1"/>
  <c r="AW558" i="1"/>
  <c r="AW567" i="1"/>
  <c r="AW576" i="1"/>
  <c r="AW585" i="1"/>
  <c r="AW594" i="1"/>
  <c r="AW603" i="1"/>
  <c r="AW612" i="1"/>
  <c r="AW620" i="1"/>
  <c r="AW627" i="1"/>
  <c r="AW634" i="1"/>
  <c r="AW642" i="1"/>
  <c r="AW649" i="1"/>
  <c r="AW656" i="1"/>
  <c r="AW663" i="1"/>
  <c r="AW670" i="1"/>
  <c r="AW678" i="1"/>
  <c r="AW685" i="1"/>
  <c r="AW692" i="1"/>
  <c r="AW699" i="1"/>
  <c r="AW706" i="1"/>
  <c r="AW714" i="1"/>
  <c r="AW721" i="1"/>
  <c r="AW728" i="1"/>
  <c r="AW735" i="1"/>
  <c r="AW742" i="1"/>
  <c r="AW750" i="1"/>
  <c r="AW757" i="1"/>
  <c r="AW764" i="1"/>
  <c r="AW771" i="1"/>
  <c r="AW778" i="1"/>
  <c r="AW786" i="1"/>
  <c r="AW793" i="1"/>
  <c r="AW800" i="1"/>
  <c r="AW807" i="1"/>
  <c r="AW814" i="1"/>
  <c r="AW822" i="1"/>
  <c r="AW829" i="1"/>
  <c r="AW836" i="1"/>
  <c r="AW843" i="1"/>
  <c r="AW850" i="1"/>
  <c r="AW858" i="1"/>
  <c r="AW865" i="1"/>
  <c r="AW872" i="1"/>
  <c r="AW879" i="1"/>
  <c r="AW886" i="1"/>
  <c r="AW894" i="1"/>
  <c r="AW901" i="1"/>
  <c r="AW588" i="1"/>
  <c r="AW53" i="1"/>
  <c r="AW105" i="1"/>
  <c r="AW148" i="1"/>
  <c r="AW191" i="1"/>
  <c r="AW234" i="1"/>
  <c r="AW278" i="1"/>
  <c r="AW309" i="1"/>
  <c r="AW318" i="1"/>
  <c r="AW330" i="1"/>
  <c r="AW340" i="1"/>
  <c r="AW352" i="1"/>
  <c r="AW362" i="1"/>
  <c r="AW374" i="1"/>
  <c r="AW383" i="1"/>
  <c r="AW395" i="1"/>
  <c r="AW405" i="1"/>
  <c r="AW417" i="1"/>
  <c r="AW426" i="1"/>
  <c r="AW438" i="1"/>
  <c r="AW448" i="1"/>
  <c r="AW460" i="1"/>
  <c r="AW470" i="1"/>
  <c r="AW482" i="1"/>
  <c r="AW491" i="1"/>
  <c r="AW503" i="1"/>
  <c r="AW513" i="1"/>
  <c r="AW524" i="1"/>
  <c r="AW532" i="1"/>
  <c r="AW542" i="1"/>
  <c r="AW550" i="1"/>
  <c r="AW560" i="1"/>
  <c r="AW568" i="1"/>
  <c r="AW578" i="1"/>
  <c r="AW586" i="1"/>
  <c r="AW596" i="1"/>
  <c r="AW604" i="1"/>
  <c r="AW614" i="1"/>
  <c r="AW621" i="1"/>
  <c r="AW628" i="1"/>
  <c r="AW636" i="1"/>
  <c r="AW643" i="1"/>
  <c r="AW650" i="1"/>
  <c r="AW657" i="1"/>
  <c r="AW664" i="1"/>
  <c r="AW672" i="1"/>
  <c r="AW679" i="1"/>
  <c r="AW686" i="1"/>
  <c r="AW693" i="1"/>
  <c r="AW700" i="1"/>
  <c r="AW708" i="1"/>
  <c r="AW715" i="1"/>
  <c r="AW722" i="1"/>
  <c r="AW729" i="1"/>
  <c r="AW736" i="1"/>
  <c r="AW744" i="1"/>
  <c r="AW751" i="1"/>
  <c r="AW758" i="1"/>
  <c r="AW765" i="1"/>
  <c r="AW772" i="1"/>
  <c r="AW780" i="1"/>
  <c r="AW787" i="1"/>
  <c r="AW794" i="1"/>
  <c r="AW801" i="1"/>
  <c r="AW808" i="1"/>
  <c r="AW816" i="1"/>
  <c r="AW823" i="1"/>
  <c r="AW830" i="1"/>
  <c r="AW837" i="1"/>
  <c r="AW844" i="1"/>
  <c r="AW852" i="1"/>
  <c r="AW859" i="1"/>
  <c r="AW866" i="1"/>
  <c r="AW873" i="1"/>
  <c r="AW880" i="1"/>
  <c r="AW888" i="1"/>
  <c r="AW895" i="1"/>
  <c r="AW902" i="1"/>
  <c r="AW62" i="1"/>
  <c r="AW112" i="1"/>
  <c r="AW155" i="1"/>
  <c r="AW198" i="1"/>
  <c r="AW242" i="1"/>
  <c r="AW285" i="1"/>
  <c r="AW310" i="1"/>
  <c r="AW321" i="1"/>
  <c r="AW332" i="1"/>
  <c r="AW342" i="1"/>
  <c r="AW353" i="1"/>
  <c r="AW364" i="1"/>
  <c r="AW375" i="1"/>
  <c r="AW386" i="1"/>
  <c r="AW396" i="1"/>
  <c r="AW407" i="1"/>
  <c r="AW418" i="1"/>
  <c r="AW429" i="1"/>
  <c r="AW440" i="1"/>
  <c r="AW450" i="1"/>
  <c r="AW461" i="1"/>
  <c r="AW472" i="1"/>
  <c r="AW483" i="1"/>
  <c r="AW494" i="1"/>
  <c r="AW504" i="1"/>
  <c r="AW515" i="1"/>
  <c r="AW525" i="1"/>
  <c r="AW534" i="1"/>
  <c r="AW543" i="1"/>
  <c r="AW552" i="1"/>
  <c r="AW570" i="1"/>
  <c r="AW597" i="1"/>
  <c r="AW606" i="1"/>
  <c r="AW615" i="1"/>
  <c r="AW622" i="1"/>
  <c r="AW630" i="1"/>
  <c r="AW637" i="1"/>
  <c r="AW644" i="1"/>
  <c r="AW651" i="1"/>
  <c r="AW658" i="1"/>
  <c r="AW673" i="1"/>
  <c r="AW680" i="1"/>
  <c r="AW687" i="1"/>
  <c r="AW694" i="1"/>
  <c r="AW702" i="1"/>
  <c r="AW709" i="1"/>
  <c r="AW716" i="1"/>
  <c r="AW723" i="1"/>
  <c r="AW730" i="1"/>
  <c r="AW738" i="1"/>
  <c r="AW745" i="1"/>
  <c r="AW752" i="1"/>
  <c r="AW759" i="1"/>
  <c r="AW766" i="1"/>
  <c r="AW774" i="1"/>
  <c r="AW781" i="1"/>
  <c r="AW788" i="1"/>
  <c r="AW795" i="1"/>
  <c r="AW802" i="1"/>
  <c r="AW810" i="1"/>
  <c r="AW817" i="1"/>
  <c r="AW824" i="1"/>
  <c r="AW831" i="1"/>
  <c r="AW838" i="1"/>
  <c r="AW846" i="1"/>
  <c r="AW853" i="1"/>
  <c r="AW860" i="1"/>
  <c r="AW867" i="1"/>
  <c r="AW874" i="1"/>
  <c r="AW882" i="1"/>
  <c r="AW889" i="1"/>
  <c r="AW896" i="1"/>
  <c r="AW903" i="1"/>
  <c r="AU8" i="1"/>
  <c r="AU9" i="1"/>
  <c r="AU15" i="1"/>
  <c r="AU21" i="1"/>
  <c r="AU27" i="1"/>
  <c r="AU33" i="1"/>
  <c r="AU39" i="1"/>
  <c r="AU45" i="1"/>
  <c r="AU51" i="1"/>
  <c r="AU57" i="1"/>
  <c r="AU63" i="1"/>
  <c r="AU69" i="1"/>
  <c r="AU75" i="1"/>
  <c r="AU81" i="1"/>
  <c r="AU87" i="1"/>
  <c r="AU93" i="1"/>
  <c r="AU99" i="1"/>
  <c r="AU105" i="1"/>
  <c r="AU111" i="1"/>
  <c r="AU117" i="1"/>
  <c r="AU123" i="1"/>
  <c r="AU129" i="1"/>
  <c r="AU135" i="1"/>
  <c r="AU141" i="1"/>
  <c r="AU147" i="1"/>
  <c r="AU153" i="1"/>
  <c r="AU159" i="1"/>
  <c r="AU165" i="1"/>
  <c r="AU171" i="1"/>
  <c r="AU177" i="1"/>
  <c r="AU183" i="1"/>
  <c r="AU189" i="1"/>
  <c r="AU195" i="1"/>
  <c r="AU201" i="1"/>
  <c r="AU207" i="1"/>
  <c r="AU213" i="1"/>
  <c r="AU219" i="1"/>
  <c r="AU225" i="1"/>
  <c r="AU231" i="1"/>
  <c r="AU237" i="1"/>
  <c r="AU243" i="1"/>
  <c r="AU249" i="1"/>
  <c r="AU255" i="1"/>
  <c r="AU261" i="1"/>
  <c r="AU267" i="1"/>
  <c r="AU273" i="1"/>
  <c r="AU279" i="1"/>
  <c r="AU285" i="1"/>
  <c r="AU291" i="1"/>
  <c r="AU297" i="1"/>
  <c r="AU303" i="1"/>
  <c r="AU309" i="1"/>
  <c r="AU315" i="1"/>
  <c r="AU321" i="1"/>
  <c r="AU327" i="1"/>
  <c r="AU333" i="1"/>
  <c r="AU339" i="1"/>
  <c r="AU345" i="1"/>
  <c r="AU351" i="1"/>
  <c r="AU357" i="1"/>
  <c r="AU363" i="1"/>
  <c r="AU369" i="1"/>
  <c r="AU375" i="1"/>
  <c r="AU381" i="1"/>
  <c r="AU387" i="1"/>
  <c r="AU393" i="1"/>
  <c r="AU399" i="1"/>
  <c r="AU405" i="1"/>
  <c r="AU411" i="1"/>
  <c r="AU417" i="1"/>
  <c r="AU423" i="1"/>
  <c r="AU429" i="1"/>
  <c r="AU435" i="1"/>
  <c r="AU441" i="1"/>
  <c r="AU447" i="1"/>
  <c r="AU453" i="1"/>
  <c r="AU459" i="1"/>
  <c r="AU465" i="1"/>
  <c r="AU471" i="1"/>
  <c r="AU477" i="1"/>
  <c r="AU483" i="1"/>
  <c r="AU489" i="1"/>
  <c r="AU495" i="1"/>
  <c r="AU501" i="1"/>
  <c r="AU507" i="1"/>
  <c r="AU513" i="1"/>
  <c r="AU10" i="1"/>
  <c r="AU16" i="1"/>
  <c r="AU22" i="1"/>
  <c r="AU28" i="1"/>
  <c r="AU34" i="1"/>
  <c r="AU40" i="1"/>
  <c r="AU46" i="1"/>
  <c r="AU52" i="1"/>
  <c r="AU58" i="1"/>
  <c r="AU64" i="1"/>
  <c r="AU70" i="1"/>
  <c r="AU76" i="1"/>
  <c r="AU82" i="1"/>
  <c r="AU88" i="1"/>
  <c r="AU94" i="1"/>
  <c r="AU100" i="1"/>
  <c r="AU106" i="1"/>
  <c r="AU112" i="1"/>
  <c r="AU118" i="1"/>
  <c r="AU124" i="1"/>
  <c r="AU130" i="1"/>
  <c r="AU136" i="1"/>
  <c r="AU142" i="1"/>
  <c r="AU148" i="1"/>
  <c r="AU154" i="1"/>
  <c r="AU160" i="1"/>
  <c r="AU166" i="1"/>
  <c r="AU172" i="1"/>
  <c r="AU178" i="1"/>
  <c r="AU184" i="1"/>
  <c r="AU190" i="1"/>
  <c r="AU196" i="1"/>
  <c r="AU202" i="1"/>
  <c r="AU208" i="1"/>
  <c r="AU214" i="1"/>
  <c r="AU220" i="1"/>
  <c r="AU226" i="1"/>
  <c r="AU232" i="1"/>
  <c r="AU238" i="1"/>
  <c r="AU244" i="1"/>
  <c r="AU250" i="1"/>
  <c r="AU256" i="1"/>
  <c r="AU262" i="1"/>
  <c r="AU268" i="1"/>
  <c r="AU274" i="1"/>
  <c r="AU280" i="1"/>
  <c r="AU286" i="1"/>
  <c r="AU292" i="1"/>
  <c r="AU298" i="1"/>
  <c r="AU304" i="1"/>
  <c r="AU310" i="1"/>
  <c r="AU316" i="1"/>
  <c r="AU322" i="1"/>
  <c r="AU328" i="1"/>
  <c r="AU334" i="1"/>
  <c r="AU340" i="1"/>
  <c r="AU346" i="1"/>
  <c r="AU352" i="1"/>
  <c r="AU358" i="1"/>
  <c r="AU364" i="1"/>
  <c r="AU370" i="1"/>
  <c r="AU376" i="1"/>
  <c r="AU382" i="1"/>
  <c r="AU388" i="1"/>
  <c r="AU394" i="1"/>
  <c r="AU400" i="1"/>
  <c r="AU406" i="1"/>
  <c r="AU412" i="1"/>
  <c r="AU418" i="1"/>
  <c r="AU424" i="1"/>
  <c r="AU11" i="1"/>
  <c r="AU17" i="1"/>
  <c r="AU23" i="1"/>
  <c r="AU29" i="1"/>
  <c r="AU35" i="1"/>
  <c r="AU41" i="1"/>
  <c r="AU47" i="1"/>
  <c r="AU53" i="1"/>
  <c r="AU59" i="1"/>
  <c r="AU65" i="1"/>
  <c r="AU71" i="1"/>
  <c r="AU77" i="1"/>
  <c r="AU83" i="1"/>
  <c r="AU89" i="1"/>
  <c r="AU95" i="1"/>
  <c r="AU101" i="1"/>
  <c r="AU107" i="1"/>
  <c r="AU113" i="1"/>
  <c r="AU119" i="1"/>
  <c r="AU125" i="1"/>
  <c r="AU131" i="1"/>
  <c r="AU137" i="1"/>
  <c r="AU143" i="1"/>
  <c r="AU149" i="1"/>
  <c r="AU155" i="1"/>
  <c r="AU161" i="1"/>
  <c r="AU167" i="1"/>
  <c r="AU173" i="1"/>
  <c r="AU179" i="1"/>
  <c r="AU185" i="1"/>
  <c r="AU191" i="1"/>
  <c r="AU197" i="1"/>
  <c r="AU203" i="1"/>
  <c r="AU209" i="1"/>
  <c r="AU215" i="1"/>
  <c r="AU221" i="1"/>
  <c r="AU227" i="1"/>
  <c r="AU233" i="1"/>
  <c r="AU239" i="1"/>
  <c r="AU245" i="1"/>
  <c r="AU251" i="1"/>
  <c r="AU257" i="1"/>
  <c r="AU263" i="1"/>
  <c r="AU269" i="1"/>
  <c r="AU275" i="1"/>
  <c r="AU281" i="1"/>
  <c r="AU287" i="1"/>
  <c r="AU293" i="1"/>
  <c r="AU299" i="1"/>
  <c r="AU305" i="1"/>
  <c r="AU311" i="1"/>
  <c r="AU317" i="1"/>
  <c r="AU323" i="1"/>
  <c r="AU329" i="1"/>
  <c r="AU335" i="1"/>
  <c r="AU341" i="1"/>
  <c r="AU347" i="1"/>
  <c r="AU353" i="1"/>
  <c r="AU359" i="1"/>
  <c r="AU365" i="1"/>
  <c r="AU371" i="1"/>
  <c r="AU377" i="1"/>
  <c r="AU383" i="1"/>
  <c r="AU389" i="1"/>
  <c r="AU395" i="1"/>
  <c r="AU401" i="1"/>
  <c r="AU407" i="1"/>
  <c r="AU19" i="1"/>
  <c r="AU31" i="1"/>
  <c r="AU43" i="1"/>
  <c r="AU55" i="1"/>
  <c r="AU67" i="1"/>
  <c r="AU79" i="1"/>
  <c r="AU91" i="1"/>
  <c r="AU103" i="1"/>
  <c r="AU115" i="1"/>
  <c r="AU127" i="1"/>
  <c r="AU139" i="1"/>
  <c r="AU151" i="1"/>
  <c r="AU163" i="1"/>
  <c r="AU175" i="1"/>
  <c r="AU187" i="1"/>
  <c r="AU199" i="1"/>
  <c r="AU211" i="1"/>
  <c r="AU223" i="1"/>
  <c r="AU235" i="1"/>
  <c r="AU247" i="1"/>
  <c r="AU259" i="1"/>
  <c r="AU271" i="1"/>
  <c r="AU283" i="1"/>
  <c r="AU295" i="1"/>
  <c r="AU307" i="1"/>
  <c r="AU319" i="1"/>
  <c r="AU331" i="1"/>
  <c r="AU343" i="1"/>
  <c r="AU355" i="1"/>
  <c r="AU367" i="1"/>
  <c r="AU379" i="1"/>
  <c r="AU391" i="1"/>
  <c r="AU403" i="1"/>
  <c r="AU414" i="1"/>
  <c r="AU422" i="1"/>
  <c r="AU431" i="1"/>
  <c r="AU438" i="1"/>
  <c r="AU445" i="1"/>
  <c r="AU452" i="1"/>
  <c r="AU460" i="1"/>
  <c r="AU467" i="1"/>
  <c r="AU474" i="1"/>
  <c r="AU481" i="1"/>
  <c r="AU488" i="1"/>
  <c r="AU496" i="1"/>
  <c r="AU503" i="1"/>
  <c r="AU510" i="1"/>
  <c r="AU517" i="1"/>
  <c r="AU523" i="1"/>
  <c r="AU529" i="1"/>
  <c r="AU535" i="1"/>
  <c r="AU541" i="1"/>
  <c r="AU547" i="1"/>
  <c r="AU553" i="1"/>
  <c r="AU559" i="1"/>
  <c r="AU565" i="1"/>
  <c r="AU571" i="1"/>
  <c r="AU577" i="1"/>
  <c r="AU583" i="1"/>
  <c r="AU589" i="1"/>
  <c r="AU595" i="1"/>
  <c r="AU601" i="1"/>
  <c r="AU607" i="1"/>
  <c r="AU613" i="1"/>
  <c r="AU619" i="1"/>
  <c r="AU625" i="1"/>
  <c r="AU631" i="1"/>
  <c r="AU637" i="1"/>
  <c r="AU643" i="1"/>
  <c r="AU649" i="1"/>
  <c r="AU655" i="1"/>
  <c r="AU661" i="1"/>
  <c r="AU667" i="1"/>
  <c r="AU673" i="1"/>
  <c r="AU679" i="1"/>
  <c r="AU685" i="1"/>
  <c r="AU691" i="1"/>
  <c r="AU697" i="1"/>
  <c r="AU703" i="1"/>
  <c r="AU709" i="1"/>
  <c r="AU715" i="1"/>
  <c r="AU721" i="1"/>
  <c r="AU727" i="1"/>
  <c r="AU733" i="1"/>
  <c r="AU739" i="1"/>
  <c r="AU13" i="1"/>
  <c r="AU26" i="1"/>
  <c r="AU42" i="1"/>
  <c r="AU56" i="1"/>
  <c r="AU72" i="1"/>
  <c r="AU85" i="1"/>
  <c r="AU98" i="1"/>
  <c r="AU114" i="1"/>
  <c r="AU128" i="1"/>
  <c r="AU144" i="1"/>
  <c r="AU157" i="1"/>
  <c r="AU170" i="1"/>
  <c r="AU186" i="1"/>
  <c r="AU200" i="1"/>
  <c r="AU216" i="1"/>
  <c r="AU229" i="1"/>
  <c r="AU242" i="1"/>
  <c r="AU258" i="1"/>
  <c r="AU272" i="1"/>
  <c r="AU288" i="1"/>
  <c r="AU301" i="1"/>
  <c r="AU314" i="1"/>
  <c r="AU330" i="1"/>
  <c r="AU344" i="1"/>
  <c r="AU360" i="1"/>
  <c r="AU373" i="1"/>
  <c r="AU386" i="1"/>
  <c r="AU402" i="1"/>
  <c r="AU415" i="1"/>
  <c r="AU426" i="1"/>
  <c r="AU434" i="1"/>
  <c r="AU443" i="1"/>
  <c r="AU451" i="1"/>
  <c r="AU461" i="1"/>
  <c r="AU469" i="1"/>
  <c r="AU478" i="1"/>
  <c r="AU486" i="1"/>
  <c r="AU494" i="1"/>
  <c r="AU504" i="1"/>
  <c r="AU512" i="1"/>
  <c r="AU520" i="1"/>
  <c r="AU527" i="1"/>
  <c r="AU534" i="1"/>
  <c r="AU542" i="1"/>
  <c r="AU549" i="1"/>
  <c r="AU556" i="1"/>
  <c r="AU563" i="1"/>
  <c r="AU570" i="1"/>
  <c r="AU578" i="1"/>
  <c r="AU585" i="1"/>
  <c r="AU592" i="1"/>
  <c r="AU599" i="1"/>
  <c r="AU606" i="1"/>
  <c r="AU614" i="1"/>
  <c r="AU621" i="1"/>
  <c r="AU628" i="1"/>
  <c r="AU635" i="1"/>
  <c r="AU642" i="1"/>
  <c r="AU650" i="1"/>
  <c r="AU657" i="1"/>
  <c r="AU664" i="1"/>
  <c r="AU671" i="1"/>
  <c r="AU678" i="1"/>
  <c r="AU686" i="1"/>
  <c r="AU693" i="1"/>
  <c r="AU700" i="1"/>
  <c r="AU707" i="1"/>
  <c r="AU714" i="1"/>
  <c r="AU722" i="1"/>
  <c r="AU729" i="1"/>
  <c r="AU736" i="1"/>
  <c r="AU743" i="1"/>
  <c r="AU749" i="1"/>
  <c r="AU755" i="1"/>
  <c r="AU761" i="1"/>
  <c r="AU767" i="1"/>
  <c r="AU773" i="1"/>
  <c r="AU779" i="1"/>
  <c r="AU785" i="1"/>
  <c r="AU791" i="1"/>
  <c r="AU797" i="1"/>
  <c r="AU803" i="1"/>
  <c r="AU809" i="1"/>
  <c r="AU815" i="1"/>
  <c r="AU821" i="1"/>
  <c r="AU14" i="1"/>
  <c r="AU30" i="1"/>
  <c r="AU44" i="1"/>
  <c r="AU60" i="1"/>
  <c r="AU73" i="1"/>
  <c r="AU86" i="1"/>
  <c r="AU102" i="1"/>
  <c r="AU116" i="1"/>
  <c r="AU132" i="1"/>
  <c r="AU145" i="1"/>
  <c r="AU158" i="1"/>
  <c r="AU174" i="1"/>
  <c r="AU188" i="1"/>
  <c r="AU204" i="1"/>
  <c r="AU217" i="1"/>
  <c r="AU230" i="1"/>
  <c r="AU246" i="1"/>
  <c r="AU260" i="1"/>
  <c r="AU276" i="1"/>
  <c r="AU289" i="1"/>
  <c r="AU302" i="1"/>
  <c r="AU318" i="1"/>
  <c r="AU332" i="1"/>
  <c r="AU348" i="1"/>
  <c r="AU361" i="1"/>
  <c r="AU374" i="1"/>
  <c r="AU390" i="1"/>
  <c r="AU404" i="1"/>
  <c r="AU416" i="1"/>
  <c r="AU427" i="1"/>
  <c r="AU436" i="1"/>
  <c r="AU444" i="1"/>
  <c r="AU454" i="1"/>
  <c r="AU462" i="1"/>
  <c r="AU470" i="1"/>
  <c r="AU479" i="1"/>
  <c r="AU487" i="1"/>
  <c r="AU497" i="1"/>
  <c r="AU505" i="1"/>
  <c r="AU514" i="1"/>
  <c r="AU521" i="1"/>
  <c r="AU528" i="1"/>
  <c r="AU536" i="1"/>
  <c r="AU543" i="1"/>
  <c r="AU550" i="1"/>
  <c r="AU557" i="1"/>
  <c r="AU564" i="1"/>
  <c r="AU572" i="1"/>
  <c r="AU579" i="1"/>
  <c r="AU586" i="1"/>
  <c r="AU593" i="1"/>
  <c r="AU600" i="1"/>
  <c r="AU608" i="1"/>
  <c r="AU615" i="1"/>
  <c r="AU622" i="1"/>
  <c r="AU629" i="1"/>
  <c r="AU636" i="1"/>
  <c r="AU644" i="1"/>
  <c r="AU651" i="1"/>
  <c r="AU658" i="1"/>
  <c r="AU665" i="1"/>
  <c r="AU672" i="1"/>
  <c r="AU680" i="1"/>
  <c r="AU687" i="1"/>
  <c r="AU694" i="1"/>
  <c r="AU701" i="1"/>
  <c r="AU708" i="1"/>
  <c r="AU716" i="1"/>
  <c r="AU18" i="1"/>
  <c r="AU32" i="1"/>
  <c r="AU48" i="1"/>
  <c r="AU61" i="1"/>
  <c r="AU74" i="1"/>
  <c r="AU90" i="1"/>
  <c r="AU104" i="1"/>
  <c r="AU120" i="1"/>
  <c r="AU133" i="1"/>
  <c r="AU146" i="1"/>
  <c r="AU162" i="1"/>
  <c r="AU176" i="1"/>
  <c r="AU192" i="1"/>
  <c r="AU205" i="1"/>
  <c r="AU218" i="1"/>
  <c r="AU234" i="1"/>
  <c r="AU248" i="1"/>
  <c r="AU264" i="1"/>
  <c r="AU277" i="1"/>
  <c r="AU290" i="1"/>
  <c r="AU306" i="1"/>
  <c r="AU320" i="1"/>
  <c r="AU336" i="1"/>
  <c r="AU349" i="1"/>
  <c r="AU362" i="1"/>
  <c r="AU378" i="1"/>
  <c r="AU392" i="1"/>
  <c r="AU408" i="1"/>
  <c r="AU419" i="1"/>
  <c r="AU428" i="1"/>
  <c r="AU437" i="1"/>
  <c r="AU446" i="1"/>
  <c r="AU455" i="1"/>
  <c r="AU463" i="1"/>
  <c r="AU472" i="1"/>
  <c r="AU480" i="1"/>
  <c r="AU490" i="1"/>
  <c r="AU498" i="1"/>
  <c r="AU506" i="1"/>
  <c r="AU515" i="1"/>
  <c r="AU522" i="1"/>
  <c r="AU530" i="1"/>
  <c r="AU537" i="1"/>
  <c r="AU544" i="1"/>
  <c r="AU551" i="1"/>
  <c r="AU558" i="1"/>
  <c r="AU566" i="1"/>
  <c r="AU573" i="1"/>
  <c r="AU580" i="1"/>
  <c r="AU587" i="1"/>
  <c r="AU594" i="1"/>
  <c r="AU602" i="1"/>
  <c r="AU609" i="1"/>
  <c r="AU616" i="1"/>
  <c r="AU623" i="1"/>
  <c r="AU630" i="1"/>
  <c r="AU638" i="1"/>
  <c r="AU645" i="1"/>
  <c r="AU652" i="1"/>
  <c r="AU659" i="1"/>
  <c r="AU666" i="1"/>
  <c r="AU674" i="1"/>
  <c r="AU681" i="1"/>
  <c r="AU688" i="1"/>
  <c r="AU695" i="1"/>
  <c r="AU702" i="1"/>
  <c r="AU710" i="1"/>
  <c r="AU717" i="1"/>
  <c r="AU20" i="1"/>
  <c r="AU36" i="1"/>
  <c r="AU49" i="1"/>
  <c r="AU62" i="1"/>
  <c r="AU78" i="1"/>
  <c r="AU92" i="1"/>
  <c r="AU108" i="1"/>
  <c r="AU121" i="1"/>
  <c r="AU134" i="1"/>
  <c r="AU150" i="1"/>
  <c r="AU164" i="1"/>
  <c r="AU180" i="1"/>
  <c r="AU193" i="1"/>
  <c r="AU206" i="1"/>
  <c r="AU222" i="1"/>
  <c r="AU236" i="1"/>
  <c r="AU252" i="1"/>
  <c r="AU265" i="1"/>
  <c r="AU278" i="1"/>
  <c r="AU294" i="1"/>
  <c r="AU308" i="1"/>
  <c r="AU324" i="1"/>
  <c r="AU337" i="1"/>
  <c r="AU350" i="1"/>
  <c r="AU366" i="1"/>
  <c r="AU380" i="1"/>
  <c r="AU396" i="1"/>
  <c r="AU409" i="1"/>
  <c r="AU420" i="1"/>
  <c r="AU430" i="1"/>
  <c r="AU439" i="1"/>
  <c r="AU448" i="1"/>
  <c r="AU456" i="1"/>
  <c r="AU464" i="1"/>
  <c r="AU473" i="1"/>
  <c r="AU482" i="1"/>
  <c r="AU491" i="1"/>
  <c r="AU499" i="1"/>
  <c r="AU508" i="1"/>
  <c r="AU516" i="1"/>
  <c r="AU524" i="1"/>
  <c r="AU531" i="1"/>
  <c r="AU538" i="1"/>
  <c r="AU545" i="1"/>
  <c r="AU552" i="1"/>
  <c r="AU560" i="1"/>
  <c r="AU567" i="1"/>
  <c r="AU574" i="1"/>
  <c r="AU581" i="1"/>
  <c r="AU588" i="1"/>
  <c r="AU596" i="1"/>
  <c r="AU603" i="1"/>
  <c r="AU610" i="1"/>
  <c r="AU617" i="1"/>
  <c r="AU624" i="1"/>
  <c r="AU632" i="1"/>
  <c r="AU639" i="1"/>
  <c r="AU646" i="1"/>
  <c r="AU653" i="1"/>
  <c r="AU660" i="1"/>
  <c r="AU668" i="1"/>
  <c r="AU675" i="1"/>
  <c r="AU682" i="1"/>
  <c r="AU689" i="1"/>
  <c r="AU696" i="1"/>
  <c r="AU704" i="1"/>
  <c r="AU711" i="1"/>
  <c r="AU718" i="1"/>
  <c r="AU725" i="1"/>
  <c r="AU732" i="1"/>
  <c r="AU740" i="1"/>
  <c r="AU746" i="1"/>
  <c r="AU752" i="1"/>
  <c r="AU758" i="1"/>
  <c r="AU764" i="1"/>
  <c r="AU770" i="1"/>
  <c r="AU776" i="1"/>
  <c r="AU782" i="1"/>
  <c r="AU788" i="1"/>
  <c r="AU794" i="1"/>
  <c r="AU800" i="1"/>
  <c r="AU806" i="1"/>
  <c r="AU812" i="1"/>
  <c r="AU818" i="1"/>
  <c r="AU824" i="1"/>
  <c r="AU830" i="1"/>
  <c r="AU836" i="1"/>
  <c r="AU842" i="1"/>
  <c r="AU848" i="1"/>
  <c r="AU854" i="1"/>
  <c r="AU860" i="1"/>
  <c r="AU866" i="1"/>
  <c r="AU872" i="1"/>
  <c r="AU878" i="1"/>
  <c r="AU884" i="1"/>
  <c r="AU890" i="1"/>
  <c r="AU896" i="1"/>
  <c r="AU902" i="1"/>
  <c r="AU24" i="1"/>
  <c r="AU66" i="1"/>
  <c r="AU109" i="1"/>
  <c r="AU152" i="1"/>
  <c r="AU194" i="1"/>
  <c r="AU240" i="1"/>
  <c r="AU282" i="1"/>
  <c r="AU325" i="1"/>
  <c r="AU368" i="1"/>
  <c r="AU410" i="1"/>
  <c r="AU440" i="1"/>
  <c r="AU466" i="1"/>
  <c r="AU492" i="1"/>
  <c r="AU518" i="1"/>
  <c r="AU539" i="1"/>
  <c r="AU561" i="1"/>
  <c r="AU582" i="1"/>
  <c r="AU604" i="1"/>
  <c r="AU626" i="1"/>
  <c r="AU647" i="1"/>
  <c r="AU669" i="1"/>
  <c r="AU690" i="1"/>
  <c r="AU712" i="1"/>
  <c r="AU726" i="1"/>
  <c r="AU737" i="1"/>
  <c r="AU747" i="1"/>
  <c r="AU756" i="1"/>
  <c r="AU765" i="1"/>
  <c r="AU774" i="1"/>
  <c r="AU783" i="1"/>
  <c r="AU792" i="1"/>
  <c r="AU801" i="1"/>
  <c r="AU810" i="1"/>
  <c r="AU819" i="1"/>
  <c r="AU827" i="1"/>
  <c r="AU834" i="1"/>
  <c r="AU841" i="1"/>
  <c r="AU849" i="1"/>
  <c r="AU856" i="1"/>
  <c r="AU863" i="1"/>
  <c r="AU870" i="1"/>
  <c r="AU877" i="1"/>
  <c r="AU885" i="1"/>
  <c r="AU892" i="1"/>
  <c r="AU899" i="1"/>
  <c r="AU906" i="1"/>
  <c r="AU126" i="1"/>
  <c r="AU138" i="1"/>
  <c r="AU224" i="1"/>
  <c r="AU354" i="1"/>
  <c r="AU397" i="1"/>
  <c r="AU457" i="1"/>
  <c r="AU532" i="1"/>
  <c r="AU597" i="1"/>
  <c r="AU662" i="1"/>
  <c r="AU723" i="1"/>
  <c r="AU753" i="1"/>
  <c r="AU789" i="1"/>
  <c r="AU816" i="1"/>
  <c r="AU839" i="1"/>
  <c r="AU25" i="1"/>
  <c r="AU68" i="1"/>
  <c r="AU110" i="1"/>
  <c r="AU156" i="1"/>
  <c r="AU198" i="1"/>
  <c r="AU241" i="1"/>
  <c r="AU284" i="1"/>
  <c r="AU326" i="1"/>
  <c r="AU372" i="1"/>
  <c r="AU413" i="1"/>
  <c r="AU442" i="1"/>
  <c r="AU468" i="1"/>
  <c r="AU493" i="1"/>
  <c r="AU519" i="1"/>
  <c r="AU540" i="1"/>
  <c r="AU562" i="1"/>
  <c r="AU584" i="1"/>
  <c r="AU605" i="1"/>
  <c r="AU627" i="1"/>
  <c r="AU648" i="1"/>
  <c r="AU670" i="1"/>
  <c r="AU692" i="1"/>
  <c r="AU713" i="1"/>
  <c r="AU728" i="1"/>
  <c r="AU738" i="1"/>
  <c r="AU748" i="1"/>
  <c r="AU757" i="1"/>
  <c r="AU766" i="1"/>
  <c r="AU775" i="1"/>
  <c r="AU784" i="1"/>
  <c r="AU793" i="1"/>
  <c r="AU802" i="1"/>
  <c r="AU811" i="1"/>
  <c r="AU820" i="1"/>
  <c r="AU828" i="1"/>
  <c r="AU835" i="1"/>
  <c r="AU843" i="1"/>
  <c r="AU850" i="1"/>
  <c r="AU857" i="1"/>
  <c r="AU864" i="1"/>
  <c r="AU871" i="1"/>
  <c r="AU879" i="1"/>
  <c r="AU886" i="1"/>
  <c r="AU893" i="1"/>
  <c r="AU900" i="1"/>
  <c r="AU907" i="1"/>
  <c r="AU84" i="1"/>
  <c r="AU502" i="1"/>
  <c r="AU591" i="1"/>
  <c r="AU656" i="1"/>
  <c r="AU699" i="1"/>
  <c r="AU731" i="1"/>
  <c r="AU751" i="1"/>
  <c r="AU778" i="1"/>
  <c r="AU796" i="1"/>
  <c r="AU814" i="1"/>
  <c r="AU831" i="1"/>
  <c r="AU838" i="1"/>
  <c r="AU852" i="1"/>
  <c r="AU867" i="1"/>
  <c r="AU881" i="1"/>
  <c r="AU895" i="1"/>
  <c r="AU96" i="1"/>
  <c r="AU266" i="1"/>
  <c r="AU484" i="1"/>
  <c r="AU554" i="1"/>
  <c r="AU640" i="1"/>
  <c r="AU705" i="1"/>
  <c r="AU744" i="1"/>
  <c r="AU771" i="1"/>
  <c r="AU807" i="1"/>
  <c r="AU832" i="1"/>
  <c r="AU37" i="1"/>
  <c r="AU80" i="1"/>
  <c r="AU122" i="1"/>
  <c r="AU168" i="1"/>
  <c r="AU210" i="1"/>
  <c r="AU253" i="1"/>
  <c r="AU296" i="1"/>
  <c r="AU338" i="1"/>
  <c r="AU384" i="1"/>
  <c r="AU421" i="1"/>
  <c r="AU449" i="1"/>
  <c r="AU475" i="1"/>
  <c r="AU500" i="1"/>
  <c r="AU525" i="1"/>
  <c r="AU546" i="1"/>
  <c r="AU568" i="1"/>
  <c r="AU590" i="1"/>
  <c r="AU611" i="1"/>
  <c r="AU633" i="1"/>
  <c r="AU654" i="1"/>
  <c r="AU676" i="1"/>
  <c r="AU698" i="1"/>
  <c r="AU719" i="1"/>
  <c r="AU730" i="1"/>
  <c r="AU741" i="1"/>
  <c r="AU750" i="1"/>
  <c r="AU759" i="1"/>
  <c r="AU768" i="1"/>
  <c r="AU777" i="1"/>
  <c r="AU786" i="1"/>
  <c r="AU795" i="1"/>
  <c r="AU804" i="1"/>
  <c r="AU813" i="1"/>
  <c r="AU822" i="1"/>
  <c r="AU829" i="1"/>
  <c r="AU837" i="1"/>
  <c r="AU844" i="1"/>
  <c r="AU851" i="1"/>
  <c r="AU858" i="1"/>
  <c r="AU865" i="1"/>
  <c r="AU873" i="1"/>
  <c r="AU880" i="1"/>
  <c r="AU887" i="1"/>
  <c r="AU894" i="1"/>
  <c r="AU901" i="1"/>
  <c r="AU38" i="1"/>
  <c r="AU169" i="1"/>
  <c r="AU212" i="1"/>
  <c r="AU254" i="1"/>
  <c r="AU300" i="1"/>
  <c r="AU342" i="1"/>
  <c r="AU385" i="1"/>
  <c r="AU425" i="1"/>
  <c r="AU450" i="1"/>
  <c r="AU476" i="1"/>
  <c r="AU526" i="1"/>
  <c r="AU548" i="1"/>
  <c r="AU569" i="1"/>
  <c r="AU612" i="1"/>
  <c r="AU634" i="1"/>
  <c r="AU677" i="1"/>
  <c r="AU720" i="1"/>
  <c r="AU742" i="1"/>
  <c r="AU760" i="1"/>
  <c r="AU769" i="1"/>
  <c r="AU787" i="1"/>
  <c r="AU805" i="1"/>
  <c r="AU823" i="1"/>
  <c r="AU845" i="1"/>
  <c r="AU859" i="1"/>
  <c r="AU874" i="1"/>
  <c r="AU888" i="1"/>
  <c r="AU903" i="1"/>
  <c r="AU50" i="1"/>
  <c r="AU312" i="1"/>
  <c r="AU432" i="1"/>
  <c r="AU509" i="1"/>
  <c r="AU575" i="1"/>
  <c r="AU618" i="1"/>
  <c r="AU683" i="1"/>
  <c r="AU734" i="1"/>
  <c r="AU762" i="1"/>
  <c r="AU780" i="1"/>
  <c r="AU798" i="1"/>
  <c r="AU825" i="1"/>
  <c r="AU181" i="1"/>
  <c r="AU12" i="1"/>
  <c r="AU270" i="1"/>
  <c r="AU485" i="1"/>
  <c r="AU620" i="1"/>
  <c r="AU735" i="1"/>
  <c r="AU790" i="1"/>
  <c r="AU840" i="1"/>
  <c r="AU862" i="1"/>
  <c r="AU883" i="1"/>
  <c r="AU905" i="1"/>
  <c r="AU97" i="1"/>
  <c r="AU533" i="1"/>
  <c r="AU663" i="1"/>
  <c r="AU754" i="1"/>
  <c r="AU808" i="1"/>
  <c r="AU847" i="1"/>
  <c r="AU869" i="1"/>
  <c r="AU891" i="1"/>
  <c r="AU228" i="1"/>
  <c r="AU833" i="1"/>
  <c r="AU904" i="1"/>
  <c r="AU54" i="1"/>
  <c r="AU313" i="1"/>
  <c r="AU511" i="1"/>
  <c r="AU641" i="1"/>
  <c r="AU745" i="1"/>
  <c r="AU799" i="1"/>
  <c r="AU846" i="1"/>
  <c r="AU868" i="1"/>
  <c r="AU889" i="1"/>
  <c r="AU356" i="1"/>
  <c r="AU724" i="1"/>
  <c r="AU140" i="1"/>
  <c r="AU398" i="1"/>
  <c r="AU555" i="1"/>
  <c r="AU684" i="1"/>
  <c r="AU763" i="1"/>
  <c r="AU817" i="1"/>
  <c r="AU853" i="1"/>
  <c r="AU875" i="1"/>
  <c r="AU897" i="1"/>
  <c r="AU182" i="1"/>
  <c r="AU598" i="1"/>
  <c r="AU433" i="1"/>
  <c r="AU576" i="1"/>
  <c r="AU706" i="1"/>
  <c r="AU772" i="1"/>
  <c r="AU826" i="1"/>
  <c r="AU855" i="1"/>
  <c r="AU876" i="1"/>
  <c r="AU898" i="1"/>
  <c r="AU458" i="1"/>
  <c r="AU781" i="1"/>
  <c r="AU861" i="1"/>
  <c r="AU882" i="1"/>
  <c r="AV9" i="1"/>
  <c r="AV15" i="1"/>
  <c r="AV21" i="1"/>
  <c r="AV27" i="1"/>
  <c r="AV33" i="1"/>
  <c r="AV39" i="1"/>
  <c r="AV45" i="1"/>
  <c r="AV51" i="1"/>
  <c r="AV57" i="1"/>
  <c r="AV63" i="1"/>
  <c r="AV69" i="1"/>
  <c r="AV75" i="1"/>
  <c r="AV81" i="1"/>
  <c r="AV87" i="1"/>
  <c r="AV93" i="1"/>
  <c r="AV99" i="1"/>
  <c r="AV105" i="1"/>
  <c r="AV111" i="1"/>
  <c r="AV117" i="1"/>
  <c r="AV123" i="1"/>
  <c r="AV129" i="1"/>
  <c r="AV135" i="1"/>
  <c r="AV141" i="1"/>
  <c r="AV147" i="1"/>
  <c r="AV153" i="1"/>
  <c r="AV159" i="1"/>
  <c r="AV165" i="1"/>
  <c r="AV171" i="1"/>
  <c r="AV177" i="1"/>
  <c r="AV183" i="1"/>
  <c r="AV189" i="1"/>
  <c r="AV195" i="1"/>
  <c r="AV201" i="1"/>
  <c r="AV207" i="1"/>
  <c r="AV213" i="1"/>
  <c r="AV219" i="1"/>
  <c r="AV10" i="1"/>
  <c r="AV16" i="1"/>
  <c r="AV22" i="1"/>
  <c r="AV28" i="1"/>
  <c r="AV34" i="1"/>
  <c r="AV11" i="1"/>
  <c r="AV17" i="1"/>
  <c r="AV23" i="1"/>
  <c r="AV29" i="1"/>
  <c r="AV35" i="1"/>
  <c r="AV41" i="1"/>
  <c r="AV12" i="1"/>
  <c r="AV18" i="1"/>
  <c r="AV13" i="1"/>
  <c r="AV19" i="1"/>
  <c r="AV25" i="1"/>
  <c r="AV31" i="1"/>
  <c r="AV37" i="1"/>
  <c r="AV43" i="1"/>
  <c r="AV49" i="1"/>
  <c r="AV55" i="1"/>
  <c r="AV61" i="1"/>
  <c r="AV67" i="1"/>
  <c r="AV73" i="1"/>
  <c r="AV79" i="1"/>
  <c r="AV85" i="1"/>
  <c r="AV91" i="1"/>
  <c r="AV97" i="1"/>
  <c r="AV103" i="1"/>
  <c r="AV109" i="1"/>
  <c r="AV115" i="1"/>
  <c r="AV121" i="1"/>
  <c r="AV127" i="1"/>
  <c r="AV133" i="1"/>
  <c r="AV139" i="1"/>
  <c r="AV145" i="1"/>
  <c r="AV151" i="1"/>
  <c r="AV157" i="1"/>
  <c r="AV163" i="1"/>
  <c r="AV169" i="1"/>
  <c r="AV175" i="1"/>
  <c r="AV181" i="1"/>
  <c r="AV187" i="1"/>
  <c r="AV193" i="1"/>
  <c r="AV199" i="1"/>
  <c r="AV205" i="1"/>
  <c r="AV211" i="1"/>
  <c r="AV217" i="1"/>
  <c r="AV223" i="1"/>
  <c r="AV229" i="1"/>
  <c r="AV235" i="1"/>
  <c r="AV241" i="1"/>
  <c r="AV247" i="1"/>
  <c r="AV253" i="1"/>
  <c r="AV259" i="1"/>
  <c r="AV265" i="1"/>
  <c r="AV271" i="1"/>
  <c r="AV277" i="1"/>
  <c r="AV283" i="1"/>
  <c r="AV289" i="1"/>
  <c r="AV295" i="1"/>
  <c r="AV301" i="1"/>
  <c r="AV307" i="1"/>
  <c r="AV313" i="1"/>
  <c r="AV319" i="1"/>
  <c r="AV325" i="1"/>
  <c r="AV331" i="1"/>
  <c r="AV337" i="1"/>
  <c r="AV343" i="1"/>
  <c r="AV349" i="1"/>
  <c r="AV355" i="1"/>
  <c r="AV361" i="1"/>
  <c r="AV367" i="1"/>
  <c r="AV373" i="1"/>
  <c r="AV379" i="1"/>
  <c r="AV385" i="1"/>
  <c r="AV391" i="1"/>
  <c r="AV397" i="1"/>
  <c r="AV403" i="1"/>
  <c r="AV409" i="1"/>
  <c r="AV415" i="1"/>
  <c r="AV421" i="1"/>
  <c r="AV427" i="1"/>
  <c r="AV433" i="1"/>
  <c r="AV439" i="1"/>
  <c r="AV445" i="1"/>
  <c r="AV451" i="1"/>
  <c r="AV457" i="1"/>
  <c r="AV463" i="1"/>
  <c r="AV469" i="1"/>
  <c r="AV475" i="1"/>
  <c r="AV481" i="1"/>
  <c r="AV487" i="1"/>
  <c r="AV493" i="1"/>
  <c r="AV499" i="1"/>
  <c r="AV505" i="1"/>
  <c r="AV511" i="1"/>
  <c r="AV517" i="1"/>
  <c r="AV14" i="1"/>
  <c r="AV36" i="1"/>
  <c r="AV47" i="1"/>
  <c r="AV56" i="1"/>
  <c r="AV65" i="1"/>
  <c r="AV74" i="1"/>
  <c r="AV83" i="1"/>
  <c r="AV92" i="1"/>
  <c r="AV101" i="1"/>
  <c r="AV110" i="1"/>
  <c r="AV119" i="1"/>
  <c r="AV128" i="1"/>
  <c r="AV137" i="1"/>
  <c r="AV146" i="1"/>
  <c r="AV155" i="1"/>
  <c r="AV164" i="1"/>
  <c r="AV173" i="1"/>
  <c r="AV182" i="1"/>
  <c r="AV191" i="1"/>
  <c r="AV200" i="1"/>
  <c r="AV209" i="1"/>
  <c r="AV218" i="1"/>
  <c r="AV226" i="1"/>
  <c r="AV233" i="1"/>
  <c r="AV240" i="1"/>
  <c r="AV248" i="1"/>
  <c r="AV255" i="1"/>
  <c r="AV262" i="1"/>
  <c r="AV269" i="1"/>
  <c r="AV276" i="1"/>
  <c r="AV284" i="1"/>
  <c r="AV291" i="1"/>
  <c r="AV298" i="1"/>
  <c r="AV305" i="1"/>
  <c r="AV312" i="1"/>
  <c r="AV320" i="1"/>
  <c r="AV327" i="1"/>
  <c r="AV334" i="1"/>
  <c r="AV341" i="1"/>
  <c r="AV348" i="1"/>
  <c r="AV356" i="1"/>
  <c r="AV363" i="1"/>
  <c r="AV370" i="1"/>
  <c r="AV377" i="1"/>
  <c r="AV384" i="1"/>
  <c r="AV392" i="1"/>
  <c r="AV399" i="1"/>
  <c r="AV406" i="1"/>
  <c r="AV413" i="1"/>
  <c r="AV420" i="1"/>
  <c r="AV428" i="1"/>
  <c r="AV435" i="1"/>
  <c r="AV442" i="1"/>
  <c r="AV449" i="1"/>
  <c r="AV456" i="1"/>
  <c r="AV464" i="1"/>
  <c r="AV471" i="1"/>
  <c r="AV478" i="1"/>
  <c r="AV485" i="1"/>
  <c r="AV492" i="1"/>
  <c r="AV500" i="1"/>
  <c r="AV507" i="1"/>
  <c r="AV514" i="1"/>
  <c r="AV521" i="1"/>
  <c r="AV527" i="1"/>
  <c r="AV533" i="1"/>
  <c r="AV539" i="1"/>
  <c r="AV545" i="1"/>
  <c r="AV551" i="1"/>
  <c r="AV557" i="1"/>
  <c r="AV563" i="1"/>
  <c r="AV569" i="1"/>
  <c r="AV575" i="1"/>
  <c r="AV581" i="1"/>
  <c r="AV587" i="1"/>
  <c r="AV593" i="1"/>
  <c r="AV599" i="1"/>
  <c r="AV605" i="1"/>
  <c r="AV611" i="1"/>
  <c r="AV617" i="1"/>
  <c r="AV623" i="1"/>
  <c r="AV629" i="1"/>
  <c r="AV635" i="1"/>
  <c r="AV641" i="1"/>
  <c r="AV647" i="1"/>
  <c r="AV20" i="1"/>
  <c r="AV38" i="1"/>
  <c r="AV48" i="1"/>
  <c r="AV58" i="1"/>
  <c r="AV66" i="1"/>
  <c r="AV76" i="1"/>
  <c r="AV84" i="1"/>
  <c r="AV94" i="1"/>
  <c r="AV102" i="1"/>
  <c r="AV112" i="1"/>
  <c r="AV120" i="1"/>
  <c r="AV130" i="1"/>
  <c r="AV138" i="1"/>
  <c r="AV148" i="1"/>
  <c r="AV156" i="1"/>
  <c r="AV166" i="1"/>
  <c r="AV174" i="1"/>
  <c r="AV184" i="1"/>
  <c r="AV192" i="1"/>
  <c r="AV202" i="1"/>
  <c r="AV210" i="1"/>
  <c r="AV220" i="1"/>
  <c r="AV227" i="1"/>
  <c r="AV234" i="1"/>
  <c r="AV242" i="1"/>
  <c r="AV249" i="1"/>
  <c r="AV256" i="1"/>
  <c r="AV263" i="1"/>
  <c r="AV270" i="1"/>
  <c r="AV278" i="1"/>
  <c r="AV285" i="1"/>
  <c r="AV292" i="1"/>
  <c r="AV299" i="1"/>
  <c r="AV306" i="1"/>
  <c r="AV314" i="1"/>
  <c r="AV321" i="1"/>
  <c r="AV328" i="1"/>
  <c r="AV335" i="1"/>
  <c r="AV342" i="1"/>
  <c r="AV350" i="1"/>
  <c r="AV357" i="1"/>
  <c r="AV364" i="1"/>
  <c r="AV371" i="1"/>
  <c r="AV378" i="1"/>
  <c r="AV24" i="1"/>
  <c r="AV40" i="1"/>
  <c r="AV50" i="1"/>
  <c r="AV59" i="1"/>
  <c r="AV68" i="1"/>
  <c r="AV77" i="1"/>
  <c r="AV86" i="1"/>
  <c r="AV95" i="1"/>
  <c r="AV104" i="1"/>
  <c r="AV113" i="1"/>
  <c r="AV122" i="1"/>
  <c r="AV131" i="1"/>
  <c r="AV140" i="1"/>
  <c r="AV149" i="1"/>
  <c r="AV158" i="1"/>
  <c r="AV167" i="1"/>
  <c r="AV176" i="1"/>
  <c r="AV185" i="1"/>
  <c r="AV194" i="1"/>
  <c r="AV203" i="1"/>
  <c r="AV212" i="1"/>
  <c r="AV221" i="1"/>
  <c r="AV228" i="1"/>
  <c r="AV236" i="1"/>
  <c r="AV243" i="1"/>
  <c r="AV250" i="1"/>
  <c r="AV257" i="1"/>
  <c r="AV264" i="1"/>
  <c r="AV272" i="1"/>
  <c r="AV279" i="1"/>
  <c r="AV286" i="1"/>
  <c r="AV293" i="1"/>
  <c r="AV300" i="1"/>
  <c r="AV308" i="1"/>
  <c r="AV315" i="1"/>
  <c r="AV322" i="1"/>
  <c r="AV329" i="1"/>
  <c r="AV336" i="1"/>
  <c r="AV344" i="1"/>
  <c r="AV351" i="1"/>
  <c r="AV358" i="1"/>
  <c r="AV365" i="1"/>
  <c r="AV372" i="1"/>
  <c r="AV380" i="1"/>
  <c r="AV26" i="1"/>
  <c r="AV42" i="1"/>
  <c r="AV52" i="1"/>
  <c r="AV60" i="1"/>
  <c r="AV70" i="1"/>
  <c r="AV78" i="1"/>
  <c r="AV88" i="1"/>
  <c r="AV96" i="1"/>
  <c r="AV106" i="1"/>
  <c r="AV114" i="1"/>
  <c r="AV124" i="1"/>
  <c r="AV132" i="1"/>
  <c r="AV142" i="1"/>
  <c r="AV150" i="1"/>
  <c r="AV160" i="1"/>
  <c r="AV168" i="1"/>
  <c r="AV178" i="1"/>
  <c r="AV186" i="1"/>
  <c r="AV196" i="1"/>
  <c r="AV204" i="1"/>
  <c r="AV214" i="1"/>
  <c r="AV222" i="1"/>
  <c r="AV230" i="1"/>
  <c r="AV237" i="1"/>
  <c r="AV244" i="1"/>
  <c r="AV251" i="1"/>
  <c r="AV258" i="1"/>
  <c r="AV266" i="1"/>
  <c r="AV273" i="1"/>
  <c r="AV280" i="1"/>
  <c r="AV287" i="1"/>
  <c r="AV294" i="1"/>
  <c r="AV302" i="1"/>
  <c r="AV309" i="1"/>
  <c r="AV316" i="1"/>
  <c r="AV323" i="1"/>
  <c r="AV330" i="1"/>
  <c r="AV338" i="1"/>
  <c r="AV345" i="1"/>
  <c r="AV352" i="1"/>
  <c r="AV359" i="1"/>
  <c r="AV366" i="1"/>
  <c r="AV374" i="1"/>
  <c r="AV381" i="1"/>
  <c r="AV30" i="1"/>
  <c r="AV44" i="1"/>
  <c r="AV53" i="1"/>
  <c r="AV62" i="1"/>
  <c r="AV71" i="1"/>
  <c r="AV80" i="1"/>
  <c r="AV89" i="1"/>
  <c r="AV98" i="1"/>
  <c r="AV107" i="1"/>
  <c r="AV116" i="1"/>
  <c r="AV125" i="1"/>
  <c r="AV134" i="1"/>
  <c r="AV143" i="1"/>
  <c r="AV152" i="1"/>
  <c r="AV161" i="1"/>
  <c r="AV170" i="1"/>
  <c r="AV179" i="1"/>
  <c r="AV188" i="1"/>
  <c r="AV197" i="1"/>
  <c r="AV206" i="1"/>
  <c r="AV215" i="1"/>
  <c r="AV224" i="1"/>
  <c r="AV231" i="1"/>
  <c r="AV238" i="1"/>
  <c r="AV245" i="1"/>
  <c r="AV252" i="1"/>
  <c r="AV260" i="1"/>
  <c r="AV267" i="1"/>
  <c r="AV274" i="1"/>
  <c r="AV281" i="1"/>
  <c r="AV288" i="1"/>
  <c r="AV296" i="1"/>
  <c r="AV303" i="1"/>
  <c r="AV310" i="1"/>
  <c r="AV317" i="1"/>
  <c r="AV324" i="1"/>
  <c r="AV332" i="1"/>
  <c r="AV339" i="1"/>
  <c r="AV346" i="1"/>
  <c r="AV353" i="1"/>
  <c r="AV360" i="1"/>
  <c r="AV368" i="1"/>
  <c r="AV375" i="1"/>
  <c r="AV382" i="1"/>
  <c r="AV389" i="1"/>
  <c r="AV396" i="1"/>
  <c r="AV404" i="1"/>
  <c r="AV411" i="1"/>
  <c r="AV418" i="1"/>
  <c r="AV425" i="1"/>
  <c r="AV432" i="1"/>
  <c r="AV440" i="1"/>
  <c r="AV447" i="1"/>
  <c r="AV454" i="1"/>
  <c r="AV461" i="1"/>
  <c r="AV468" i="1"/>
  <c r="AV476" i="1"/>
  <c r="AV483" i="1"/>
  <c r="AV490" i="1"/>
  <c r="AV497" i="1"/>
  <c r="AV504" i="1"/>
  <c r="AV512" i="1"/>
  <c r="AV519" i="1"/>
  <c r="AV525" i="1"/>
  <c r="AV531" i="1"/>
  <c r="AV537" i="1"/>
  <c r="AV543" i="1"/>
  <c r="AV549" i="1"/>
  <c r="AV555" i="1"/>
  <c r="AV561" i="1"/>
  <c r="AV567" i="1"/>
  <c r="AV573" i="1"/>
  <c r="AV579" i="1"/>
  <c r="AV585" i="1"/>
  <c r="AV591" i="1"/>
  <c r="AV597" i="1"/>
  <c r="AV603" i="1"/>
  <c r="AV609" i="1"/>
  <c r="AV615" i="1"/>
  <c r="AV621" i="1"/>
  <c r="AV627" i="1"/>
  <c r="AV633" i="1"/>
  <c r="AV639" i="1"/>
  <c r="AV645" i="1"/>
  <c r="AV651" i="1"/>
  <c r="AV657" i="1"/>
  <c r="AV663" i="1"/>
  <c r="AV669" i="1"/>
  <c r="AV675" i="1"/>
  <c r="AV681" i="1"/>
  <c r="AV687" i="1"/>
  <c r="AV693" i="1"/>
  <c r="AV699" i="1"/>
  <c r="AV705" i="1"/>
  <c r="AV711" i="1"/>
  <c r="AV717" i="1"/>
  <c r="AV723" i="1"/>
  <c r="AV729" i="1"/>
  <c r="AV735" i="1"/>
  <c r="AV741" i="1"/>
  <c r="AV747" i="1"/>
  <c r="AV753" i="1"/>
  <c r="AV759" i="1"/>
  <c r="AV765" i="1"/>
  <c r="AV771" i="1"/>
  <c r="AV777" i="1"/>
  <c r="AV783" i="1"/>
  <c r="AV789" i="1"/>
  <c r="AV795" i="1"/>
  <c r="AV801" i="1"/>
  <c r="AV807" i="1"/>
  <c r="AV813" i="1"/>
  <c r="AV819" i="1"/>
  <c r="AV825" i="1"/>
  <c r="AV831" i="1"/>
  <c r="AV837" i="1"/>
  <c r="AV843" i="1"/>
  <c r="AV849" i="1"/>
  <c r="AV855" i="1"/>
  <c r="AV861" i="1"/>
  <c r="AV867" i="1"/>
  <c r="AV873" i="1"/>
  <c r="AV879" i="1"/>
  <c r="AV885" i="1"/>
  <c r="AV891" i="1"/>
  <c r="AV897" i="1"/>
  <c r="AV903" i="1"/>
  <c r="AV32" i="1"/>
  <c r="AV90" i="1"/>
  <c r="AV144" i="1"/>
  <c r="AV198" i="1"/>
  <c r="AV246" i="1"/>
  <c r="AV290" i="1"/>
  <c r="AV333" i="1"/>
  <c r="AV376" i="1"/>
  <c r="AV393" i="1"/>
  <c r="AV402" i="1"/>
  <c r="AV414" i="1"/>
  <c r="AV424" i="1"/>
  <c r="AV436" i="1"/>
  <c r="AV446" i="1"/>
  <c r="AV458" i="1"/>
  <c r="AV467" i="1"/>
  <c r="AV479" i="1"/>
  <c r="AV489" i="1"/>
  <c r="AV501" i="1"/>
  <c r="AV510" i="1"/>
  <c r="AV522" i="1"/>
  <c r="AV530" i="1"/>
  <c r="AV540" i="1"/>
  <c r="AV548" i="1"/>
  <c r="AV558" i="1"/>
  <c r="AV566" i="1"/>
  <c r="AV576" i="1"/>
  <c r="AV584" i="1"/>
  <c r="AV594" i="1"/>
  <c r="AV602" i="1"/>
  <c r="AV612" i="1"/>
  <c r="AV620" i="1"/>
  <c r="AV630" i="1"/>
  <c r="AV638" i="1"/>
  <c r="AV648" i="1"/>
  <c r="AV655" i="1"/>
  <c r="AV662" i="1"/>
  <c r="AV670" i="1"/>
  <c r="AV677" i="1"/>
  <c r="AV684" i="1"/>
  <c r="AV691" i="1"/>
  <c r="AV698" i="1"/>
  <c r="AV706" i="1"/>
  <c r="AV713" i="1"/>
  <c r="AV720" i="1"/>
  <c r="AV727" i="1"/>
  <c r="AV734" i="1"/>
  <c r="AV742" i="1"/>
  <c r="AV749" i="1"/>
  <c r="AV756" i="1"/>
  <c r="AV763" i="1"/>
  <c r="AV770" i="1"/>
  <c r="AV778" i="1"/>
  <c r="AV785" i="1"/>
  <c r="AV792" i="1"/>
  <c r="AV799" i="1"/>
  <c r="AV806" i="1"/>
  <c r="AV814" i="1"/>
  <c r="AV821" i="1"/>
  <c r="AV828" i="1"/>
  <c r="AV835" i="1"/>
  <c r="AV842" i="1"/>
  <c r="AV850" i="1"/>
  <c r="AV857" i="1"/>
  <c r="AV864" i="1"/>
  <c r="AV871" i="1"/>
  <c r="AV878" i="1"/>
  <c r="AV886" i="1"/>
  <c r="AV893" i="1"/>
  <c r="AV900" i="1"/>
  <c r="AV907" i="1"/>
  <c r="AV877" i="1"/>
  <c r="AV46" i="1"/>
  <c r="AV100" i="1"/>
  <c r="AV154" i="1"/>
  <c r="AV208" i="1"/>
  <c r="AV254" i="1"/>
  <c r="AV297" i="1"/>
  <c r="AV340" i="1"/>
  <c r="AV383" i="1"/>
  <c r="AV394" i="1"/>
  <c r="AV405" i="1"/>
  <c r="AV416" i="1"/>
  <c r="AV426" i="1"/>
  <c r="AV437" i="1"/>
  <c r="AV448" i="1"/>
  <c r="AV459" i="1"/>
  <c r="AV470" i="1"/>
  <c r="AV480" i="1"/>
  <c r="AV491" i="1"/>
  <c r="AV502" i="1"/>
  <c r="AV513" i="1"/>
  <c r="AV523" i="1"/>
  <c r="AV532" i="1"/>
  <c r="AV541" i="1"/>
  <c r="AV550" i="1"/>
  <c r="AV559" i="1"/>
  <c r="AV568" i="1"/>
  <c r="AV577" i="1"/>
  <c r="AV586" i="1"/>
  <c r="AV595" i="1"/>
  <c r="AV604" i="1"/>
  <c r="AV613" i="1"/>
  <c r="AV622" i="1"/>
  <c r="AV631" i="1"/>
  <c r="AV640" i="1"/>
  <c r="AV649" i="1"/>
  <c r="AV656" i="1"/>
  <c r="AV664" i="1"/>
  <c r="AV671" i="1"/>
  <c r="AV678" i="1"/>
  <c r="AV685" i="1"/>
  <c r="AV692" i="1"/>
  <c r="AV700" i="1"/>
  <c r="AV707" i="1"/>
  <c r="AV714" i="1"/>
  <c r="AV721" i="1"/>
  <c r="AV728" i="1"/>
  <c r="AV736" i="1"/>
  <c r="AV743" i="1"/>
  <c r="AV750" i="1"/>
  <c r="AV757" i="1"/>
  <c r="AV764" i="1"/>
  <c r="AV772" i="1"/>
  <c r="AV779" i="1"/>
  <c r="AV786" i="1"/>
  <c r="AV793" i="1"/>
  <c r="AV800" i="1"/>
  <c r="AV808" i="1"/>
  <c r="AV815" i="1"/>
  <c r="AV822" i="1"/>
  <c r="AV829" i="1"/>
  <c r="AV836" i="1"/>
  <c r="AV844" i="1"/>
  <c r="AV851" i="1"/>
  <c r="AV858" i="1"/>
  <c r="AV865" i="1"/>
  <c r="AV872" i="1"/>
  <c r="AV880" i="1"/>
  <c r="AV887" i="1"/>
  <c r="AV894" i="1"/>
  <c r="AV901" i="1"/>
  <c r="AV892" i="1"/>
  <c r="AV54" i="1"/>
  <c r="AV108" i="1"/>
  <c r="AV162" i="1"/>
  <c r="AV216" i="1"/>
  <c r="AV261" i="1"/>
  <c r="AV304" i="1"/>
  <c r="AV347" i="1"/>
  <c r="AV386" i="1"/>
  <c r="AV395" i="1"/>
  <c r="AV407" i="1"/>
  <c r="AV417" i="1"/>
  <c r="AV429" i="1"/>
  <c r="AV438" i="1"/>
  <c r="AV450" i="1"/>
  <c r="AV460" i="1"/>
  <c r="AV472" i="1"/>
  <c r="AV482" i="1"/>
  <c r="AV494" i="1"/>
  <c r="AV503" i="1"/>
  <c r="AV515" i="1"/>
  <c r="AV524" i="1"/>
  <c r="AV534" i="1"/>
  <c r="AV542" i="1"/>
  <c r="AV552" i="1"/>
  <c r="AV560" i="1"/>
  <c r="AV570" i="1"/>
  <c r="AV578" i="1"/>
  <c r="AV588" i="1"/>
  <c r="AV596" i="1"/>
  <c r="AV606" i="1"/>
  <c r="AV614" i="1"/>
  <c r="AV624" i="1"/>
  <c r="AV632" i="1"/>
  <c r="AV642" i="1"/>
  <c r="AV650" i="1"/>
  <c r="AV658" i="1"/>
  <c r="AV665" i="1"/>
  <c r="AV672" i="1"/>
  <c r="AV679" i="1"/>
  <c r="AV686" i="1"/>
  <c r="AV694" i="1"/>
  <c r="AV701" i="1"/>
  <c r="AV708" i="1"/>
  <c r="AV715" i="1"/>
  <c r="AV722" i="1"/>
  <c r="AV730" i="1"/>
  <c r="AV737" i="1"/>
  <c r="AV744" i="1"/>
  <c r="AV751" i="1"/>
  <c r="AV758" i="1"/>
  <c r="AV766" i="1"/>
  <c r="AV773" i="1"/>
  <c r="AV780" i="1"/>
  <c r="AV787" i="1"/>
  <c r="AV794" i="1"/>
  <c r="AV802" i="1"/>
  <c r="AV809" i="1"/>
  <c r="AV816" i="1"/>
  <c r="AV823" i="1"/>
  <c r="AV830" i="1"/>
  <c r="AV838" i="1"/>
  <c r="AV845" i="1"/>
  <c r="AV852" i="1"/>
  <c r="AV859" i="1"/>
  <c r="AV866" i="1"/>
  <c r="AV874" i="1"/>
  <c r="AV881" i="1"/>
  <c r="AV888" i="1"/>
  <c r="AV895" i="1"/>
  <c r="AV902" i="1"/>
  <c r="AV884" i="1"/>
  <c r="AV64" i="1"/>
  <c r="AV118" i="1"/>
  <c r="AV172" i="1"/>
  <c r="AV225" i="1"/>
  <c r="AV268" i="1"/>
  <c r="AV311" i="1"/>
  <c r="AV354" i="1"/>
  <c r="AV387" i="1"/>
  <c r="AV398" i="1"/>
  <c r="AV408" i="1"/>
  <c r="AV419" i="1"/>
  <c r="AV430" i="1"/>
  <c r="AV441" i="1"/>
  <c r="AV452" i="1"/>
  <c r="AV462" i="1"/>
  <c r="AV473" i="1"/>
  <c r="AV484" i="1"/>
  <c r="AV495" i="1"/>
  <c r="AV506" i="1"/>
  <c r="AV516" i="1"/>
  <c r="AV526" i="1"/>
  <c r="AV535" i="1"/>
  <c r="AV544" i="1"/>
  <c r="AV553" i="1"/>
  <c r="AV562" i="1"/>
  <c r="AV571" i="1"/>
  <c r="AV580" i="1"/>
  <c r="AV589" i="1"/>
  <c r="AV598" i="1"/>
  <c r="AV607" i="1"/>
  <c r="AV616" i="1"/>
  <c r="AV625" i="1"/>
  <c r="AV634" i="1"/>
  <c r="AV643" i="1"/>
  <c r="AV652" i="1"/>
  <c r="AV659" i="1"/>
  <c r="AV666" i="1"/>
  <c r="AV673" i="1"/>
  <c r="AV680" i="1"/>
  <c r="AV688" i="1"/>
  <c r="AV695" i="1"/>
  <c r="AV702" i="1"/>
  <c r="AV709" i="1"/>
  <c r="AV716" i="1"/>
  <c r="AV724" i="1"/>
  <c r="AV731" i="1"/>
  <c r="AV738" i="1"/>
  <c r="AV745" i="1"/>
  <c r="AV752" i="1"/>
  <c r="AV760" i="1"/>
  <c r="AV767" i="1"/>
  <c r="AV774" i="1"/>
  <c r="AV781" i="1"/>
  <c r="AV788" i="1"/>
  <c r="AV796" i="1"/>
  <c r="AV803" i="1"/>
  <c r="AV810" i="1"/>
  <c r="AV817" i="1"/>
  <c r="AV824" i="1"/>
  <c r="AV832" i="1"/>
  <c r="AV839" i="1"/>
  <c r="AV846" i="1"/>
  <c r="AV853" i="1"/>
  <c r="AV860" i="1"/>
  <c r="AV868" i="1"/>
  <c r="AV875" i="1"/>
  <c r="AV882" i="1"/>
  <c r="AV889" i="1"/>
  <c r="AV896" i="1"/>
  <c r="AV904" i="1"/>
  <c r="AV899" i="1"/>
  <c r="AV72" i="1"/>
  <c r="AV126" i="1"/>
  <c r="AV180" i="1"/>
  <c r="AV232" i="1"/>
  <c r="AV275" i="1"/>
  <c r="AV318" i="1"/>
  <c r="AV362" i="1"/>
  <c r="AV388" i="1"/>
  <c r="AV400" i="1"/>
  <c r="AV410" i="1"/>
  <c r="AV422" i="1"/>
  <c r="AV431" i="1"/>
  <c r="AV443" i="1"/>
  <c r="AV453" i="1"/>
  <c r="AV465" i="1"/>
  <c r="AV474" i="1"/>
  <c r="AV486" i="1"/>
  <c r="AV496" i="1"/>
  <c r="AV508" i="1"/>
  <c r="AV518" i="1"/>
  <c r="AV528" i="1"/>
  <c r="AV536" i="1"/>
  <c r="AV546" i="1"/>
  <c r="AV554" i="1"/>
  <c r="AV564" i="1"/>
  <c r="AV572" i="1"/>
  <c r="AV582" i="1"/>
  <c r="AV590" i="1"/>
  <c r="AV600" i="1"/>
  <c r="AV608" i="1"/>
  <c r="AV618" i="1"/>
  <c r="AV626" i="1"/>
  <c r="AV636" i="1"/>
  <c r="AV644" i="1"/>
  <c r="AV653" i="1"/>
  <c r="AV660" i="1"/>
  <c r="AV667" i="1"/>
  <c r="AV674" i="1"/>
  <c r="AV682" i="1"/>
  <c r="AV689" i="1"/>
  <c r="AV696" i="1"/>
  <c r="AV703" i="1"/>
  <c r="AV710" i="1"/>
  <c r="AV718" i="1"/>
  <c r="AV725" i="1"/>
  <c r="AV732" i="1"/>
  <c r="AV739" i="1"/>
  <c r="AV746" i="1"/>
  <c r="AV754" i="1"/>
  <c r="AV761" i="1"/>
  <c r="AV768" i="1"/>
  <c r="AV775" i="1"/>
  <c r="AV782" i="1"/>
  <c r="AV790" i="1"/>
  <c r="AV797" i="1"/>
  <c r="AV804" i="1"/>
  <c r="AV811" i="1"/>
  <c r="AV818" i="1"/>
  <c r="AV826" i="1"/>
  <c r="AV833" i="1"/>
  <c r="AV840" i="1"/>
  <c r="AV847" i="1"/>
  <c r="AV854" i="1"/>
  <c r="AV862" i="1"/>
  <c r="AV869" i="1"/>
  <c r="AV876" i="1"/>
  <c r="AV883" i="1"/>
  <c r="AV890" i="1"/>
  <c r="AV898" i="1"/>
  <c r="AV905" i="1"/>
  <c r="AV82" i="1"/>
  <c r="AV136" i="1"/>
  <c r="AV190" i="1"/>
  <c r="AV239" i="1"/>
  <c r="AV282" i="1"/>
  <c r="AV326" i="1"/>
  <c r="AV369" i="1"/>
  <c r="AV390" i="1"/>
  <c r="AV401" i="1"/>
  <c r="AV412" i="1"/>
  <c r="AV423" i="1"/>
  <c r="AV434" i="1"/>
  <c r="AV444" i="1"/>
  <c r="AV455" i="1"/>
  <c r="AV466" i="1"/>
  <c r="AV477" i="1"/>
  <c r="AV488" i="1"/>
  <c r="AV498" i="1"/>
  <c r="AV509" i="1"/>
  <c r="AV520" i="1"/>
  <c r="AV529" i="1"/>
  <c r="AV538" i="1"/>
  <c r="AV547" i="1"/>
  <c r="AV556" i="1"/>
  <c r="AV565" i="1"/>
  <c r="AV574" i="1"/>
  <c r="AV583" i="1"/>
  <c r="AV592" i="1"/>
  <c r="AV601" i="1"/>
  <c r="AV610" i="1"/>
  <c r="AV619" i="1"/>
  <c r="AV628" i="1"/>
  <c r="AV637" i="1"/>
  <c r="AV646" i="1"/>
  <c r="AV654" i="1"/>
  <c r="AV661" i="1"/>
  <c r="AV668" i="1"/>
  <c r="AV676" i="1"/>
  <c r="AV683" i="1"/>
  <c r="AV690" i="1"/>
  <c r="AV697" i="1"/>
  <c r="AV704" i="1"/>
  <c r="AV712" i="1"/>
  <c r="AV719" i="1"/>
  <c r="AV726" i="1"/>
  <c r="AV733" i="1"/>
  <c r="AV740" i="1"/>
  <c r="AV748" i="1"/>
  <c r="AV755" i="1"/>
  <c r="AV762" i="1"/>
  <c r="AV769" i="1"/>
  <c r="AV776" i="1"/>
  <c r="AV784" i="1"/>
  <c r="AV791" i="1"/>
  <c r="AV798" i="1"/>
  <c r="AV805" i="1"/>
  <c r="AV812" i="1"/>
  <c r="AV820" i="1"/>
  <c r="AV827" i="1"/>
  <c r="AV834" i="1"/>
  <c r="AV841" i="1"/>
  <c r="AV848" i="1"/>
  <c r="AV856" i="1"/>
  <c r="AV863" i="1"/>
  <c r="AV870" i="1"/>
  <c r="AV906" i="1"/>
  <c r="AV8" i="1"/>
  <c r="D38" i="2"/>
  <c r="D30" i="2"/>
  <c r="D36" i="2"/>
  <c r="D33" i="2"/>
  <c r="E33" i="2" s="1"/>
  <c r="B37" i="2"/>
  <c r="D37" i="2"/>
  <c r="D29" i="2"/>
  <c r="B29" i="2"/>
  <c r="B38" i="2"/>
  <c r="B30" i="2"/>
  <c r="B31" i="2"/>
  <c r="B36" i="2"/>
  <c r="D31" i="2"/>
  <c r="B32" i="2"/>
  <c r="B12" i="2"/>
  <c r="B15" i="2"/>
  <c r="B13" i="2"/>
  <c r="B9" i="2"/>
  <c r="B8" i="2"/>
  <c r="C15" i="2" l="1"/>
  <c r="C36" i="2"/>
  <c r="C37" i="2"/>
  <c r="C38" i="2"/>
  <c r="C32" i="2"/>
  <c r="C29" i="2"/>
  <c r="C13" i="2"/>
  <c r="C31" i="2"/>
  <c r="C33" i="2"/>
  <c r="F30" i="2"/>
  <c r="G30" i="2" s="1"/>
  <c r="C30" i="2"/>
  <c r="C12" i="2"/>
  <c r="F33" i="2"/>
  <c r="G33" i="2" s="1"/>
  <c r="B24" i="2"/>
  <c r="B25" i="2"/>
  <c r="F36" i="2"/>
  <c r="G36" i="2" s="1"/>
  <c r="E37" i="2"/>
  <c r="C25" i="2"/>
  <c r="C24" i="2"/>
  <c r="E38" i="2"/>
  <c r="E32" i="2"/>
  <c r="E31" i="2"/>
  <c r="E29" i="2"/>
  <c r="E36" i="2"/>
  <c r="F38" i="2"/>
  <c r="G38" i="2" s="1"/>
  <c r="F29" i="2"/>
  <c r="G29" i="2" s="1"/>
  <c r="E30" i="2"/>
  <c r="F31" i="2"/>
  <c r="G31" i="2" s="1"/>
  <c r="F37" i="2"/>
  <c r="G37" i="2" s="1"/>
  <c r="F32" i="2"/>
  <c r="G32" i="2" s="1"/>
  <c r="C26" i="2" l="1"/>
  <c r="B26" i="2"/>
</calcChain>
</file>

<file path=xl/sharedStrings.xml><?xml version="1.0" encoding="utf-8"?>
<sst xmlns="http://schemas.openxmlformats.org/spreadsheetml/2006/main" count="273" uniqueCount="163">
  <si>
    <t>Matricule</t>
  </si>
  <si>
    <t>Sexe</t>
  </si>
  <si>
    <t>Date de naissance</t>
  </si>
  <si>
    <t>Date d'embauche</t>
  </si>
  <si>
    <t>Type de contrat</t>
  </si>
  <si>
    <t>Temps de travail</t>
  </si>
  <si>
    <t>ETP</t>
  </si>
  <si>
    <t>Statut</t>
  </si>
  <si>
    <t>Niveau hiérarchique</t>
  </si>
  <si>
    <t>Métier</t>
  </si>
  <si>
    <t>CDI</t>
  </si>
  <si>
    <t>Temps plein</t>
  </si>
  <si>
    <t>Nationalité</t>
  </si>
  <si>
    <t>Adresse</t>
  </si>
  <si>
    <t>N°</t>
  </si>
  <si>
    <t>Française</t>
  </si>
  <si>
    <t>F</t>
  </si>
  <si>
    <t>M</t>
  </si>
  <si>
    <t>Niveau de diplôme</t>
  </si>
  <si>
    <t>Service</t>
  </si>
  <si>
    <t>Comptable</t>
  </si>
  <si>
    <t>Finances</t>
  </si>
  <si>
    <t>Toujours en poste ?</t>
  </si>
  <si>
    <t>Oui</t>
  </si>
  <si>
    <t>Non</t>
  </si>
  <si>
    <t>M00001</t>
  </si>
  <si>
    <t>M00002</t>
  </si>
  <si>
    <t>M00005</t>
  </si>
  <si>
    <t>M00006</t>
  </si>
  <si>
    <t>M00007</t>
  </si>
  <si>
    <t>M00003</t>
  </si>
  <si>
    <t>M00004</t>
  </si>
  <si>
    <t>CDD</t>
  </si>
  <si>
    <t>Apprentissage</t>
  </si>
  <si>
    <t>Malgache</t>
  </si>
  <si>
    <t>Stage</t>
  </si>
  <si>
    <t>Marketing</t>
  </si>
  <si>
    <t>Communication</t>
  </si>
  <si>
    <t>Ventes</t>
  </si>
  <si>
    <t>Assistant</t>
  </si>
  <si>
    <t>Assistante</t>
  </si>
  <si>
    <t>Commercial</t>
  </si>
  <si>
    <t>Autres informations</t>
  </si>
  <si>
    <t>Remarques</t>
  </si>
  <si>
    <t>21000 Dijon</t>
  </si>
  <si>
    <t>Nombre d'employés actuellement en poste</t>
  </si>
  <si>
    <t>Aujourd'hui :</t>
  </si>
  <si>
    <t>Nombre de jours dans l'entreprise</t>
  </si>
  <si>
    <t>Calculs automatiques :</t>
  </si>
  <si>
    <t>Date départ</t>
  </si>
  <si>
    <t>Nombre d'employés depuis la création</t>
  </si>
  <si>
    <t>Nombre d'ETP actuel</t>
  </si>
  <si>
    <t xml:space="preserve">Données en date du : </t>
  </si>
  <si>
    <t>Nombre ETP actuel</t>
  </si>
  <si>
    <t>Nombre moyen d'années dans l'organisation</t>
  </si>
  <si>
    <t>Tableau des effectifs</t>
  </si>
  <si>
    <t>Cadre</t>
  </si>
  <si>
    <t>Agent de maîtrise</t>
  </si>
  <si>
    <t>Autre</t>
  </si>
  <si>
    <t>Age des employés en poste</t>
  </si>
  <si>
    <t>Age moyen des employés en poste</t>
  </si>
  <si>
    <t>Nombre actuel de femmes</t>
  </si>
  <si>
    <t>Nombre actuel d'hommes</t>
  </si>
  <si>
    <t>Nombre de F actuellement en poste</t>
  </si>
  <si>
    <t>Nombre d'H actuellement en poste</t>
  </si>
  <si>
    <t>Handicap ?</t>
  </si>
  <si>
    <t>M00008TH</t>
  </si>
  <si>
    <t>Nombre handicapés</t>
  </si>
  <si>
    <t>Nombre actuel de travailleurs handicapés</t>
  </si>
  <si>
    <t>Nombre CDI</t>
  </si>
  <si>
    <t>Nombre CDD</t>
  </si>
  <si>
    <t>Nombre Apprentissage</t>
  </si>
  <si>
    <t>Nombre stage</t>
  </si>
  <si>
    <t>Nombre cadres</t>
  </si>
  <si>
    <t>Nombre agents de maitrise</t>
  </si>
  <si>
    <t>Données démographiques</t>
  </si>
  <si>
    <t>ans</t>
  </si>
  <si>
    <t>Nombre Autre type contrat</t>
  </si>
  <si>
    <t>Nombre autre statut</t>
  </si>
  <si>
    <t>Effectifs par type de contrat</t>
  </si>
  <si>
    <t>Effectifs par statut</t>
  </si>
  <si>
    <t>Age et ancienneté</t>
  </si>
  <si>
    <t>Age moyen des femmes en poste</t>
  </si>
  <si>
    <t>Age moyen des hommes en poste</t>
  </si>
  <si>
    <t>Age des F en poste</t>
  </si>
  <si>
    <t>Age des H en poste</t>
  </si>
  <si>
    <t>Femmes</t>
  </si>
  <si>
    <t>Nb femmes</t>
  </si>
  <si>
    <t>% femmes</t>
  </si>
  <si>
    <t>Nb hommes</t>
  </si>
  <si>
    <t>% hommes</t>
  </si>
  <si>
    <t>Total</t>
  </si>
  <si>
    <t>%</t>
  </si>
  <si>
    <t>Turnover</t>
  </si>
  <si>
    <t>Nbre démissions N</t>
  </si>
  <si>
    <t>Nbre démissions N-1</t>
  </si>
  <si>
    <t>Nbre embauches N</t>
  </si>
  <si>
    <t>Nbre embauches N-1</t>
  </si>
  <si>
    <t>Nombre d'embauches</t>
  </si>
  <si>
    <t>Nombre de démissions</t>
  </si>
  <si>
    <t>N-1</t>
  </si>
  <si>
    <t>N</t>
  </si>
  <si>
    <t>Taux turnover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</si>
  <si>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</si>
  <si>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</si>
  <si>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</si>
  <si>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</si>
  <si>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</si>
  <si>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</si>
  <si>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Paramètres :</t>
  </si>
  <si>
    <t>Procédure en cours</t>
  </si>
  <si>
    <t>Tableau de suivi des entretiens professionnels</t>
  </si>
  <si>
    <t>Prénom + Nom</t>
  </si>
  <si>
    <t>Alain Durand</t>
  </si>
  <si>
    <t>Jean Davy</t>
  </si>
  <si>
    <t>Nadia Lewan</t>
  </si>
  <si>
    <t>Lucie Broc</t>
  </si>
  <si>
    <t>Kévin Martial</t>
  </si>
  <si>
    <t>Frédéric Uttin</t>
  </si>
  <si>
    <t>Matthieu Nervien</t>
  </si>
  <si>
    <t>Mohamed Alfik</t>
  </si>
  <si>
    <t>Base effectifs</t>
  </si>
  <si>
    <t>Age</t>
  </si>
  <si>
    <r>
      <t>Prénom + Nom</t>
    </r>
    <r>
      <rPr>
        <i/>
        <sz val="12"/>
        <color theme="0"/>
        <rFont val="Calibri"/>
        <family val="2"/>
        <scheme val="minor"/>
      </rPr>
      <t xml:space="preserve"> (sélectionnez dans la liste)</t>
    </r>
  </si>
  <si>
    <t>Date entretien 2018</t>
  </si>
  <si>
    <t>Date entretien 2019</t>
  </si>
  <si>
    <t>Date entretien 2020</t>
  </si>
  <si>
    <t>Date entretien 2021</t>
  </si>
  <si>
    <t>Date entretien 2022</t>
  </si>
  <si>
    <t>Date entretien 2023</t>
  </si>
  <si>
    <t>ENTRETIENS PROFESSIONNELS</t>
  </si>
  <si>
    <t>Saisissez dans les cases bleues uniquement :</t>
  </si>
  <si>
    <t>Saisissez d'abord tous vos effectifs dans le tableau ci-dessous :</t>
  </si>
  <si>
    <t>Indicateurs RH (automatique, non modifiable)</t>
  </si>
  <si>
    <t>Résumé des entretiens, actions décidées, reste à faire à ce jour…</t>
  </si>
  <si>
    <t>Date entretien 2024</t>
  </si>
  <si>
    <t>Date entretien 2017</t>
  </si>
  <si>
    <t>Date entretien 2025</t>
  </si>
  <si>
    <t>Nombre d'entretiens professionnels réalisés</t>
  </si>
  <si>
    <t>Fiche d'entretien professionnel (à imprimer avant l'entretien)</t>
  </si>
  <si>
    <t>Sélectionnez le nom du salarié :</t>
  </si>
  <si>
    <t>Nom du salarié :</t>
  </si>
  <si>
    <t>Age :</t>
  </si>
  <si>
    <t>Type de contrat :</t>
  </si>
  <si>
    <t>Temps de travail :</t>
  </si>
  <si>
    <t>Statut :</t>
  </si>
  <si>
    <t>Service :</t>
  </si>
  <si>
    <t>Métier :</t>
  </si>
  <si>
    <t>Date d'entrée :</t>
  </si>
  <si>
    <t>Handicap :</t>
  </si>
  <si>
    <t>Entretiens déjà réalisés :</t>
  </si>
  <si>
    <t>FICHE D'ENTRETIEN PROFESSIONNEL</t>
  </si>
  <si>
    <t>Date :</t>
  </si>
  <si>
    <t>Matricule :</t>
  </si>
  <si>
    <t>Entretien :</t>
  </si>
  <si>
    <t>Parcours :</t>
  </si>
  <si>
    <t>Compétences :</t>
  </si>
  <si>
    <t>Evolution professionnelle :</t>
  </si>
  <si>
    <t>Projet professionnel :</t>
  </si>
  <si>
    <t>Résumé des entretiens précédents :</t>
  </si>
  <si>
    <t>Perspectives, besoins de formation :</t>
  </si>
  <si>
    <t>Conclusion / actions à mettre en œuvre :</t>
  </si>
  <si>
    <t>https://www.business-plan-excel.fr/produit/mot-de-passe-suivi-entretiens-excel/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</si>
</sst>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i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b/>
      <i/>
      <u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6" fillId="0" borderId="0" xfId="0" applyFont="1"/>
    <xf numFmtId="1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9" fillId="2" borderId="1" xfId="0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/>
    </xf>
    <xf numFmtId="14" fontId="2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top"/>
    </xf>
    <xf numFmtId="0" fontId="0" fillId="0" borderId="0" xfId="0" applyNumberFormat="1"/>
    <xf numFmtId="0" fontId="12" fillId="0" borderId="1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left" indent="1"/>
    </xf>
    <xf numFmtId="9" fontId="15" fillId="0" borderId="0" xfId="1" applyFont="1" applyAlignment="1">
      <alignment horizontal="left"/>
    </xf>
    <xf numFmtId="0" fontId="9" fillId="2" borderId="1" xfId="0" applyFont="1" applyFill="1" applyBorder="1" applyAlignment="1" applyProtection="1">
      <alignment horizontal="left" vertical="center"/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2" fontId="0" fillId="0" borderId="1" xfId="0" applyNumberFormat="1" applyBorder="1" applyProtection="1">
      <protection locked="0"/>
    </xf>
    <xf numFmtId="9" fontId="0" fillId="0" borderId="1" xfId="0" applyNumberFormat="1" applyBorder="1" applyAlignment="1" applyProtection="1">
      <alignment horizontal="left"/>
      <protection locked="0"/>
    </xf>
    <xf numFmtId="164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9" fontId="15" fillId="0" borderId="3" xfId="1" applyFont="1" applyBorder="1" applyAlignment="1">
      <alignment horizontal="left"/>
    </xf>
    <xf numFmtId="9" fontId="14" fillId="0" borderId="0" xfId="1" applyFont="1" applyAlignment="1">
      <alignment horizontal="right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5" fillId="0" borderId="0" xfId="0" applyFont="1"/>
    <xf numFmtId="0" fontId="22" fillId="0" borderId="0" xfId="2" applyFont="1"/>
    <xf numFmtId="0" fontId="23" fillId="0" borderId="0" xfId="0" applyFont="1"/>
    <xf numFmtId="0" fontId="4" fillId="0" borderId="0" xfId="0" applyFont="1" applyAlignment="1">
      <alignment horizontal="left"/>
    </xf>
    <xf numFmtId="0" fontId="8" fillId="0" borderId="4" xfId="0" applyFont="1" applyBorder="1"/>
    <xf numFmtId="0" fontId="0" fillId="0" borderId="4" xfId="0" applyBorder="1"/>
    <xf numFmtId="0" fontId="2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9" fontId="15" fillId="0" borderId="4" xfId="1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16" fillId="0" borderId="4" xfId="0" applyFont="1" applyBorder="1"/>
    <xf numFmtId="14" fontId="13" fillId="0" borderId="0" xfId="0" applyNumberFormat="1" applyFont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25" fillId="2" borderId="5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14" fontId="2" fillId="0" borderId="0" xfId="0" applyNumberFormat="1" applyFont="1" applyBorder="1" applyAlignment="1" applyProtection="1">
      <alignment horizontal="left"/>
    </xf>
    <xf numFmtId="49" fontId="26" fillId="0" borderId="0" xfId="0" applyNumberFormat="1" applyFont="1" applyAlignment="1">
      <alignment horizontal="left"/>
    </xf>
    <xf numFmtId="0" fontId="2" fillId="4" borderId="1" xfId="0" applyFont="1" applyFill="1" applyBorder="1" applyProtection="1">
      <protection locked="0"/>
    </xf>
    <xf numFmtId="0" fontId="9" fillId="5" borderId="1" xfId="0" applyFont="1" applyFill="1" applyBorder="1" applyAlignment="1">
      <alignment vertical="center" wrapText="1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left" indent="1"/>
    </xf>
    <xf numFmtId="0" fontId="9" fillId="2" borderId="1" xfId="0" applyFont="1" applyFill="1" applyBorder="1" applyAlignment="1" applyProtection="1">
      <alignment horizontal="left" vertical="center" wrapText="1" indent="1"/>
      <protection locked="0"/>
    </xf>
    <xf numFmtId="0" fontId="0" fillId="4" borderId="1" xfId="0" applyFill="1" applyBorder="1" applyAlignment="1" applyProtection="1">
      <alignment horizontal="left" inden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 applyProtection="1">
      <alignment horizontal="center" vertical="center"/>
    </xf>
    <xf numFmtId="1" fontId="0" fillId="0" borderId="8" xfId="0" applyNumberFormat="1" applyBorder="1" applyAlignment="1" applyProtection="1">
      <alignment horizontal="center"/>
    </xf>
    <xf numFmtId="0" fontId="9" fillId="5" borderId="9" xfId="0" applyFont="1" applyFill="1" applyBorder="1" applyAlignment="1" applyProtection="1">
      <alignment vertical="center"/>
    </xf>
    <xf numFmtId="0" fontId="0" fillId="0" borderId="9" xfId="0" applyBorder="1" applyProtection="1"/>
    <xf numFmtId="0" fontId="9" fillId="5" borderId="7" xfId="0" applyFont="1" applyFill="1" applyBorder="1" applyAlignment="1" applyProtection="1">
      <alignment vertical="center"/>
    </xf>
    <xf numFmtId="0" fontId="9" fillId="5" borderId="7" xfId="0" applyFont="1" applyFill="1" applyBorder="1" applyAlignment="1" applyProtection="1">
      <alignment horizontal="left" vertical="center"/>
    </xf>
    <xf numFmtId="0" fontId="0" fillId="0" borderId="7" xfId="0" applyBorder="1" applyProtection="1"/>
    <xf numFmtId="0" fontId="0" fillId="0" borderId="7" xfId="0" applyBorder="1" applyAlignment="1" applyProtection="1">
      <alignment horizontal="left"/>
    </xf>
    <xf numFmtId="0" fontId="0" fillId="0" borderId="0" xfId="0" applyBorder="1" applyAlignment="1">
      <alignment horizontal="center"/>
    </xf>
    <xf numFmtId="9" fontId="15" fillId="0" borderId="0" xfId="1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" fontId="0" fillId="0" borderId="0" xfId="0" applyNumberFormat="1" applyBorder="1" applyAlignment="1">
      <alignment horizontal="left"/>
    </xf>
    <xf numFmtId="0" fontId="19" fillId="0" borderId="0" xfId="0" applyFont="1" applyBorder="1"/>
    <xf numFmtId="0" fontId="2" fillId="0" borderId="0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14" xfId="0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14" xfId="0" applyNumberFormat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13" xfId="0" applyBorder="1" applyAlignment="1"/>
    <xf numFmtId="0" fontId="2" fillId="0" borderId="0" xfId="0" applyFont="1" applyBorder="1" applyAlignment="1"/>
    <xf numFmtId="0" fontId="0" fillId="0" borderId="0" xfId="0" applyBorder="1" applyAlignment="1"/>
    <xf numFmtId="14" fontId="0" fillId="0" borderId="0" xfId="0" applyNumberFormat="1" applyAlignment="1"/>
    <xf numFmtId="14" fontId="19" fillId="0" borderId="0" xfId="0" applyNumberFormat="1" applyFont="1" applyBorder="1"/>
    <xf numFmtId="0" fontId="27" fillId="0" borderId="0" xfId="0" applyFont="1" applyBorder="1" applyAlignment="1">
      <alignment horizontal="center" vertical="center"/>
    </xf>
    <xf numFmtId="0" fontId="8" fillId="0" borderId="0" xfId="0" applyNumberFormat="1" applyFont="1" applyAlignment="1">
      <alignment vertical="center"/>
    </xf>
    <xf numFmtId="14" fontId="0" fillId="0" borderId="0" xfId="0" applyNumberForma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49" fontId="26" fillId="0" borderId="0" xfId="0" applyNumberFormat="1" applyFont="1" applyAlignment="1">
      <alignment horizontal="left" indent="6"/>
    </xf>
    <xf numFmtId="0" fontId="8" fillId="4" borderId="8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0" fontId="13" fillId="0" borderId="19" xfId="0" applyFont="1" applyBorder="1" applyAlignment="1">
      <alignment horizontal="left" vertical="center" indent="1"/>
    </xf>
    <xf numFmtId="0" fontId="0" fillId="0" borderId="4" xfId="0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20" xfId="0" applyNumberFormat="1" applyBorder="1" applyAlignment="1">
      <alignment vertical="center"/>
    </xf>
    <xf numFmtId="0" fontId="13" fillId="0" borderId="18" xfId="0" applyFont="1" applyBorder="1" applyAlignment="1">
      <alignment horizontal="left" vertical="center" indent="1"/>
    </xf>
    <xf numFmtId="0" fontId="0" fillId="0" borderId="21" xfId="0" applyNumberFormat="1" applyBorder="1" applyAlignment="1">
      <alignment vertical="center"/>
    </xf>
    <xf numFmtId="0" fontId="13" fillId="0" borderId="5" xfId="0" applyFont="1" applyBorder="1" applyAlignment="1">
      <alignment horizontal="left" vertical="center" indent="1"/>
    </xf>
    <xf numFmtId="0" fontId="0" fillId="0" borderId="6" xfId="0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0" fillId="0" borderId="2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5" xfId="0" applyBorder="1" applyAlignment="1">
      <alignment vertical="center"/>
    </xf>
    <xf numFmtId="0" fontId="19" fillId="0" borderId="0" xfId="0" applyFont="1" applyBorder="1" applyAlignment="1">
      <alignment horizontal="left"/>
    </xf>
    <xf numFmtId="0" fontId="0" fillId="0" borderId="0" xfId="0" applyBorder="1" applyAlignment="1">
      <alignment horizontal="left" vertical="top"/>
    </xf>
    <xf numFmtId="0" fontId="29" fillId="0" borderId="0" xfId="2" applyFont="1" applyAlignment="1">
      <alignment horizontal="left"/>
    </xf>
    <xf numFmtId="0" fontId="0" fillId="0" borderId="0" xfId="0" applyBorder="1" applyAlignment="1">
      <alignment horizontal="left" vertical="center"/>
    </xf>
  </cellXfs>
  <cellStyles count="3">
    <cellStyle name="Lien hypertexte" xfId="2" builtinId="8"/>
    <cellStyle name="Normal" xfId="0" builtinId="0"/>
    <cellStyle name="Pourcentage" xfId="1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657225</xdr:colOff>
      <xdr:row>0</xdr:row>
      <xdr:rowOff>95250</xdr:rowOff>
    </xdr:from>
    <xdr:to>
      <xdr:col>13</xdr:col>
      <xdr:colOff>243698</xdr:colOff>
      <xdr:row>2</xdr:row>
      <xdr:rowOff>123825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2FD0E63-DD8A-4055-BECF-2B359B7B3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300" y="95250"/>
          <a:ext cx="1860351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164523</xdr:colOff>
      <xdr:row>0</xdr:row>
      <xdr:rowOff>77931</xdr:rowOff>
    </xdr:from>
    <xdr:to>
      <xdr:col>10</xdr:col>
      <xdr:colOff>504337</xdr:colOff>
      <xdr:row>2</xdr:row>
      <xdr:rowOff>141142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B616FB5-409D-4565-BE28-110B524C9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2114" y="77931"/>
          <a:ext cx="1863814" cy="6173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22BA5A5-2A5A-44CA-BBB4-535D75888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suivi-entretiens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AF2C6-EFB4-416A-92CF-0AD646B24E62}">
  <dimension ref="A1:AY933"/>
  <sheetViews>
    <sheetView showGridLines="0" tabSelected="1" zoomScale="110" zoomScaleNormal="110" workbookViewId="0">
      <pane ySplit="7" topLeftCell="A8" activePane="bottomLeft" state="frozen"/>
      <selection pane="bottomLeft" activeCell="B16" sqref="B16"/>
    </sheetView>
  </sheetViews>
  <sheetFormatPr baseColWidth="10" defaultRowHeight="15" x14ac:dyDescent="0.25"/>
  <cols>
    <col min="1" max="1" width="5.28515625" style="5" customWidth="1"/>
    <col min="2" max="2" width="12.42578125" style="8" customWidth="1"/>
    <col min="3" max="3" width="18.28515625" style="14" bestFit="1" customWidth="1"/>
    <col min="4" max="4" width="13.140625" style="14" customWidth="1"/>
    <col min="5" max="5" width="20.5703125" style="17" bestFit="1" customWidth="1"/>
    <col min="6" max="6" width="33.42578125" style="1" customWidth="1"/>
    <col min="7" max="7" width="12.42578125" customWidth="1"/>
    <col min="8" max="8" width="11.42578125" style="14"/>
    <col min="9" max="9" width="27.140625" customWidth="1"/>
    <col min="10" max="10" width="18.5703125" style="4" bestFit="1" customWidth="1"/>
    <col min="11" max="11" width="14.5703125" style="4" customWidth="1"/>
    <col min="12" max="12" width="16.7109375" style="4" bestFit="1" customWidth="1"/>
    <col min="13" max="13" width="17.42578125" style="4" bestFit="1" customWidth="1"/>
    <col min="14" max="14" width="11.42578125" style="14"/>
    <col min="15" max="15" width="16.7109375" style="14" bestFit="1" customWidth="1"/>
    <col min="16" max="16" width="21" style="14" bestFit="1" customWidth="1"/>
    <col min="17" max="17" width="19.7109375" style="14" bestFit="1" customWidth="1"/>
    <col min="18" max="18" width="17.85546875" customWidth="1"/>
    <col min="19" max="19" width="20.5703125" customWidth="1"/>
    <col min="20" max="20" width="20.5703125" style="4" customWidth="1"/>
    <col min="21" max="21" width="46.28515625" style="4" customWidth="1"/>
    <col min="22" max="22" width="17.42578125" hidden="1" customWidth="1"/>
    <col min="23" max="25" width="17.85546875" hidden="1" customWidth="1"/>
    <col min="26" max="26" width="0" hidden="1" customWidth="1"/>
    <col min="27" max="27" width="13.140625" hidden="1" customWidth="1"/>
    <col min="28" max="36" width="0" hidden="1" customWidth="1"/>
    <col min="37" max="37" width="10.85546875" hidden="1" customWidth="1"/>
    <col min="38" max="47" width="0" hidden="1" customWidth="1"/>
    <col min="48" max="48" width="13.140625" hidden="1" customWidth="1"/>
    <col min="49" max="49" width="0" hidden="1" customWidth="1"/>
    <col min="50" max="50" width="13.140625" hidden="1" customWidth="1"/>
    <col min="51" max="51" width="0" style="21" hidden="1" customWidth="1"/>
  </cols>
  <sheetData>
    <row r="1" spans="1:51" ht="31.5" x14ac:dyDescent="0.5">
      <c r="A1" s="6" t="s">
        <v>121</v>
      </c>
      <c r="B1" s="7"/>
      <c r="E1" s="16"/>
    </row>
    <row r="3" spans="1:51" x14ac:dyDescent="0.25">
      <c r="B3" s="17" t="s">
        <v>46</v>
      </c>
      <c r="C3" s="19">
        <f ca="1">TODAY()</f>
        <v>44376</v>
      </c>
    </row>
    <row r="4" spans="1:51" x14ac:dyDescent="0.25">
      <c r="B4" s="17"/>
      <c r="C4" s="19"/>
    </row>
    <row r="5" spans="1:51" ht="18.75" x14ac:dyDescent="0.3">
      <c r="B5" s="68" t="s">
        <v>132</v>
      </c>
      <c r="AU5" s="3">
        <f ca="1">DATE(YEAR($C$3),1,1)</f>
        <v>44197</v>
      </c>
      <c r="AV5" s="3">
        <f ca="1">DATE(YEAR($C$3)-1,1,1)</f>
        <v>43831</v>
      </c>
      <c r="AW5" s="3">
        <f ca="1">DATE(YEAR($C$3),1,1)</f>
        <v>44197</v>
      </c>
      <c r="AX5" s="3">
        <f ca="1">DATE(YEAR($C$3)-1,1,1)</f>
        <v>43831</v>
      </c>
    </row>
    <row r="6" spans="1:51" ht="15.75" x14ac:dyDescent="0.25">
      <c r="V6" s="20" t="s">
        <v>48</v>
      </c>
      <c r="AM6" s="42" t="s">
        <v>86</v>
      </c>
      <c r="AN6" s="42" t="s">
        <v>86</v>
      </c>
      <c r="AO6" s="42" t="s">
        <v>86</v>
      </c>
      <c r="AP6" s="42" t="s">
        <v>86</v>
      </c>
      <c r="AQ6" s="42" t="s">
        <v>86</v>
      </c>
      <c r="AR6" s="42" t="s">
        <v>86</v>
      </c>
      <c r="AS6" s="42" t="s">
        <v>86</v>
      </c>
      <c r="AT6" s="42" t="s">
        <v>86</v>
      </c>
      <c r="AU6" s="42" t="s">
        <v>93</v>
      </c>
      <c r="AV6" s="42" t="s">
        <v>93</v>
      </c>
      <c r="AW6" s="42" t="s">
        <v>93</v>
      </c>
      <c r="AX6" s="42" t="s">
        <v>93</v>
      </c>
    </row>
    <row r="7" spans="1:51" s="13" customFormat="1" ht="24.75" customHeight="1" x14ac:dyDescent="0.25">
      <c r="A7" s="10" t="s">
        <v>14</v>
      </c>
      <c r="B7" s="11" t="s">
        <v>0</v>
      </c>
      <c r="C7" s="15" t="s">
        <v>3</v>
      </c>
      <c r="D7" s="15" t="s">
        <v>49</v>
      </c>
      <c r="E7" s="15" t="s">
        <v>22</v>
      </c>
      <c r="F7" s="12" t="s">
        <v>112</v>
      </c>
      <c r="G7" s="12" t="s">
        <v>12</v>
      </c>
      <c r="H7" s="15" t="s">
        <v>1</v>
      </c>
      <c r="I7" s="12" t="s">
        <v>13</v>
      </c>
      <c r="J7" s="10" t="s">
        <v>2</v>
      </c>
      <c r="K7" s="10" t="s">
        <v>65</v>
      </c>
      <c r="L7" s="12" t="s">
        <v>4</v>
      </c>
      <c r="M7" s="10" t="s">
        <v>5</v>
      </c>
      <c r="N7" s="15" t="s">
        <v>6</v>
      </c>
      <c r="O7" s="15" t="s">
        <v>7</v>
      </c>
      <c r="P7" s="15" t="s">
        <v>8</v>
      </c>
      <c r="Q7" s="15" t="s">
        <v>18</v>
      </c>
      <c r="R7" s="12" t="s">
        <v>19</v>
      </c>
      <c r="S7" s="12" t="s">
        <v>9</v>
      </c>
      <c r="T7" s="29" t="s">
        <v>42</v>
      </c>
      <c r="U7" s="29" t="s">
        <v>43</v>
      </c>
      <c r="V7" s="22" t="s">
        <v>47</v>
      </c>
      <c r="W7" s="22" t="s">
        <v>45</v>
      </c>
      <c r="X7" s="22" t="s">
        <v>63</v>
      </c>
      <c r="Y7" s="22" t="s">
        <v>64</v>
      </c>
      <c r="Z7" s="22" t="s">
        <v>53</v>
      </c>
      <c r="AA7" s="22" t="s">
        <v>59</v>
      </c>
      <c r="AB7" s="22" t="s">
        <v>67</v>
      </c>
      <c r="AC7" s="22" t="s">
        <v>69</v>
      </c>
      <c r="AD7" s="22" t="s">
        <v>70</v>
      </c>
      <c r="AE7" s="22" t="s">
        <v>71</v>
      </c>
      <c r="AF7" s="22" t="s">
        <v>72</v>
      </c>
      <c r="AG7" s="22" t="s">
        <v>77</v>
      </c>
      <c r="AH7" s="22" t="s">
        <v>73</v>
      </c>
      <c r="AI7" s="22" t="s">
        <v>74</v>
      </c>
      <c r="AJ7" s="22" t="s">
        <v>78</v>
      </c>
      <c r="AK7" s="22" t="s">
        <v>84</v>
      </c>
      <c r="AL7" s="22" t="s">
        <v>85</v>
      </c>
      <c r="AM7" s="22" t="s">
        <v>69</v>
      </c>
      <c r="AN7" s="22" t="s">
        <v>70</v>
      </c>
      <c r="AO7" s="22" t="s">
        <v>71</v>
      </c>
      <c r="AP7" s="22" t="s">
        <v>72</v>
      </c>
      <c r="AQ7" s="22" t="s">
        <v>77</v>
      </c>
      <c r="AR7" s="22" t="s">
        <v>73</v>
      </c>
      <c r="AS7" s="22" t="s">
        <v>74</v>
      </c>
      <c r="AT7" s="22" t="s">
        <v>78</v>
      </c>
      <c r="AU7" s="22" t="s">
        <v>94</v>
      </c>
      <c r="AV7" s="22" t="s">
        <v>95</v>
      </c>
      <c r="AW7" s="22" t="s">
        <v>96</v>
      </c>
      <c r="AX7" s="22" t="s">
        <v>97</v>
      </c>
      <c r="AY7" s="115" t="s">
        <v>0</v>
      </c>
    </row>
    <row r="8" spans="1:51" x14ac:dyDescent="0.25">
      <c r="A8" s="18">
        <v>1</v>
      </c>
      <c r="B8" s="30" t="s">
        <v>25</v>
      </c>
      <c r="C8" s="31">
        <v>41736</v>
      </c>
      <c r="D8" s="31"/>
      <c r="E8" s="26" t="str">
        <f>IF(AND(ISBLANK(D8),ISBLANK(C8)),"",IF(ISBLANK(D8),"Oui","Non"))</f>
        <v>Oui</v>
      </c>
      <c r="F8" s="34" t="s">
        <v>113</v>
      </c>
      <c r="G8" s="35" t="s">
        <v>15</v>
      </c>
      <c r="H8" s="33" t="s">
        <v>17</v>
      </c>
      <c r="I8" s="35" t="s">
        <v>44</v>
      </c>
      <c r="J8" s="36">
        <v>29318</v>
      </c>
      <c r="K8" s="36" t="s">
        <v>24</v>
      </c>
      <c r="L8" s="35" t="s">
        <v>58</v>
      </c>
      <c r="M8" s="37" t="s">
        <v>11</v>
      </c>
      <c r="N8" s="33">
        <v>1</v>
      </c>
      <c r="O8" s="33" t="s">
        <v>56</v>
      </c>
      <c r="P8" s="33">
        <v>5</v>
      </c>
      <c r="Q8" s="33">
        <v>3</v>
      </c>
      <c r="R8" s="35" t="s">
        <v>21</v>
      </c>
      <c r="S8" s="35" t="s">
        <v>20</v>
      </c>
      <c r="T8" s="37"/>
      <c r="U8" s="37" t="s">
        <v>110</v>
      </c>
      <c r="V8" s="35">
        <f ca="1">IF(ISBLANK(C8),"",IF(ISBLANK($D8),$C$3-C8,D8-C8))</f>
        <v>2640</v>
      </c>
      <c r="W8" s="35">
        <f>IF(E8="Oui",1,"")</f>
        <v>1</v>
      </c>
      <c r="X8" s="35" t="str">
        <f>IF(H8="F",W8,"")</f>
        <v/>
      </c>
      <c r="Y8" s="35">
        <f>IF(H8="M",W8,"")</f>
        <v>1</v>
      </c>
      <c r="Z8" s="35">
        <f>IF(E8="Oui",N8,"")</f>
        <v>1</v>
      </c>
      <c r="AA8" s="38">
        <f ca="1">IF(E8="Oui",($C$3-J8)/365,"")</f>
        <v>41.254794520547946</v>
      </c>
      <c r="AB8" s="35" t="str">
        <f>IF(AND($E8="Oui",K8="Oui"),1,"")</f>
        <v/>
      </c>
      <c r="AC8" s="35" t="str">
        <f>IF(AND($E8="Oui",$L8="CDI"),1,"")</f>
        <v/>
      </c>
      <c r="AD8" s="35" t="str">
        <f>IF(AND($E8="Oui",$L8="CDD"),1,"")</f>
        <v/>
      </c>
      <c r="AE8" s="35" t="str">
        <f>IF(AND($E8="Oui",$L8="Apprentissage"),1,"")</f>
        <v/>
      </c>
      <c r="AF8" s="35" t="str">
        <f>IF(AND($E8="Oui",$L8="Stage"),1,"")</f>
        <v/>
      </c>
      <c r="AG8" s="35">
        <f>IF(AND($E8="Oui",$L8="Autre"),1,"")</f>
        <v>1</v>
      </c>
      <c r="AH8" s="35">
        <f>IF(AND($E8="Oui",$O8="Cadre"),1,"")</f>
        <v>1</v>
      </c>
      <c r="AI8" s="35" t="str">
        <f>IF(AND($E8="Oui",$O8="Agent de maîtrise"),1,"")</f>
        <v/>
      </c>
      <c r="AJ8" s="35" t="str">
        <f>IF(AND($E8="Oui",$O8="Autre"),1,"")</f>
        <v/>
      </c>
      <c r="AK8" s="38" t="str">
        <f>IF(AND($E8="Oui",$H8="F"),($C$3-$J8)/365,"")</f>
        <v/>
      </c>
      <c r="AL8" s="38">
        <f ca="1">IF(AND($E8="Oui",$H8="M"),($C$3-$J8)/365,"")</f>
        <v>41.254794520547946</v>
      </c>
      <c r="AM8" s="35" t="str">
        <f>IF(AND($E8="Oui",$L8="CDI",$H8="F"),1,"")</f>
        <v/>
      </c>
      <c r="AN8" s="35" t="str">
        <f>IF(AND($E8="Oui",$L8="CDD",$H8="F"),1,"")</f>
        <v/>
      </c>
      <c r="AO8" s="35" t="str">
        <f>IF(AND($E8="Oui",$L8="Apprentissage",$H8="F"),1,"")</f>
        <v/>
      </c>
      <c r="AP8" s="35" t="str">
        <f>IF(AND($E8="Oui",$L8="Stage",$H8="F"),1,"")</f>
        <v/>
      </c>
      <c r="AQ8" s="35" t="str">
        <f>IF(AND($E8="Oui",$L8="Autre",$H8="F"),1,"")</f>
        <v/>
      </c>
      <c r="AR8" s="35" t="str">
        <f>IF(AND($E8="Oui",$O8="Cadre",$H8="F"),1,"")</f>
        <v/>
      </c>
      <c r="AS8" s="35" t="str">
        <f>IF(AND($E8="Oui",$O8="Agent de maîtrise",$H8="F"),1,"")</f>
        <v/>
      </c>
      <c r="AT8" s="35" t="str">
        <f>IF(AND($E8="Oui",$O8="Autre",$H8="F"),1,"")</f>
        <v/>
      </c>
      <c r="AU8" s="35" t="str">
        <f ca="1">IF($D8&gt;$AU$5,1,"")</f>
        <v/>
      </c>
      <c r="AV8" s="35" t="str">
        <f ca="1">IF(AND($D8&gt;$AV$5,$D8&lt;$AU$5),1,"")</f>
        <v/>
      </c>
      <c r="AW8" s="35" t="str">
        <f ca="1">IF($C8&gt;$AU$5,1,"")</f>
        <v/>
      </c>
      <c r="AX8" s="35" t="str">
        <f ca="1">IF(AND($C8&gt;$AV$5,$C8&lt;$AU$5),1,"")</f>
        <v/>
      </c>
      <c r="AY8" s="21" t="str">
        <f>IF(ISBLANK(B8),"",B8)</f>
        <v>M00001</v>
      </c>
    </row>
    <row r="9" spans="1:51" x14ac:dyDescent="0.25">
      <c r="A9" s="18">
        <v>2</v>
      </c>
      <c r="B9" s="30" t="s">
        <v>26</v>
      </c>
      <c r="C9" s="31">
        <v>42498</v>
      </c>
      <c r="D9" s="31">
        <v>44203</v>
      </c>
      <c r="E9" s="26" t="str">
        <f t="shared" ref="E9:E72" si="0">IF(AND(ISBLANK(D9),ISBLANK(C9)),"",IF(ISBLANK(D9),"Oui","Non"))</f>
        <v>Non</v>
      </c>
      <c r="F9" s="34" t="s">
        <v>114</v>
      </c>
      <c r="G9" s="35" t="s">
        <v>15</v>
      </c>
      <c r="H9" s="33" t="s">
        <v>17</v>
      </c>
      <c r="I9" s="35" t="s">
        <v>44</v>
      </c>
      <c r="J9" s="36">
        <v>28953</v>
      </c>
      <c r="K9" s="36" t="s">
        <v>24</v>
      </c>
      <c r="L9" s="35" t="s">
        <v>10</v>
      </c>
      <c r="M9" s="37" t="s">
        <v>11</v>
      </c>
      <c r="N9" s="33">
        <v>1</v>
      </c>
      <c r="O9" s="33" t="s">
        <v>58</v>
      </c>
      <c r="P9" s="33">
        <v>4</v>
      </c>
      <c r="Q9" s="33">
        <v>2</v>
      </c>
      <c r="R9" s="35" t="s">
        <v>36</v>
      </c>
      <c r="S9" s="35" t="s">
        <v>39</v>
      </c>
      <c r="T9" s="37"/>
      <c r="U9" s="37"/>
      <c r="V9" s="35">
        <f>IF(ISBLANK(C9),"",IF(ISBLANK($D9),$C$3-C9,D9-C9))</f>
        <v>1705</v>
      </c>
      <c r="W9" s="35" t="str">
        <f>IF(E9="Oui",1,"")</f>
        <v/>
      </c>
      <c r="X9" s="35" t="str">
        <f t="shared" ref="X9:X72" si="1">IF(H9="F",W9,"")</f>
        <v/>
      </c>
      <c r="Y9" s="35" t="str">
        <f t="shared" ref="Y9:Y72" si="2">IF(H9="M",W9,"")</f>
        <v/>
      </c>
      <c r="Z9" s="35" t="str">
        <f>IF(E9="Oui",N9,"")</f>
        <v/>
      </c>
      <c r="AA9" s="38" t="str">
        <f>IF(E9="Oui",($C$3-J9)/365,"")</f>
        <v/>
      </c>
      <c r="AB9" s="35" t="str">
        <f t="shared" ref="AB9:AB72" si="3">IF(AND($E9="Oui",K9="Oui"),1,"")</f>
        <v/>
      </c>
      <c r="AC9" s="35" t="str">
        <f>IF(AND($E9="Oui",$L9="CDI"),1,"")</f>
        <v/>
      </c>
      <c r="AD9" s="35" t="str">
        <f>IF(AND($E9="Oui",$L9="CDD"),1,"")</f>
        <v/>
      </c>
      <c r="AE9" s="35" t="str">
        <f>IF(AND($E9="Oui",$L9="Apprentissage"),1,"")</f>
        <v/>
      </c>
      <c r="AF9" s="35" t="str">
        <f>IF(AND($E9="Oui",$L9="Stage"),1,"")</f>
        <v/>
      </c>
      <c r="AG9" s="35" t="str">
        <f>IF(AND($E9="Oui",$L9="Autre"),1,"")</f>
        <v/>
      </c>
      <c r="AH9" s="35" t="str">
        <f>IF(AND($E9="Oui",$O9="Cadre"),1,"")</f>
        <v/>
      </c>
      <c r="AI9" s="35" t="str">
        <f>IF(AND($E9="Oui",$O9="Agent de maîtrise"),1,"")</f>
        <v/>
      </c>
      <c r="AJ9" s="35" t="str">
        <f>IF(AND($E9="Oui",$O9="Autre"),1,"")</f>
        <v/>
      </c>
      <c r="AK9" s="38" t="str">
        <f>IF(AND($E9="Oui",$H9="F"),($C$3-J9)/365,"")</f>
        <v/>
      </c>
      <c r="AL9" s="38" t="str">
        <f>IF(AND($E9="Oui",$H9="M"),($C$3-$J9)/365,"")</f>
        <v/>
      </c>
      <c r="AM9" s="35" t="str">
        <f>IF(AND($E9="Oui",$L9="CDI",$H9="F"),1,"")</f>
        <v/>
      </c>
      <c r="AN9" s="35" t="str">
        <f>IF(AND($E9="Oui",$L9="CDD",$H9="F"),1,"")</f>
        <v/>
      </c>
      <c r="AO9" s="35" t="str">
        <f>IF(AND($E9="Oui",$L9="Apprentissage",$H9="F"),1,"")</f>
        <v/>
      </c>
      <c r="AP9" s="35" t="str">
        <f>IF(AND($E9="Oui",$L9="Stage",$H9="F"),1,"")</f>
        <v/>
      </c>
      <c r="AQ9" s="35" t="str">
        <f>IF(AND($E9="Oui",$L9="Autre",$H9="F"),1,"")</f>
        <v/>
      </c>
      <c r="AR9" s="35" t="str">
        <f>IF(AND($E9="Oui",$O9="Cadre",$H9="F"),1,"")</f>
        <v/>
      </c>
      <c r="AS9" s="35" t="str">
        <f>IF(AND($E9="Oui",$O9="Agent de maîtrise",$H9="F"),1,"")</f>
        <v/>
      </c>
      <c r="AT9" s="35" t="str">
        <f>IF(AND($E9="Oui",$O9="Autre",$H9="F"),1,"")</f>
        <v/>
      </c>
      <c r="AU9" s="35">
        <f ca="1">IF($D9&gt;$AU$5,1,"")</f>
        <v>1</v>
      </c>
      <c r="AV9" s="35" t="str">
        <f ca="1">IF(AND($D9&gt;$AV$5,$D9&lt;$AU$5),1,"")</f>
        <v/>
      </c>
      <c r="AW9" s="35" t="str">
        <f ca="1">IF($C9&gt;$AU$5,1,"")</f>
        <v/>
      </c>
      <c r="AX9" s="35" t="str">
        <f ca="1">IF(AND($C9&gt;$AV$5,$C9&lt;$AU$5),1,"")</f>
        <v/>
      </c>
      <c r="AY9" s="21" t="str">
        <f t="shared" ref="AY9:AY72" si="4">IF(ISBLANK(B9),"",B9)</f>
        <v>M00002</v>
      </c>
    </row>
    <row r="10" spans="1:51" x14ac:dyDescent="0.25">
      <c r="A10" s="18">
        <v>3</v>
      </c>
      <c r="B10" s="30" t="s">
        <v>30</v>
      </c>
      <c r="C10" s="31">
        <v>42834</v>
      </c>
      <c r="D10" s="31"/>
      <c r="E10" s="26" t="str">
        <f t="shared" si="0"/>
        <v>Oui</v>
      </c>
      <c r="F10" s="34" t="s">
        <v>115</v>
      </c>
      <c r="G10" s="35" t="s">
        <v>15</v>
      </c>
      <c r="H10" s="33" t="s">
        <v>16</v>
      </c>
      <c r="I10" s="35" t="s">
        <v>44</v>
      </c>
      <c r="J10" s="36">
        <v>23841</v>
      </c>
      <c r="K10" s="36" t="s">
        <v>24</v>
      </c>
      <c r="L10" s="37" t="s">
        <v>32</v>
      </c>
      <c r="M10" s="37" t="s">
        <v>11</v>
      </c>
      <c r="N10" s="33">
        <v>1</v>
      </c>
      <c r="O10" s="33" t="s">
        <v>58</v>
      </c>
      <c r="P10" s="33">
        <v>3</v>
      </c>
      <c r="Q10" s="33">
        <v>3</v>
      </c>
      <c r="R10" s="35" t="s">
        <v>37</v>
      </c>
      <c r="S10" s="35" t="s">
        <v>40</v>
      </c>
      <c r="T10" s="37"/>
      <c r="U10" s="37"/>
      <c r="V10" s="35">
        <f ca="1">IF(ISBLANK(C10),"",IF(ISBLANK($D10),$C$3-C10,D10-C10))</f>
        <v>1542</v>
      </c>
      <c r="W10" s="35">
        <f>IF(E10="Oui",1,"")</f>
        <v>1</v>
      </c>
      <c r="X10" s="35">
        <f t="shared" si="1"/>
        <v>1</v>
      </c>
      <c r="Y10" s="35" t="str">
        <f t="shared" si="2"/>
        <v/>
      </c>
      <c r="Z10" s="35">
        <f>IF(E10="Oui",N10,"")</f>
        <v>1</v>
      </c>
      <c r="AA10" s="38">
        <f ca="1">IF(E10="Oui",($C$3-J10)/365,"")</f>
        <v>56.260273972602739</v>
      </c>
      <c r="AB10" s="35" t="str">
        <f t="shared" si="3"/>
        <v/>
      </c>
      <c r="AC10" s="35" t="str">
        <f>IF(AND($E10="Oui",$L10="CDI"),1,"")</f>
        <v/>
      </c>
      <c r="AD10" s="35">
        <f>IF(AND($E10="Oui",$L10="CDD"),1,"")</f>
        <v>1</v>
      </c>
      <c r="AE10" s="35" t="str">
        <f>IF(AND($E10="Oui",$L10="Apprentissage"),1,"")</f>
        <v/>
      </c>
      <c r="AF10" s="35" t="str">
        <f>IF(AND($E10="Oui",$L10="Stage"),1,"")</f>
        <v/>
      </c>
      <c r="AG10" s="35" t="str">
        <f>IF(AND($E10="Oui",$L10="Autre"),1,"")</f>
        <v/>
      </c>
      <c r="AH10" s="35" t="str">
        <f>IF(AND($E10="Oui",$O10="Cadre"),1,"")</f>
        <v/>
      </c>
      <c r="AI10" s="35" t="str">
        <f>IF(AND($E10="Oui",$O10="Agent de maîtrise"),1,"")</f>
        <v/>
      </c>
      <c r="AJ10" s="35">
        <f>IF(AND($E10="Oui",$O10="Autre"),1,"")</f>
        <v>1</v>
      </c>
      <c r="AK10" s="38">
        <f ca="1">IF(AND($E10="Oui",$H10="F"),($C$3-J10)/365,"")</f>
        <v>56.260273972602739</v>
      </c>
      <c r="AL10" s="38" t="str">
        <f>IF(AND($E10="Oui",$H10="M"),($C$3-$J10)/365,"")</f>
        <v/>
      </c>
      <c r="AM10" s="35" t="str">
        <f>IF(AND($E10="Oui",$L10="CDI",$H10="F"),1,"")</f>
        <v/>
      </c>
      <c r="AN10" s="35">
        <f>IF(AND($E10="Oui",$L10="CDD",$H10="F"),1,"")</f>
        <v>1</v>
      </c>
      <c r="AO10" s="35" t="str">
        <f>IF(AND($E10="Oui",$L10="Apprentissage",$H10="F"),1,"")</f>
        <v/>
      </c>
      <c r="AP10" s="35" t="str">
        <f>IF(AND($E10="Oui",$L10="Stage",$H10="F"),1,"")</f>
        <v/>
      </c>
      <c r="AQ10" s="35" t="str">
        <f>IF(AND($E10="Oui",$L10="Autre",$H10="F"),1,"")</f>
        <v/>
      </c>
      <c r="AR10" s="35" t="str">
        <f>IF(AND($E10="Oui",$O10="Cadre",$H10="F"),1,"")</f>
        <v/>
      </c>
      <c r="AS10" s="35" t="str">
        <f>IF(AND($E10="Oui",$O10="Agent de maîtrise",$H10="F"),1,"")</f>
        <v/>
      </c>
      <c r="AT10" s="35">
        <f>IF(AND($E10="Oui",$O10="Autre",$H10="F"),1,"")</f>
        <v>1</v>
      </c>
      <c r="AU10" s="35" t="str">
        <f ca="1">IF($D10&gt;$AU$5,1,"")</f>
        <v/>
      </c>
      <c r="AV10" s="35" t="str">
        <f ca="1">IF(AND($D10&gt;$AV$5,$D10&lt;$AU$5),1,"")</f>
        <v/>
      </c>
      <c r="AW10" s="35" t="str">
        <f ca="1">IF($C10&gt;$AU$5,1,"")</f>
        <v/>
      </c>
      <c r="AX10" s="35" t="str">
        <f ca="1">IF(AND($C10&gt;$AV$5,$C10&lt;$AU$5),1,"")</f>
        <v/>
      </c>
      <c r="AY10" s="21" t="str">
        <f t="shared" si="4"/>
        <v>M00003</v>
      </c>
    </row>
    <row r="11" spans="1:51" x14ac:dyDescent="0.25">
      <c r="A11" s="18">
        <v>4</v>
      </c>
      <c r="B11" s="30" t="s">
        <v>31</v>
      </c>
      <c r="C11" s="31">
        <v>42835</v>
      </c>
      <c r="D11" s="31"/>
      <c r="E11" s="26" t="str">
        <f t="shared" si="0"/>
        <v>Oui</v>
      </c>
      <c r="F11" s="34" t="s">
        <v>116</v>
      </c>
      <c r="G11" s="35" t="s">
        <v>15</v>
      </c>
      <c r="H11" s="33" t="s">
        <v>16</v>
      </c>
      <c r="I11" s="35" t="s">
        <v>44</v>
      </c>
      <c r="J11" s="36">
        <v>31147</v>
      </c>
      <c r="K11" s="36" t="s">
        <v>24</v>
      </c>
      <c r="L11" s="37" t="s">
        <v>32</v>
      </c>
      <c r="M11" s="37" t="s">
        <v>11</v>
      </c>
      <c r="N11" s="33">
        <v>1</v>
      </c>
      <c r="O11" s="33" t="s">
        <v>57</v>
      </c>
      <c r="P11" s="33">
        <v>5</v>
      </c>
      <c r="Q11" s="33">
        <v>2</v>
      </c>
      <c r="R11" s="35" t="s">
        <v>38</v>
      </c>
      <c r="S11" s="35" t="s">
        <v>40</v>
      </c>
      <c r="T11" s="37"/>
      <c r="U11" s="37"/>
      <c r="V11" s="35">
        <f ca="1">IF(ISBLANK(C11),"",IF(ISBLANK($D11),$C$3-C11,D11-C11))</f>
        <v>1541</v>
      </c>
      <c r="W11" s="35">
        <f>IF(E11="Oui",1,"")</f>
        <v>1</v>
      </c>
      <c r="X11" s="35">
        <f t="shared" si="1"/>
        <v>1</v>
      </c>
      <c r="Y11" s="35" t="str">
        <f t="shared" si="2"/>
        <v/>
      </c>
      <c r="Z11" s="35">
        <f>IF(E11="Oui",N11,"")</f>
        <v>1</v>
      </c>
      <c r="AA11" s="38">
        <f ca="1">IF(E11="Oui",($C$3-J11)/365,"")</f>
        <v>36.243835616438353</v>
      </c>
      <c r="AB11" s="35" t="str">
        <f t="shared" si="3"/>
        <v/>
      </c>
      <c r="AC11" s="35" t="str">
        <f>IF(AND($E11="Oui",$L11="CDI"),1,"")</f>
        <v/>
      </c>
      <c r="AD11" s="35">
        <f>IF(AND($E11="Oui",$L11="CDD"),1,"")</f>
        <v>1</v>
      </c>
      <c r="AE11" s="35" t="str">
        <f>IF(AND($E11="Oui",$L11="Apprentissage"),1,"")</f>
        <v/>
      </c>
      <c r="AF11" s="35" t="str">
        <f>IF(AND($E11="Oui",$L11="Stage"),1,"")</f>
        <v/>
      </c>
      <c r="AG11" s="35" t="str">
        <f>IF(AND($E11="Oui",$L11="Autre"),1,"")</f>
        <v/>
      </c>
      <c r="AH11" s="35" t="str">
        <f>IF(AND($E11="Oui",$O11="Cadre"),1,"")</f>
        <v/>
      </c>
      <c r="AI11" s="35">
        <f>IF(AND($E11="Oui",$O11="Agent de maîtrise"),1,"")</f>
        <v>1</v>
      </c>
      <c r="AJ11" s="35" t="str">
        <f>IF(AND($E11="Oui",$O11="Autre"),1,"")</f>
        <v/>
      </c>
      <c r="AK11" s="38">
        <f ca="1">IF(AND($E11="Oui",$H11="F"),($C$3-J11)/365,"")</f>
        <v>36.243835616438353</v>
      </c>
      <c r="AL11" s="38" t="str">
        <f>IF(AND($E11="Oui",$H11="M"),($C$3-$J11)/365,"")</f>
        <v/>
      </c>
      <c r="AM11" s="35" t="str">
        <f>IF(AND($E11="Oui",$L11="CDI",$H11="F"),1,"")</f>
        <v/>
      </c>
      <c r="AN11" s="35">
        <f>IF(AND($E11="Oui",$L11="CDD",$H11="F"),1,"")</f>
        <v>1</v>
      </c>
      <c r="AO11" s="35" t="str">
        <f>IF(AND($E11="Oui",$L11="Apprentissage",$H11="F"),1,"")</f>
        <v/>
      </c>
      <c r="AP11" s="35" t="str">
        <f>IF(AND($E11="Oui",$L11="Stage",$H11="F"),1,"")</f>
        <v/>
      </c>
      <c r="AQ11" s="35" t="str">
        <f>IF(AND($E11="Oui",$L11="Autre",$H11="F"),1,"")</f>
        <v/>
      </c>
      <c r="AR11" s="35" t="str">
        <f>IF(AND($E11="Oui",$O11="Cadre",$H11="F"),1,"")</f>
        <v/>
      </c>
      <c r="AS11" s="35">
        <f>IF(AND($E11="Oui",$O11="Agent de maîtrise",$H11="F"),1,"")</f>
        <v>1</v>
      </c>
      <c r="AT11" s="35" t="str">
        <f>IF(AND($E11="Oui",$O11="Autre",$H11="F"),1,"")</f>
        <v/>
      </c>
      <c r="AU11" s="35" t="str">
        <f ca="1">IF($D11&gt;$AU$5,1,"")</f>
        <v/>
      </c>
      <c r="AV11" s="35" t="str">
        <f ca="1">IF(AND($D11&gt;$AV$5,$D11&lt;$AU$5),1,"")</f>
        <v/>
      </c>
      <c r="AW11" s="35" t="str">
        <f ca="1">IF($C11&gt;$AU$5,1,"")</f>
        <v/>
      </c>
      <c r="AX11" s="35" t="str">
        <f ca="1">IF(AND($C11&gt;$AV$5,$C11&lt;$AU$5),1,"")</f>
        <v/>
      </c>
      <c r="AY11" s="21" t="str">
        <f t="shared" si="4"/>
        <v>M00004</v>
      </c>
    </row>
    <row r="12" spans="1:51" x14ac:dyDescent="0.25">
      <c r="A12" s="18">
        <v>5</v>
      </c>
      <c r="B12" s="30" t="s">
        <v>27</v>
      </c>
      <c r="C12" s="31">
        <v>43201</v>
      </c>
      <c r="D12" s="31"/>
      <c r="E12" s="26" t="str">
        <f t="shared" si="0"/>
        <v>Oui</v>
      </c>
      <c r="F12" s="34" t="s">
        <v>117</v>
      </c>
      <c r="G12" s="35" t="s">
        <v>34</v>
      </c>
      <c r="H12" s="33" t="s">
        <v>17</v>
      </c>
      <c r="I12" s="35" t="s">
        <v>44</v>
      </c>
      <c r="J12" s="36">
        <v>30508</v>
      </c>
      <c r="K12" s="36" t="s">
        <v>24</v>
      </c>
      <c r="L12" s="37" t="s">
        <v>33</v>
      </c>
      <c r="M12" s="39">
        <v>0.5</v>
      </c>
      <c r="N12" s="33">
        <v>0.5</v>
      </c>
      <c r="O12" s="33" t="s">
        <v>58</v>
      </c>
      <c r="P12" s="33">
        <v>2</v>
      </c>
      <c r="Q12" s="33">
        <v>1</v>
      </c>
      <c r="R12" s="35" t="s">
        <v>38</v>
      </c>
      <c r="S12" s="35" t="s">
        <v>41</v>
      </c>
      <c r="T12" s="37"/>
      <c r="U12" s="37"/>
      <c r="V12" s="35">
        <f ca="1">IF(ISBLANK(C12),"",IF(ISBLANK($D12),$C$3-C12,D12-C12))</f>
        <v>1175</v>
      </c>
      <c r="W12" s="35">
        <f>IF(E12="Oui",1,"")</f>
        <v>1</v>
      </c>
      <c r="X12" s="35" t="str">
        <f t="shared" si="1"/>
        <v/>
      </c>
      <c r="Y12" s="35">
        <f t="shared" si="2"/>
        <v>1</v>
      </c>
      <c r="Z12" s="35">
        <f>IF(E12="Oui",N12,"")</f>
        <v>0.5</v>
      </c>
      <c r="AA12" s="38">
        <f ca="1">IF(E12="Oui",($C$3-J12)/365,"")</f>
        <v>37.994520547945207</v>
      </c>
      <c r="AB12" s="35" t="str">
        <f t="shared" si="3"/>
        <v/>
      </c>
      <c r="AC12" s="35" t="str">
        <f>IF(AND($E12="Oui",$L12="CDI"),1,"")</f>
        <v/>
      </c>
      <c r="AD12" s="35" t="str">
        <f>IF(AND($E12="Oui",$L12="CDD"),1,"")</f>
        <v/>
      </c>
      <c r="AE12" s="35">
        <f>IF(AND($E12="Oui",$L12="Apprentissage"),1,"")</f>
        <v>1</v>
      </c>
      <c r="AF12" s="35" t="str">
        <f>IF(AND($E12="Oui",$L12="Stage"),1,"")</f>
        <v/>
      </c>
      <c r="AG12" s="35" t="str">
        <f>IF(AND($E12="Oui",$L12="Autre"),1,"")</f>
        <v/>
      </c>
      <c r="AH12" s="35" t="str">
        <f>IF(AND($E12="Oui",$O12="Cadre"),1,"")</f>
        <v/>
      </c>
      <c r="AI12" s="35" t="str">
        <f>IF(AND($E12="Oui",$O12="Agent de maîtrise"),1,"")</f>
        <v/>
      </c>
      <c r="AJ12" s="35">
        <f>IF(AND($E12="Oui",$O12="Autre"),1,"")</f>
        <v>1</v>
      </c>
      <c r="AK12" s="38" t="str">
        <f>IF(AND($E12="Oui",$H12="F"),($C$3-J12)/365,"")</f>
        <v/>
      </c>
      <c r="AL12" s="38">
        <f ca="1">IF(AND($E12="Oui",$H12="M"),($C$3-$J12)/365,"")</f>
        <v>37.994520547945207</v>
      </c>
      <c r="AM12" s="35" t="str">
        <f>IF(AND($E12="Oui",$L12="CDI",$H12="F"),1,"")</f>
        <v/>
      </c>
      <c r="AN12" s="35" t="str">
        <f>IF(AND($E12="Oui",$L12="CDD",$H12="F"),1,"")</f>
        <v/>
      </c>
      <c r="AO12" s="35" t="str">
        <f>IF(AND($E12="Oui",$L12="Apprentissage",$H12="F"),1,"")</f>
        <v/>
      </c>
      <c r="AP12" s="35" t="str">
        <f>IF(AND($E12="Oui",$L12="Stage",$H12="F"),1,"")</f>
        <v/>
      </c>
      <c r="AQ12" s="35" t="str">
        <f>IF(AND($E12="Oui",$L12="Autre",$H12="F"),1,"")</f>
        <v/>
      </c>
      <c r="AR12" s="35" t="str">
        <f>IF(AND($E12="Oui",$O12="Cadre",$H12="F"),1,"")</f>
        <v/>
      </c>
      <c r="AS12" s="35" t="str">
        <f>IF(AND($E12="Oui",$O12="Agent de maîtrise",$H12="F"),1,"")</f>
        <v/>
      </c>
      <c r="AT12" s="35" t="str">
        <f>IF(AND($E12="Oui",$O12="Autre",$H12="F"),1,"")</f>
        <v/>
      </c>
      <c r="AU12" s="35" t="str">
        <f ca="1">IF($D12&gt;$AU$5,1,"")</f>
        <v/>
      </c>
      <c r="AV12" s="35" t="str">
        <f ca="1">IF(AND($D12&gt;$AV$5,$D12&lt;$AU$5),1,"")</f>
        <v/>
      </c>
      <c r="AW12" s="35" t="str">
        <f ca="1">IF($C12&gt;$AU$5,1,"")</f>
        <v/>
      </c>
      <c r="AX12" s="35" t="str">
        <f ca="1">IF(AND($C12&gt;$AV$5,$C12&lt;$AU$5),1,"")</f>
        <v/>
      </c>
      <c r="AY12" s="21" t="str">
        <f t="shared" si="4"/>
        <v>M00005</v>
      </c>
    </row>
    <row r="13" spans="1:51" x14ac:dyDescent="0.25">
      <c r="A13" s="18">
        <v>6</v>
      </c>
      <c r="B13" s="30" t="s">
        <v>28</v>
      </c>
      <c r="C13" s="31">
        <v>43891</v>
      </c>
      <c r="D13" s="31">
        <v>43928</v>
      </c>
      <c r="E13" s="26" t="str">
        <f t="shared" si="0"/>
        <v>Non</v>
      </c>
      <c r="F13" s="34" t="s">
        <v>118</v>
      </c>
      <c r="G13" s="35" t="s">
        <v>15</v>
      </c>
      <c r="H13" s="33" t="s">
        <v>17</v>
      </c>
      <c r="I13" s="35" t="s">
        <v>44</v>
      </c>
      <c r="J13" s="36">
        <v>33158</v>
      </c>
      <c r="K13" s="36" t="s">
        <v>24</v>
      </c>
      <c r="L13" s="35" t="s">
        <v>10</v>
      </c>
      <c r="M13" s="39">
        <v>0.75</v>
      </c>
      <c r="N13" s="33">
        <v>0.75</v>
      </c>
      <c r="O13" s="33" t="s">
        <v>56</v>
      </c>
      <c r="P13" s="33">
        <v>1</v>
      </c>
      <c r="Q13" s="33">
        <v>2</v>
      </c>
      <c r="R13" s="35" t="s">
        <v>38</v>
      </c>
      <c r="S13" s="35" t="s">
        <v>41</v>
      </c>
      <c r="T13" s="37"/>
      <c r="U13" s="37"/>
      <c r="V13" s="35">
        <f>IF(ISBLANK(C13),"",IF(ISBLANK($D13),$C$3-C13,D13-C13))</f>
        <v>37</v>
      </c>
      <c r="W13" s="35" t="str">
        <f>IF(E13="Oui",1,"")</f>
        <v/>
      </c>
      <c r="X13" s="35" t="str">
        <f t="shared" si="1"/>
        <v/>
      </c>
      <c r="Y13" s="35" t="str">
        <f t="shared" si="2"/>
        <v/>
      </c>
      <c r="Z13" s="35" t="str">
        <f>IF(E13="Oui",N13,"")</f>
        <v/>
      </c>
      <c r="AA13" s="38" t="str">
        <f>IF(E13="Oui",($C$3-J13)/365,"")</f>
        <v/>
      </c>
      <c r="AB13" s="35" t="str">
        <f t="shared" si="3"/>
        <v/>
      </c>
      <c r="AC13" s="35" t="str">
        <f>IF(AND($E13="Oui",$L13="CDI"),1,"")</f>
        <v/>
      </c>
      <c r="AD13" s="35" t="str">
        <f>IF(AND($E13="Oui",$L13="CDD"),1,"")</f>
        <v/>
      </c>
      <c r="AE13" s="35" t="str">
        <f>IF(AND($E13="Oui",$L13="Apprentissage"),1,"")</f>
        <v/>
      </c>
      <c r="AF13" s="35" t="str">
        <f>IF(AND($E13="Oui",$L13="Stage"),1,"")</f>
        <v/>
      </c>
      <c r="AG13" s="35" t="str">
        <f>IF(AND($E13="Oui",$L13="Autre"),1,"")</f>
        <v/>
      </c>
      <c r="AH13" s="35" t="str">
        <f>IF(AND($E13="Oui",$O13="Cadre"),1,"")</f>
        <v/>
      </c>
      <c r="AI13" s="35" t="str">
        <f>IF(AND($E13="Oui",$O13="Agent de maîtrise"),1,"")</f>
        <v/>
      </c>
      <c r="AJ13" s="35" t="str">
        <f>IF(AND($E13="Oui",$O13="Autre"),1,"")</f>
        <v/>
      </c>
      <c r="AK13" s="38" t="str">
        <f>IF(AND($E13="Oui",$H13="F"),($C$3-J13)/365,"")</f>
        <v/>
      </c>
      <c r="AL13" s="38" t="str">
        <f>IF(AND($E13="Oui",$H13="M"),($C$3-$J13)/365,"")</f>
        <v/>
      </c>
      <c r="AM13" s="35" t="str">
        <f>IF(AND($E13="Oui",$L13="CDI",$H13="F"),1,"")</f>
        <v/>
      </c>
      <c r="AN13" s="35" t="str">
        <f>IF(AND($E13="Oui",$L13="CDD",$H13="F"),1,"")</f>
        <v/>
      </c>
      <c r="AO13" s="35" t="str">
        <f>IF(AND($E13="Oui",$L13="Apprentissage",$H13="F"),1,"")</f>
        <v/>
      </c>
      <c r="AP13" s="35" t="str">
        <f>IF(AND($E13="Oui",$L13="Stage",$H13="F"),1,"")</f>
        <v/>
      </c>
      <c r="AQ13" s="35" t="str">
        <f>IF(AND($E13="Oui",$L13="Autre",$H13="F"),1,"")</f>
        <v/>
      </c>
      <c r="AR13" s="35" t="str">
        <f>IF(AND($E13="Oui",$O13="Cadre",$H13="F"),1,"")</f>
        <v/>
      </c>
      <c r="AS13" s="35" t="str">
        <f>IF(AND($E13="Oui",$O13="Agent de maîtrise",$H13="F"),1,"")</f>
        <v/>
      </c>
      <c r="AT13" s="35" t="str">
        <f>IF(AND($E13="Oui",$O13="Autre",$H13="F"),1,"")</f>
        <v/>
      </c>
      <c r="AU13" s="35" t="str">
        <f ca="1">IF($D13&gt;$AU$5,1,"")</f>
        <v/>
      </c>
      <c r="AV13" s="35">
        <f ca="1">IF(AND($D13&gt;$AV$5,$D13&lt;$AU$5),1,"")</f>
        <v>1</v>
      </c>
      <c r="AW13" s="35" t="str">
        <f ca="1">IF($C13&gt;$AU$5,1,"")</f>
        <v/>
      </c>
      <c r="AX13" s="35">
        <f ca="1">IF(AND($C13&gt;$AV$5,$C13&lt;$AU$5),1,"")</f>
        <v>1</v>
      </c>
      <c r="AY13" s="21" t="str">
        <f t="shared" si="4"/>
        <v>M00006</v>
      </c>
    </row>
    <row r="14" spans="1:51" x14ac:dyDescent="0.25">
      <c r="A14" s="18">
        <v>7</v>
      </c>
      <c r="B14" s="30" t="s">
        <v>29</v>
      </c>
      <c r="C14" s="31">
        <v>43478</v>
      </c>
      <c r="D14" s="31"/>
      <c r="E14" s="26" t="str">
        <f t="shared" si="0"/>
        <v>Oui</v>
      </c>
      <c r="F14" s="34" t="s">
        <v>119</v>
      </c>
      <c r="G14" s="35" t="s">
        <v>15</v>
      </c>
      <c r="H14" s="33" t="s">
        <v>17</v>
      </c>
      <c r="I14" s="35" t="s">
        <v>44</v>
      </c>
      <c r="J14" s="36">
        <v>25247</v>
      </c>
      <c r="K14" s="36" t="s">
        <v>24</v>
      </c>
      <c r="L14" s="37" t="s">
        <v>32</v>
      </c>
      <c r="M14" s="39">
        <v>0.25</v>
      </c>
      <c r="N14" s="33">
        <v>0.25</v>
      </c>
      <c r="O14" s="33" t="s">
        <v>56</v>
      </c>
      <c r="P14" s="33">
        <v>5</v>
      </c>
      <c r="Q14" s="33">
        <v>2</v>
      </c>
      <c r="R14" s="35" t="s">
        <v>37</v>
      </c>
      <c r="S14" s="35" t="s">
        <v>39</v>
      </c>
      <c r="T14" s="37"/>
      <c r="U14" s="37"/>
      <c r="V14" s="35">
        <f ca="1">IF(ISBLANK(C14),"",IF(ISBLANK($D14),$C$3-C14,D14-C14))</f>
        <v>898</v>
      </c>
      <c r="W14" s="35">
        <f>IF(E14="Oui",1,"")</f>
        <v>1</v>
      </c>
      <c r="X14" s="35" t="str">
        <f t="shared" si="1"/>
        <v/>
      </c>
      <c r="Y14" s="35">
        <f t="shared" si="2"/>
        <v>1</v>
      </c>
      <c r="Z14" s="35">
        <f>IF(E14="Oui",N14,"")</f>
        <v>0.25</v>
      </c>
      <c r="AA14" s="38">
        <f ca="1">IF(E14="Oui",($C$3-J14)/365,"")</f>
        <v>52.408219178082192</v>
      </c>
      <c r="AB14" s="35" t="str">
        <f t="shared" si="3"/>
        <v/>
      </c>
      <c r="AC14" s="35" t="str">
        <f>IF(AND($E14="Oui",$L14="CDI"),1,"")</f>
        <v/>
      </c>
      <c r="AD14" s="35">
        <f>IF(AND($E14="Oui",$L14="CDD"),1,"")</f>
        <v>1</v>
      </c>
      <c r="AE14" s="35" t="str">
        <f>IF(AND($E14="Oui",$L14="Apprentissage"),1,"")</f>
        <v/>
      </c>
      <c r="AF14" s="35" t="str">
        <f>IF(AND($E14="Oui",$L14="Stage"),1,"")</f>
        <v/>
      </c>
      <c r="AG14" s="35" t="str">
        <f>IF(AND($E14="Oui",$L14="Autre"),1,"")</f>
        <v/>
      </c>
      <c r="AH14" s="35">
        <f>IF(AND($E14="Oui",$O14="Cadre"),1,"")</f>
        <v>1</v>
      </c>
      <c r="AI14" s="35" t="str">
        <f>IF(AND($E14="Oui",$O14="Agent de maîtrise"),1,"")</f>
        <v/>
      </c>
      <c r="AJ14" s="35" t="str">
        <f>IF(AND($E14="Oui",$O14="Autre"),1,"")</f>
        <v/>
      </c>
      <c r="AK14" s="38" t="str">
        <f>IF(AND($E14="Oui",$H14="F"),($C$3-J14)/365,"")</f>
        <v/>
      </c>
      <c r="AL14" s="38">
        <f ca="1">IF(AND($E14="Oui",$H14="M"),($C$3-$J14)/365,"")</f>
        <v>52.408219178082192</v>
      </c>
      <c r="AM14" s="35" t="str">
        <f>IF(AND($E14="Oui",$L14="CDI",$H14="F"),1,"")</f>
        <v/>
      </c>
      <c r="AN14" s="35" t="str">
        <f>IF(AND($E14="Oui",$L14="CDD",$H14="F"),1,"")</f>
        <v/>
      </c>
      <c r="AO14" s="35" t="str">
        <f>IF(AND($E14="Oui",$L14="Apprentissage",$H14="F"),1,"")</f>
        <v/>
      </c>
      <c r="AP14" s="35" t="str">
        <f>IF(AND($E14="Oui",$L14="Stage",$H14="F"),1,"")</f>
        <v/>
      </c>
      <c r="AQ14" s="35" t="str">
        <f>IF(AND($E14="Oui",$L14="Autre",$H14="F"),1,"")</f>
        <v/>
      </c>
      <c r="AR14" s="35" t="str">
        <f>IF(AND($E14="Oui",$O14="Cadre",$H14="F"),1,"")</f>
        <v/>
      </c>
      <c r="AS14" s="35" t="str">
        <f>IF(AND($E14="Oui",$O14="Agent de maîtrise",$H14="F"),1,"")</f>
        <v/>
      </c>
      <c r="AT14" s="35" t="str">
        <f>IF(AND($E14="Oui",$O14="Autre",$H14="F"),1,"")</f>
        <v/>
      </c>
      <c r="AU14" s="35" t="str">
        <f ca="1">IF($D14&gt;$AU$5,1,"")</f>
        <v/>
      </c>
      <c r="AV14" s="35" t="str">
        <f ca="1">IF(AND($D14&gt;$AV$5,$D14&lt;$AU$5),1,"")</f>
        <v/>
      </c>
      <c r="AW14" s="35" t="str">
        <f ca="1">IF($C14&gt;$AU$5,1,"")</f>
        <v/>
      </c>
      <c r="AX14" s="35" t="str">
        <f ca="1">IF(AND($C14&gt;$AV$5,$C14&lt;$AU$5),1,"")</f>
        <v/>
      </c>
      <c r="AY14" s="21" t="str">
        <f t="shared" si="4"/>
        <v>M00007</v>
      </c>
    </row>
    <row r="15" spans="1:51" x14ac:dyDescent="0.25">
      <c r="A15" s="18">
        <v>8</v>
      </c>
      <c r="B15" s="30" t="s">
        <v>66</v>
      </c>
      <c r="C15" s="31">
        <v>44300</v>
      </c>
      <c r="D15" s="31"/>
      <c r="E15" s="26" t="str">
        <f t="shared" si="0"/>
        <v>Oui</v>
      </c>
      <c r="F15" s="34" t="s">
        <v>120</v>
      </c>
      <c r="G15" s="35" t="s">
        <v>15</v>
      </c>
      <c r="H15" s="33" t="s">
        <v>17</v>
      </c>
      <c r="I15" s="35" t="s">
        <v>44</v>
      </c>
      <c r="J15" s="36">
        <v>27986</v>
      </c>
      <c r="K15" s="36" t="s">
        <v>23</v>
      </c>
      <c r="L15" s="37" t="s">
        <v>35</v>
      </c>
      <c r="M15" s="37" t="s">
        <v>11</v>
      </c>
      <c r="N15" s="33">
        <v>1</v>
      </c>
      <c r="O15" s="33" t="s">
        <v>56</v>
      </c>
      <c r="P15" s="33">
        <v>5</v>
      </c>
      <c r="Q15" s="33">
        <v>2</v>
      </c>
      <c r="R15" s="35" t="s">
        <v>21</v>
      </c>
      <c r="S15" s="35" t="s">
        <v>20</v>
      </c>
      <c r="T15" s="37"/>
      <c r="U15" s="37"/>
      <c r="V15" s="35">
        <f ca="1">IF(ISBLANK(C15),"",IF(ISBLANK($D15),$C$3-C15,D15-C15))</f>
        <v>76</v>
      </c>
      <c r="W15" s="35">
        <f>IF(E15="Oui",1,"")</f>
        <v>1</v>
      </c>
      <c r="X15" s="35" t="str">
        <f t="shared" si="1"/>
        <v/>
      </c>
      <c r="Y15" s="35">
        <f t="shared" si="2"/>
        <v>1</v>
      </c>
      <c r="Z15" s="35">
        <f>IF(E15="Oui",N15,"")</f>
        <v>1</v>
      </c>
      <c r="AA15" s="38">
        <f ca="1">IF(E15="Oui",($C$3-J15)/365,"")</f>
        <v>44.904109589041099</v>
      </c>
      <c r="AB15" s="35">
        <f t="shared" si="3"/>
        <v>1</v>
      </c>
      <c r="AC15" s="35" t="str">
        <f>IF(AND($E15="Oui",$L15="CDI"),1,"")</f>
        <v/>
      </c>
      <c r="AD15" s="35" t="str">
        <f>IF(AND($E15="Oui",$L15="CDD"),1,"")</f>
        <v/>
      </c>
      <c r="AE15" s="35" t="str">
        <f>IF(AND($E15="Oui",$L15="Apprentissage"),1,"")</f>
        <v/>
      </c>
      <c r="AF15" s="35">
        <f>IF(AND($E15="Oui",$L15="Stage"),1,"")</f>
        <v>1</v>
      </c>
      <c r="AG15" s="35" t="str">
        <f>IF(AND($E15="Oui",$L15="Autre"),1,"")</f>
        <v/>
      </c>
      <c r="AH15" s="35">
        <f>IF(AND($E15="Oui",$O15="Cadre"),1,"")</f>
        <v>1</v>
      </c>
      <c r="AI15" s="35" t="str">
        <f>IF(AND($E15="Oui",$O15="Agent de maîtrise"),1,"")</f>
        <v/>
      </c>
      <c r="AJ15" s="35" t="str">
        <f>IF(AND($E15="Oui",$O15="Autre"),1,"")</f>
        <v/>
      </c>
      <c r="AK15" s="38" t="str">
        <f>IF(AND($E15="Oui",$H15="F"),($C$3-J15)/365,"")</f>
        <v/>
      </c>
      <c r="AL15" s="38">
        <f ca="1">IF(AND($E15="Oui",$H15="M"),($C$3-$J15)/365,"")</f>
        <v>44.904109589041099</v>
      </c>
      <c r="AM15" s="35" t="str">
        <f>IF(AND($E15="Oui",$L15="CDI",$H15="F"),1,"")</f>
        <v/>
      </c>
      <c r="AN15" s="35" t="str">
        <f>IF(AND($E15="Oui",$L15="CDD",$H15="F"),1,"")</f>
        <v/>
      </c>
      <c r="AO15" s="35" t="str">
        <f>IF(AND($E15="Oui",$L15="Apprentissage",$H15="F"),1,"")</f>
        <v/>
      </c>
      <c r="AP15" s="35" t="str">
        <f>IF(AND($E15="Oui",$L15="Stage",$H15="F"),1,"")</f>
        <v/>
      </c>
      <c r="AQ15" s="35" t="str">
        <f>IF(AND($E15="Oui",$L15="Autre",$H15="F"),1,"")</f>
        <v/>
      </c>
      <c r="AR15" s="35" t="str">
        <f>IF(AND($E15="Oui",$O15="Cadre",$H15="F"),1,"")</f>
        <v/>
      </c>
      <c r="AS15" s="35" t="str">
        <f>IF(AND($E15="Oui",$O15="Agent de maîtrise",$H15="F"),1,"")</f>
        <v/>
      </c>
      <c r="AT15" s="35" t="str">
        <f>IF(AND($E15="Oui",$O15="Autre",$H15="F"),1,"")</f>
        <v/>
      </c>
      <c r="AU15" s="35" t="str">
        <f ca="1">IF($D15&gt;$AU$5,1,"")</f>
        <v/>
      </c>
      <c r="AV15" s="35" t="str">
        <f ca="1">IF(AND($D15&gt;$AV$5,$D15&lt;$AU$5),1,"")</f>
        <v/>
      </c>
      <c r="AW15" s="35">
        <f ca="1">IF($C15&gt;$AU$5,1,"")</f>
        <v>1</v>
      </c>
      <c r="AX15" s="35" t="str">
        <f ca="1">IF(AND($C15&gt;$AV$5,$C15&lt;$AU$5),1,"")</f>
        <v/>
      </c>
      <c r="AY15" s="21" t="str">
        <f t="shared" si="4"/>
        <v>M00008TH</v>
      </c>
    </row>
    <row r="16" spans="1:51" x14ac:dyDescent="0.25">
      <c r="A16" s="18">
        <v>9</v>
      </c>
      <c r="B16" s="32"/>
      <c r="C16" s="31"/>
      <c r="D16" s="33"/>
      <c r="E16" s="26" t="str">
        <f t="shared" si="0"/>
        <v/>
      </c>
      <c r="F16" s="34"/>
      <c r="G16" s="35"/>
      <c r="H16" s="33"/>
      <c r="I16" s="35"/>
      <c r="J16" s="37"/>
      <c r="K16" s="37"/>
      <c r="L16" s="37"/>
      <c r="M16" s="37"/>
      <c r="N16" s="33"/>
      <c r="O16" s="33"/>
      <c r="P16" s="33"/>
      <c r="Q16" s="33"/>
      <c r="R16" s="35"/>
      <c r="S16" s="35"/>
      <c r="T16" s="37"/>
      <c r="U16" s="37"/>
      <c r="V16" s="35" t="str">
        <f>IF(ISBLANK(C16),"",IF(ISBLANK($D16),$C$3-C16,D16-C16))</f>
        <v/>
      </c>
      <c r="W16" s="35" t="str">
        <f>IF(E16="Oui",1,"")</f>
        <v/>
      </c>
      <c r="X16" s="35" t="str">
        <f t="shared" si="1"/>
        <v/>
      </c>
      <c r="Y16" s="35" t="str">
        <f t="shared" si="2"/>
        <v/>
      </c>
      <c r="Z16" s="35" t="str">
        <f>IF(E16="Oui",N16,"")</f>
        <v/>
      </c>
      <c r="AA16" s="38" t="str">
        <f>IF(E16="Oui",($C$3-J16)/365,"")</f>
        <v/>
      </c>
      <c r="AB16" s="35" t="str">
        <f t="shared" si="3"/>
        <v/>
      </c>
      <c r="AC16" s="35" t="str">
        <f>IF(AND($E16="Oui",$L16="CDI"),1,"")</f>
        <v/>
      </c>
      <c r="AD16" s="35" t="str">
        <f>IF(AND($E16="Oui",$L16="CDD"),1,"")</f>
        <v/>
      </c>
      <c r="AE16" s="35" t="str">
        <f>IF(AND($E16="Oui",$L16="Apprentissage"),1,"")</f>
        <v/>
      </c>
      <c r="AF16" s="35" t="str">
        <f>IF(AND($E16="Oui",$L16="Stage"),1,"")</f>
        <v/>
      </c>
      <c r="AG16" s="35" t="str">
        <f>IF(AND($E16="Oui",$L16="Autre"),1,"")</f>
        <v/>
      </c>
      <c r="AH16" s="35" t="str">
        <f>IF(AND($E16="Oui",$O16="Cadre"),1,"")</f>
        <v/>
      </c>
      <c r="AI16" s="35" t="str">
        <f>IF(AND($E16="Oui",$O16="Agent de maîtrise"),1,"")</f>
        <v/>
      </c>
      <c r="AJ16" s="35" t="str">
        <f>IF(AND($E16="Oui",$O16="Autre"),1,"")</f>
        <v/>
      </c>
      <c r="AK16" s="38" t="str">
        <f>IF(AND($E16="Oui",$H16="F"),($C$3-J16)/365,"")</f>
        <v/>
      </c>
      <c r="AL16" s="38" t="str">
        <f>IF(AND($E16="Oui",$H16="M"),($C$3-$J16)/365,"")</f>
        <v/>
      </c>
      <c r="AM16" s="35" t="str">
        <f>IF(AND($E16="Oui",$L16="CDI",$H16="F"),1,"")</f>
        <v/>
      </c>
      <c r="AN16" s="35" t="str">
        <f>IF(AND($E16="Oui",$L16="CDD",$H16="F"),1,"")</f>
        <v/>
      </c>
      <c r="AO16" s="35" t="str">
        <f>IF(AND($E16="Oui",$L16="Apprentissage",$H16="F"),1,"")</f>
        <v/>
      </c>
      <c r="AP16" s="35" t="str">
        <f>IF(AND($E16="Oui",$L16="Stage",$H16="F"),1,"")</f>
        <v/>
      </c>
      <c r="AQ16" s="35" t="str">
        <f>IF(AND($E16="Oui",$L16="Autre",$H16="F"),1,"")</f>
        <v/>
      </c>
      <c r="AR16" s="35" t="str">
        <f>IF(AND($E16="Oui",$O16="Cadre",$H16="F"),1,"")</f>
        <v/>
      </c>
      <c r="AS16" s="35" t="str">
        <f>IF(AND($E16="Oui",$O16="Agent de maîtrise",$H16="F"),1,"")</f>
        <v/>
      </c>
      <c r="AT16" s="35" t="str">
        <f>IF(AND($E16="Oui",$O16="Autre",$H16="F"),1,"")</f>
        <v/>
      </c>
      <c r="AU16" s="35" t="str">
        <f ca="1">IF($D16&gt;$AU$5,1,"")</f>
        <v/>
      </c>
      <c r="AV16" s="35" t="str">
        <f ca="1">IF(AND($D16&gt;$AV$5,$D16&lt;$AU$5),1,"")</f>
        <v/>
      </c>
      <c r="AW16" s="35" t="str">
        <f ca="1">IF($C16&gt;$AU$5,1,"")</f>
        <v/>
      </c>
      <c r="AX16" s="35" t="str">
        <f ca="1">IF(AND($C16&gt;$AV$5,$C16&lt;$AU$5),1,"")</f>
        <v/>
      </c>
      <c r="AY16" s="21" t="str">
        <f t="shared" si="4"/>
        <v/>
      </c>
    </row>
    <row r="17" spans="1:51" x14ac:dyDescent="0.25">
      <c r="A17" s="18">
        <v>10</v>
      </c>
      <c r="B17" s="32"/>
      <c r="C17" s="33"/>
      <c r="D17" s="33"/>
      <c r="E17" s="26" t="str">
        <f t="shared" si="0"/>
        <v/>
      </c>
      <c r="F17" s="34"/>
      <c r="G17" s="35"/>
      <c r="H17" s="33"/>
      <c r="I17" s="35"/>
      <c r="J17" s="37"/>
      <c r="K17" s="37"/>
      <c r="L17" s="37"/>
      <c r="M17" s="37"/>
      <c r="N17" s="33"/>
      <c r="O17" s="33"/>
      <c r="P17" s="33"/>
      <c r="Q17" s="33"/>
      <c r="R17" s="35"/>
      <c r="S17" s="35"/>
      <c r="T17" s="37"/>
      <c r="U17" s="37"/>
      <c r="V17" s="35" t="str">
        <f>IF(ISBLANK(C17),"",IF(ISBLANK($D17),$C$3-C17,D17-C17))</f>
        <v/>
      </c>
      <c r="W17" s="35" t="str">
        <f>IF(E17="Oui",1,"")</f>
        <v/>
      </c>
      <c r="X17" s="35" t="str">
        <f t="shared" si="1"/>
        <v/>
      </c>
      <c r="Y17" s="35" t="str">
        <f t="shared" si="2"/>
        <v/>
      </c>
      <c r="Z17" s="35" t="str">
        <f>IF(E17="Oui",N17,"")</f>
        <v/>
      </c>
      <c r="AA17" s="38" t="str">
        <f>IF(E17="Oui",($C$3-J17)/365,"")</f>
        <v/>
      </c>
      <c r="AB17" s="35" t="str">
        <f t="shared" si="3"/>
        <v/>
      </c>
      <c r="AC17" s="35" t="str">
        <f>IF(AND($E17="Oui",$L17="CDI"),1,"")</f>
        <v/>
      </c>
      <c r="AD17" s="35" t="str">
        <f>IF(AND($E17="Oui",$L17="CDD"),1,"")</f>
        <v/>
      </c>
      <c r="AE17" s="35" t="str">
        <f>IF(AND($E17="Oui",$L17="Apprentissage"),1,"")</f>
        <v/>
      </c>
      <c r="AF17" s="35" t="str">
        <f>IF(AND($E17="Oui",$L17="Stage"),1,"")</f>
        <v/>
      </c>
      <c r="AG17" s="35" t="str">
        <f>IF(AND($E17="Oui",$L17="Autre"),1,"")</f>
        <v/>
      </c>
      <c r="AH17" s="35" t="str">
        <f>IF(AND($E17="Oui",$O17="Cadre"),1,"")</f>
        <v/>
      </c>
      <c r="AI17" s="35" t="str">
        <f>IF(AND($E17="Oui",$O17="Agent de maîtrise"),1,"")</f>
        <v/>
      </c>
      <c r="AJ17" s="35" t="str">
        <f>IF(AND($E17="Oui",$O17="Autre"),1,"")</f>
        <v/>
      </c>
      <c r="AK17" s="38" t="str">
        <f>IF(AND($E17="Oui",$H17="F"),($C$3-J17)/365,"")</f>
        <v/>
      </c>
      <c r="AL17" s="38" t="str">
        <f>IF(AND($E17="Oui",$H17="M"),($C$3-$J17)/365,"")</f>
        <v/>
      </c>
      <c r="AM17" s="35" t="str">
        <f>IF(AND($E17="Oui",$L17="CDI",$H17="F"),1,"")</f>
        <v/>
      </c>
      <c r="AN17" s="35" t="str">
        <f>IF(AND($E17="Oui",$L17="CDD",$H17="F"),1,"")</f>
        <v/>
      </c>
      <c r="AO17" s="35" t="str">
        <f>IF(AND($E17="Oui",$L17="Apprentissage",$H17="F"),1,"")</f>
        <v/>
      </c>
      <c r="AP17" s="35" t="str">
        <f>IF(AND($E17="Oui",$L17="Stage",$H17="F"),1,"")</f>
        <v/>
      </c>
      <c r="AQ17" s="35" t="str">
        <f>IF(AND($E17="Oui",$L17="Autre",$H17="F"),1,"")</f>
        <v/>
      </c>
      <c r="AR17" s="35" t="str">
        <f>IF(AND($E17="Oui",$O17="Cadre",$H17="F"),1,"")</f>
        <v/>
      </c>
      <c r="AS17" s="35" t="str">
        <f>IF(AND($E17="Oui",$O17="Agent de maîtrise",$H17="F"),1,"")</f>
        <v/>
      </c>
      <c r="AT17" s="35" t="str">
        <f>IF(AND($E17="Oui",$O17="Autre",$H17="F"),1,"")</f>
        <v/>
      </c>
      <c r="AU17" s="35" t="str">
        <f ca="1">IF($D17&gt;$AU$5,1,"")</f>
        <v/>
      </c>
      <c r="AV17" s="35" t="str">
        <f ca="1">IF(AND($D17&gt;$AV$5,$D17&lt;$AU$5),1,"")</f>
        <v/>
      </c>
      <c r="AW17" s="35" t="str">
        <f ca="1">IF($C17&gt;$AU$5,1,"")</f>
        <v/>
      </c>
      <c r="AX17" s="35" t="str">
        <f ca="1">IF(AND($C17&gt;$AV$5,$C17&lt;$AU$5),1,"")</f>
        <v/>
      </c>
      <c r="AY17" s="21" t="str">
        <f t="shared" si="4"/>
        <v/>
      </c>
    </row>
    <row r="18" spans="1:51" x14ac:dyDescent="0.25">
      <c r="A18" s="18">
        <v>11</v>
      </c>
      <c r="B18" s="32"/>
      <c r="C18" s="33"/>
      <c r="D18" s="33"/>
      <c r="E18" s="26" t="str">
        <f t="shared" si="0"/>
        <v/>
      </c>
      <c r="F18" s="34"/>
      <c r="G18" s="35"/>
      <c r="H18" s="33"/>
      <c r="I18" s="35"/>
      <c r="J18" s="37"/>
      <c r="K18" s="37"/>
      <c r="L18" s="37"/>
      <c r="M18" s="37"/>
      <c r="N18" s="33"/>
      <c r="O18" s="33"/>
      <c r="P18" s="33"/>
      <c r="Q18" s="33"/>
      <c r="R18" s="35"/>
      <c r="S18" s="35"/>
      <c r="T18" s="37"/>
      <c r="U18" s="37"/>
      <c r="V18" s="35" t="str">
        <f>IF(ISBLANK(C18),"",IF(ISBLANK($D18),$C$3-C18,D18-C18))</f>
        <v/>
      </c>
      <c r="W18" s="35" t="str">
        <f>IF(E18="Oui",1,"")</f>
        <v/>
      </c>
      <c r="X18" s="35" t="str">
        <f t="shared" si="1"/>
        <v/>
      </c>
      <c r="Y18" s="35" t="str">
        <f t="shared" si="2"/>
        <v/>
      </c>
      <c r="Z18" s="35" t="str">
        <f>IF(E18="Oui",N18,"")</f>
        <v/>
      </c>
      <c r="AA18" s="38" t="str">
        <f>IF(E18="Oui",($C$3-J18)/365,"")</f>
        <v/>
      </c>
      <c r="AB18" s="35" t="str">
        <f t="shared" si="3"/>
        <v/>
      </c>
      <c r="AC18" s="35" t="str">
        <f>IF(AND($E18="Oui",$L18="CDI"),1,"")</f>
        <v/>
      </c>
      <c r="AD18" s="35" t="str">
        <f>IF(AND($E18="Oui",$L18="CDD"),1,"")</f>
        <v/>
      </c>
      <c r="AE18" s="35" t="str">
        <f>IF(AND($E18="Oui",$L18="Apprentissage"),1,"")</f>
        <v/>
      </c>
      <c r="AF18" s="35" t="str">
        <f>IF(AND($E18="Oui",$L18="Stage"),1,"")</f>
        <v/>
      </c>
      <c r="AG18" s="35" t="str">
        <f>IF(AND($E18="Oui",$L18="Autre"),1,"")</f>
        <v/>
      </c>
      <c r="AH18" s="35" t="str">
        <f>IF(AND($E18="Oui",$O18="Cadre"),1,"")</f>
        <v/>
      </c>
      <c r="AI18" s="35" t="str">
        <f>IF(AND($E18="Oui",$O18="Agent de maîtrise"),1,"")</f>
        <v/>
      </c>
      <c r="AJ18" s="35" t="str">
        <f>IF(AND($E18="Oui",$O18="Autre"),1,"")</f>
        <v/>
      </c>
      <c r="AK18" s="38" t="str">
        <f>IF(AND($E18="Oui",$H18="F"),($C$3-J18)/365,"")</f>
        <v/>
      </c>
      <c r="AL18" s="38" t="str">
        <f>IF(AND($E18="Oui",$H18="M"),($C$3-$J18)/365,"")</f>
        <v/>
      </c>
      <c r="AM18" s="35" t="str">
        <f>IF(AND($E18="Oui",$L18="CDI",$H18="F"),1,"")</f>
        <v/>
      </c>
      <c r="AN18" s="35" t="str">
        <f>IF(AND($E18="Oui",$L18="CDD",$H18="F"),1,"")</f>
        <v/>
      </c>
      <c r="AO18" s="35" t="str">
        <f>IF(AND($E18="Oui",$L18="Apprentissage",$H18="F"),1,"")</f>
        <v/>
      </c>
      <c r="AP18" s="35" t="str">
        <f>IF(AND($E18="Oui",$L18="Stage",$H18="F"),1,"")</f>
        <v/>
      </c>
      <c r="AQ18" s="35" t="str">
        <f>IF(AND($E18="Oui",$L18="Autre",$H18="F"),1,"")</f>
        <v/>
      </c>
      <c r="AR18" s="35" t="str">
        <f>IF(AND($E18="Oui",$O18="Cadre",$H18="F"),1,"")</f>
        <v/>
      </c>
      <c r="AS18" s="35" t="str">
        <f>IF(AND($E18="Oui",$O18="Agent de maîtrise",$H18="F"),1,"")</f>
        <v/>
      </c>
      <c r="AT18" s="35" t="str">
        <f>IF(AND($E18="Oui",$O18="Autre",$H18="F"),1,"")</f>
        <v/>
      </c>
      <c r="AU18" s="35" t="str">
        <f ca="1">IF($D18&gt;$AU$5,1,"")</f>
        <v/>
      </c>
      <c r="AV18" s="35" t="str">
        <f ca="1">IF(AND($D18&gt;$AV$5,$D18&lt;$AU$5),1,"")</f>
        <v/>
      </c>
      <c r="AW18" s="35" t="str">
        <f ca="1">IF($C18&gt;$AU$5,1,"")</f>
        <v/>
      </c>
      <c r="AX18" s="35" t="str">
        <f ca="1">IF(AND($C18&gt;$AV$5,$C18&lt;$AU$5),1,"")</f>
        <v/>
      </c>
      <c r="AY18" s="21" t="str">
        <f t="shared" si="4"/>
        <v/>
      </c>
    </row>
    <row r="19" spans="1:51" x14ac:dyDescent="0.25">
      <c r="A19" s="18">
        <v>12</v>
      </c>
      <c r="B19" s="32"/>
      <c r="C19" s="33"/>
      <c r="D19" s="33"/>
      <c r="E19" s="26" t="str">
        <f t="shared" si="0"/>
        <v/>
      </c>
      <c r="F19" s="34"/>
      <c r="G19" s="35"/>
      <c r="H19" s="33"/>
      <c r="I19" s="35"/>
      <c r="J19" s="37"/>
      <c r="K19" s="37"/>
      <c r="L19" s="37"/>
      <c r="M19" s="37"/>
      <c r="N19" s="33"/>
      <c r="O19" s="33"/>
      <c r="P19" s="33"/>
      <c r="Q19" s="33"/>
      <c r="R19" s="35"/>
      <c r="S19" s="35"/>
      <c r="T19" s="37"/>
      <c r="U19" s="37"/>
      <c r="V19" s="35" t="str">
        <f>IF(ISBLANK(C19),"",IF(ISBLANK($D19),$C$3-C19,D19-C19))</f>
        <v/>
      </c>
      <c r="W19" s="35" t="str">
        <f>IF(E19="Oui",1,"")</f>
        <v/>
      </c>
      <c r="X19" s="35" t="str">
        <f t="shared" si="1"/>
        <v/>
      </c>
      <c r="Y19" s="35" t="str">
        <f t="shared" si="2"/>
        <v/>
      </c>
      <c r="Z19" s="35" t="str">
        <f>IF(E19="Oui",N19,"")</f>
        <v/>
      </c>
      <c r="AA19" s="38" t="str">
        <f>IF(E19="Oui",($C$3-J19)/365,"")</f>
        <v/>
      </c>
      <c r="AB19" s="35" t="str">
        <f t="shared" si="3"/>
        <v/>
      </c>
      <c r="AC19" s="35" t="str">
        <f>IF(AND($E19="Oui",$L19="CDI"),1,"")</f>
        <v/>
      </c>
      <c r="AD19" s="35" t="str">
        <f>IF(AND($E19="Oui",$L19="CDD"),1,"")</f>
        <v/>
      </c>
      <c r="AE19" s="35" t="str">
        <f>IF(AND($E19="Oui",$L19="Apprentissage"),1,"")</f>
        <v/>
      </c>
      <c r="AF19" s="35" t="str">
        <f>IF(AND($E19="Oui",$L19="Stage"),1,"")</f>
        <v/>
      </c>
      <c r="AG19" s="35" t="str">
        <f>IF(AND($E19="Oui",$L19="Autre"),1,"")</f>
        <v/>
      </c>
      <c r="AH19" s="35" t="str">
        <f>IF(AND($E19="Oui",$O19="Cadre"),1,"")</f>
        <v/>
      </c>
      <c r="AI19" s="35" t="str">
        <f>IF(AND($E19="Oui",$O19="Agent de maîtrise"),1,"")</f>
        <v/>
      </c>
      <c r="AJ19" s="35" t="str">
        <f>IF(AND($E19="Oui",$O19="Autre"),1,"")</f>
        <v/>
      </c>
      <c r="AK19" s="38" t="str">
        <f>IF(AND($E19="Oui",$H19="F"),($C$3-J19)/365,"")</f>
        <v/>
      </c>
      <c r="AL19" s="38" t="str">
        <f>IF(AND($E19="Oui",$H19="M"),($C$3-$J19)/365,"")</f>
        <v/>
      </c>
      <c r="AM19" s="35" t="str">
        <f>IF(AND($E19="Oui",$L19="CDI",$H19="F"),1,"")</f>
        <v/>
      </c>
      <c r="AN19" s="35" t="str">
        <f>IF(AND($E19="Oui",$L19="CDD",$H19="F"),1,"")</f>
        <v/>
      </c>
      <c r="AO19" s="35" t="str">
        <f>IF(AND($E19="Oui",$L19="Apprentissage",$H19="F"),1,"")</f>
        <v/>
      </c>
      <c r="AP19" s="35" t="str">
        <f>IF(AND($E19="Oui",$L19="Stage",$H19="F"),1,"")</f>
        <v/>
      </c>
      <c r="AQ19" s="35" t="str">
        <f>IF(AND($E19="Oui",$L19="Autre",$H19="F"),1,"")</f>
        <v/>
      </c>
      <c r="AR19" s="35" t="str">
        <f>IF(AND($E19="Oui",$O19="Cadre",$H19="F"),1,"")</f>
        <v/>
      </c>
      <c r="AS19" s="35" t="str">
        <f>IF(AND($E19="Oui",$O19="Agent de maîtrise",$H19="F"),1,"")</f>
        <v/>
      </c>
      <c r="AT19" s="35" t="str">
        <f>IF(AND($E19="Oui",$O19="Autre",$H19="F"),1,"")</f>
        <v/>
      </c>
      <c r="AU19" s="35" t="str">
        <f ca="1">IF($D19&gt;$AU$5,1,"")</f>
        <v/>
      </c>
      <c r="AV19" s="35" t="str">
        <f ca="1">IF(AND($D19&gt;$AV$5,$D19&lt;$AU$5),1,"")</f>
        <v/>
      </c>
      <c r="AW19" s="35" t="str">
        <f ca="1">IF($C19&gt;$AU$5,1,"")</f>
        <v/>
      </c>
      <c r="AX19" s="35" t="str">
        <f ca="1">IF(AND($C19&gt;$AV$5,$C19&lt;$AU$5),1,"")</f>
        <v/>
      </c>
      <c r="AY19" s="21" t="str">
        <f t="shared" si="4"/>
        <v/>
      </c>
    </row>
    <row r="20" spans="1:51" x14ac:dyDescent="0.25">
      <c r="A20" s="18">
        <v>13</v>
      </c>
      <c r="B20" s="32"/>
      <c r="C20" s="33"/>
      <c r="D20" s="33"/>
      <c r="E20" s="26" t="str">
        <f t="shared" si="0"/>
        <v/>
      </c>
      <c r="F20" s="34"/>
      <c r="G20" s="35"/>
      <c r="H20" s="33"/>
      <c r="I20" s="35"/>
      <c r="J20" s="37"/>
      <c r="K20" s="37"/>
      <c r="L20" s="37"/>
      <c r="M20" s="37"/>
      <c r="N20" s="33"/>
      <c r="O20" s="33"/>
      <c r="P20" s="33"/>
      <c r="Q20" s="33"/>
      <c r="R20" s="35"/>
      <c r="S20" s="35"/>
      <c r="T20" s="37"/>
      <c r="U20" s="37"/>
      <c r="V20" s="35" t="str">
        <f>IF(ISBLANK(C20),"",IF(ISBLANK($D20),$C$3-C20,D20-C20))</f>
        <v/>
      </c>
      <c r="W20" s="35" t="str">
        <f>IF(E20="Oui",1,"")</f>
        <v/>
      </c>
      <c r="X20" s="35" t="str">
        <f t="shared" si="1"/>
        <v/>
      </c>
      <c r="Y20" s="35" t="str">
        <f t="shared" si="2"/>
        <v/>
      </c>
      <c r="Z20" s="35" t="str">
        <f>IF(E20="Oui",N20,"")</f>
        <v/>
      </c>
      <c r="AA20" s="38" t="str">
        <f>IF(E20="Oui",($C$3-J20)/365,"")</f>
        <v/>
      </c>
      <c r="AB20" s="35" t="str">
        <f t="shared" si="3"/>
        <v/>
      </c>
      <c r="AC20" s="35" t="str">
        <f>IF(AND($E20="Oui",$L20="CDI"),1,"")</f>
        <v/>
      </c>
      <c r="AD20" s="35" t="str">
        <f>IF(AND($E20="Oui",$L20="CDD"),1,"")</f>
        <v/>
      </c>
      <c r="AE20" s="35" t="str">
        <f>IF(AND($E20="Oui",$L20="Apprentissage"),1,"")</f>
        <v/>
      </c>
      <c r="AF20" s="35" t="str">
        <f>IF(AND($E20="Oui",$L20="Stage"),1,"")</f>
        <v/>
      </c>
      <c r="AG20" s="35" t="str">
        <f>IF(AND($E20="Oui",$L20="Autre"),1,"")</f>
        <v/>
      </c>
      <c r="AH20" s="35" t="str">
        <f>IF(AND($E20="Oui",$O20="Cadre"),1,"")</f>
        <v/>
      </c>
      <c r="AI20" s="35" t="str">
        <f>IF(AND($E20="Oui",$O20="Agent de maîtrise"),1,"")</f>
        <v/>
      </c>
      <c r="AJ20" s="35" t="str">
        <f>IF(AND($E20="Oui",$O20="Autre"),1,"")</f>
        <v/>
      </c>
      <c r="AK20" s="38" t="str">
        <f>IF(AND($E20="Oui",$H20="F"),($C$3-J20)/365,"")</f>
        <v/>
      </c>
      <c r="AL20" s="38" t="str">
        <f>IF(AND($E20="Oui",$H20="M"),($C$3-$J20)/365,"")</f>
        <v/>
      </c>
      <c r="AM20" s="35" t="str">
        <f>IF(AND($E20="Oui",$L20="CDI",$H20="F"),1,"")</f>
        <v/>
      </c>
      <c r="AN20" s="35" t="str">
        <f>IF(AND($E20="Oui",$L20="CDD",$H20="F"),1,"")</f>
        <v/>
      </c>
      <c r="AO20" s="35" t="str">
        <f>IF(AND($E20="Oui",$L20="Apprentissage",$H20="F"),1,"")</f>
        <v/>
      </c>
      <c r="AP20" s="35" t="str">
        <f>IF(AND($E20="Oui",$L20="Stage",$H20="F"),1,"")</f>
        <v/>
      </c>
      <c r="AQ20" s="35" t="str">
        <f>IF(AND($E20="Oui",$L20="Autre",$H20="F"),1,"")</f>
        <v/>
      </c>
      <c r="AR20" s="35" t="str">
        <f>IF(AND($E20="Oui",$O20="Cadre",$H20="F"),1,"")</f>
        <v/>
      </c>
      <c r="AS20" s="35" t="str">
        <f>IF(AND($E20="Oui",$O20="Agent de maîtrise",$H20="F"),1,"")</f>
        <v/>
      </c>
      <c r="AT20" s="35" t="str">
        <f>IF(AND($E20="Oui",$O20="Autre",$H20="F"),1,"")</f>
        <v/>
      </c>
      <c r="AU20" s="35" t="str">
        <f ca="1">IF($D20&gt;$AU$5,1,"")</f>
        <v/>
      </c>
      <c r="AV20" s="35" t="str">
        <f ca="1">IF(AND($D20&gt;$AV$5,$D20&lt;$AU$5),1,"")</f>
        <v/>
      </c>
      <c r="AW20" s="35" t="str">
        <f ca="1">IF($C20&gt;$AU$5,1,"")</f>
        <v/>
      </c>
      <c r="AX20" s="35" t="str">
        <f ca="1">IF(AND($C20&gt;$AV$5,$C20&lt;$AU$5),1,"")</f>
        <v/>
      </c>
      <c r="AY20" s="21" t="str">
        <f t="shared" si="4"/>
        <v/>
      </c>
    </row>
    <row r="21" spans="1:51" x14ac:dyDescent="0.25">
      <c r="A21" s="18">
        <v>14</v>
      </c>
      <c r="B21" s="32"/>
      <c r="C21" s="33"/>
      <c r="D21" s="33"/>
      <c r="E21" s="26" t="str">
        <f t="shared" si="0"/>
        <v/>
      </c>
      <c r="F21" s="34"/>
      <c r="G21" s="35"/>
      <c r="H21" s="33"/>
      <c r="I21" s="35"/>
      <c r="J21" s="37"/>
      <c r="K21" s="37"/>
      <c r="L21" s="37"/>
      <c r="M21" s="37"/>
      <c r="N21" s="33"/>
      <c r="O21" s="33"/>
      <c r="P21" s="33"/>
      <c r="Q21" s="33"/>
      <c r="R21" s="35"/>
      <c r="S21" s="35"/>
      <c r="T21" s="37"/>
      <c r="U21" s="37"/>
      <c r="V21" s="35" t="str">
        <f>IF(ISBLANK(C21),"",IF(ISBLANK($D21),$C$3-C21,D21-C21))</f>
        <v/>
      </c>
      <c r="W21" s="35" t="str">
        <f>IF(E21="Oui",1,"")</f>
        <v/>
      </c>
      <c r="X21" s="35" t="str">
        <f t="shared" si="1"/>
        <v/>
      </c>
      <c r="Y21" s="35" t="str">
        <f t="shared" si="2"/>
        <v/>
      </c>
      <c r="Z21" s="35" t="str">
        <f>IF(E21="Oui",N21,"")</f>
        <v/>
      </c>
      <c r="AA21" s="38" t="str">
        <f>IF(E21="Oui",($C$3-J21)/365,"")</f>
        <v/>
      </c>
      <c r="AB21" s="35" t="str">
        <f t="shared" si="3"/>
        <v/>
      </c>
      <c r="AC21" s="35" t="str">
        <f>IF(AND($E21="Oui",$L21="CDI"),1,"")</f>
        <v/>
      </c>
      <c r="AD21" s="35" t="str">
        <f>IF(AND($E21="Oui",$L21="CDD"),1,"")</f>
        <v/>
      </c>
      <c r="AE21" s="35" t="str">
        <f>IF(AND($E21="Oui",$L21="Apprentissage"),1,"")</f>
        <v/>
      </c>
      <c r="AF21" s="35" t="str">
        <f>IF(AND($E21="Oui",$L21="Stage"),1,"")</f>
        <v/>
      </c>
      <c r="AG21" s="35" t="str">
        <f>IF(AND($E21="Oui",$L21="Autre"),1,"")</f>
        <v/>
      </c>
      <c r="AH21" s="35" t="str">
        <f>IF(AND($E21="Oui",$O21="Cadre"),1,"")</f>
        <v/>
      </c>
      <c r="AI21" s="35" t="str">
        <f>IF(AND($E21="Oui",$O21="Agent de maîtrise"),1,"")</f>
        <v/>
      </c>
      <c r="AJ21" s="35" t="str">
        <f>IF(AND($E21="Oui",$O21="Autre"),1,"")</f>
        <v/>
      </c>
      <c r="AK21" s="38" t="str">
        <f>IF(AND($E21="Oui",$H21="F"),($C$3-J21)/365,"")</f>
        <v/>
      </c>
      <c r="AL21" s="38" t="str">
        <f>IF(AND($E21="Oui",$H21="M"),($C$3-$J21)/365,"")</f>
        <v/>
      </c>
      <c r="AM21" s="35" t="str">
        <f>IF(AND($E21="Oui",$L21="CDI",$H21="F"),1,"")</f>
        <v/>
      </c>
      <c r="AN21" s="35" t="str">
        <f>IF(AND($E21="Oui",$L21="CDD",$H21="F"),1,"")</f>
        <v/>
      </c>
      <c r="AO21" s="35" t="str">
        <f>IF(AND($E21="Oui",$L21="Apprentissage",$H21="F"),1,"")</f>
        <v/>
      </c>
      <c r="AP21" s="35" t="str">
        <f>IF(AND($E21="Oui",$L21="Stage",$H21="F"),1,"")</f>
        <v/>
      </c>
      <c r="AQ21" s="35" t="str">
        <f>IF(AND($E21="Oui",$L21="Autre",$H21="F"),1,"")</f>
        <v/>
      </c>
      <c r="AR21" s="35" t="str">
        <f>IF(AND($E21="Oui",$O21="Cadre",$H21="F"),1,"")</f>
        <v/>
      </c>
      <c r="AS21" s="35" t="str">
        <f>IF(AND($E21="Oui",$O21="Agent de maîtrise",$H21="F"),1,"")</f>
        <v/>
      </c>
      <c r="AT21" s="35" t="str">
        <f>IF(AND($E21="Oui",$O21="Autre",$H21="F"),1,"")</f>
        <v/>
      </c>
      <c r="AU21" s="35" t="str">
        <f ca="1">IF($D21&gt;$AU$5,1,"")</f>
        <v/>
      </c>
      <c r="AV21" s="35" t="str">
        <f ca="1">IF(AND($D21&gt;$AV$5,$D21&lt;$AU$5),1,"")</f>
        <v/>
      </c>
      <c r="AW21" s="35" t="str">
        <f ca="1">IF($C21&gt;$AU$5,1,"")</f>
        <v/>
      </c>
      <c r="AX21" s="35" t="str">
        <f ca="1">IF(AND($C21&gt;$AV$5,$C21&lt;$AU$5),1,"")</f>
        <v/>
      </c>
      <c r="AY21" s="21" t="str">
        <f t="shared" si="4"/>
        <v/>
      </c>
    </row>
    <row r="22" spans="1:51" x14ac:dyDescent="0.25">
      <c r="A22" s="18">
        <v>15</v>
      </c>
      <c r="B22" s="32"/>
      <c r="C22" s="33"/>
      <c r="D22" s="33"/>
      <c r="E22" s="26" t="str">
        <f t="shared" si="0"/>
        <v/>
      </c>
      <c r="F22" s="34"/>
      <c r="G22" s="35"/>
      <c r="H22" s="33"/>
      <c r="I22" s="35"/>
      <c r="J22" s="37"/>
      <c r="K22" s="37"/>
      <c r="L22" s="37"/>
      <c r="M22" s="37"/>
      <c r="N22" s="33"/>
      <c r="O22" s="33"/>
      <c r="P22" s="33"/>
      <c r="Q22" s="33"/>
      <c r="R22" s="35"/>
      <c r="S22" s="35"/>
      <c r="T22" s="37"/>
      <c r="U22" s="37"/>
      <c r="V22" s="35" t="str">
        <f>IF(ISBLANK(C22),"",IF(ISBLANK($D22),$C$3-C22,D22-C22))</f>
        <v/>
      </c>
      <c r="W22" s="35" t="str">
        <f>IF(E22="Oui",1,"")</f>
        <v/>
      </c>
      <c r="X22" s="35" t="str">
        <f t="shared" si="1"/>
        <v/>
      </c>
      <c r="Y22" s="35" t="str">
        <f t="shared" si="2"/>
        <v/>
      </c>
      <c r="Z22" s="35" t="str">
        <f>IF(E22="Oui",N22,"")</f>
        <v/>
      </c>
      <c r="AA22" s="38" t="str">
        <f>IF(E22="Oui",($C$3-J22)/365,"")</f>
        <v/>
      </c>
      <c r="AB22" s="35" t="str">
        <f t="shared" si="3"/>
        <v/>
      </c>
      <c r="AC22" s="35" t="str">
        <f>IF(AND($E22="Oui",$L22="CDI"),1,"")</f>
        <v/>
      </c>
      <c r="AD22" s="35" t="str">
        <f>IF(AND($E22="Oui",$L22="CDD"),1,"")</f>
        <v/>
      </c>
      <c r="AE22" s="35" t="str">
        <f>IF(AND($E22="Oui",$L22="Apprentissage"),1,"")</f>
        <v/>
      </c>
      <c r="AF22" s="35" t="str">
        <f>IF(AND($E22="Oui",$L22="Stage"),1,"")</f>
        <v/>
      </c>
      <c r="AG22" s="35" t="str">
        <f>IF(AND($E22="Oui",$L22="Autre"),1,"")</f>
        <v/>
      </c>
      <c r="AH22" s="35" t="str">
        <f>IF(AND($E22="Oui",$O22="Cadre"),1,"")</f>
        <v/>
      </c>
      <c r="AI22" s="35" t="str">
        <f>IF(AND($E22="Oui",$O22="Agent de maîtrise"),1,"")</f>
        <v/>
      </c>
      <c r="AJ22" s="35" t="str">
        <f>IF(AND($E22="Oui",$O22="Autre"),1,"")</f>
        <v/>
      </c>
      <c r="AK22" s="38" t="str">
        <f>IF(AND($E22="Oui",$H22="F"),($C$3-J22)/365,"")</f>
        <v/>
      </c>
      <c r="AL22" s="38" t="str">
        <f>IF(AND($E22="Oui",$H22="M"),($C$3-$J22)/365,"")</f>
        <v/>
      </c>
      <c r="AM22" s="35" t="str">
        <f>IF(AND($E22="Oui",$L22="CDI",$H22="F"),1,"")</f>
        <v/>
      </c>
      <c r="AN22" s="35" t="str">
        <f>IF(AND($E22="Oui",$L22="CDD",$H22="F"),1,"")</f>
        <v/>
      </c>
      <c r="AO22" s="35" t="str">
        <f>IF(AND($E22="Oui",$L22="Apprentissage",$H22="F"),1,"")</f>
        <v/>
      </c>
      <c r="AP22" s="35" t="str">
        <f>IF(AND($E22="Oui",$L22="Stage",$H22="F"),1,"")</f>
        <v/>
      </c>
      <c r="AQ22" s="35" t="str">
        <f>IF(AND($E22="Oui",$L22="Autre",$H22="F"),1,"")</f>
        <v/>
      </c>
      <c r="AR22" s="35" t="str">
        <f>IF(AND($E22="Oui",$O22="Cadre",$H22="F"),1,"")</f>
        <v/>
      </c>
      <c r="AS22" s="35" t="str">
        <f>IF(AND($E22="Oui",$O22="Agent de maîtrise",$H22="F"),1,"")</f>
        <v/>
      </c>
      <c r="AT22" s="35" t="str">
        <f>IF(AND($E22="Oui",$O22="Autre",$H22="F"),1,"")</f>
        <v/>
      </c>
      <c r="AU22" s="35" t="str">
        <f ca="1">IF($D22&gt;$AU$5,1,"")</f>
        <v/>
      </c>
      <c r="AV22" s="35" t="str">
        <f ca="1">IF(AND($D22&gt;$AV$5,$D22&lt;$AU$5),1,"")</f>
        <v/>
      </c>
      <c r="AW22" s="35" t="str">
        <f ca="1">IF($C22&gt;$AU$5,1,"")</f>
        <v/>
      </c>
      <c r="AX22" s="35" t="str">
        <f ca="1">IF(AND($C22&gt;$AV$5,$C22&lt;$AU$5),1,"")</f>
        <v/>
      </c>
      <c r="AY22" s="21" t="str">
        <f t="shared" si="4"/>
        <v/>
      </c>
    </row>
    <row r="23" spans="1:51" x14ac:dyDescent="0.25">
      <c r="A23" s="18">
        <v>16</v>
      </c>
      <c r="B23" s="32"/>
      <c r="C23" s="33"/>
      <c r="D23" s="33"/>
      <c r="E23" s="26" t="str">
        <f t="shared" si="0"/>
        <v/>
      </c>
      <c r="F23" s="34"/>
      <c r="G23" s="35"/>
      <c r="H23" s="33"/>
      <c r="I23" s="35"/>
      <c r="J23" s="37"/>
      <c r="K23" s="37"/>
      <c r="L23" s="37"/>
      <c r="M23" s="37"/>
      <c r="N23" s="33"/>
      <c r="O23" s="33"/>
      <c r="P23" s="33"/>
      <c r="Q23" s="33"/>
      <c r="R23" s="35"/>
      <c r="S23" s="35"/>
      <c r="T23" s="37"/>
      <c r="U23" s="37"/>
      <c r="V23" s="35" t="str">
        <f>IF(ISBLANK(C23),"",IF(ISBLANK($D23),$C$3-C23,D23-C23))</f>
        <v/>
      </c>
      <c r="W23" s="35" t="str">
        <f>IF(E23="Oui",1,"")</f>
        <v/>
      </c>
      <c r="X23" s="35" t="str">
        <f t="shared" si="1"/>
        <v/>
      </c>
      <c r="Y23" s="35" t="str">
        <f t="shared" si="2"/>
        <v/>
      </c>
      <c r="Z23" s="35" t="str">
        <f>IF(E23="Oui",N23,"")</f>
        <v/>
      </c>
      <c r="AA23" s="38" t="str">
        <f>IF(E23="Oui",($C$3-J23)/365,"")</f>
        <v/>
      </c>
      <c r="AB23" s="35" t="str">
        <f t="shared" si="3"/>
        <v/>
      </c>
      <c r="AC23" s="35" t="str">
        <f>IF(AND($E23="Oui",$L23="CDI"),1,"")</f>
        <v/>
      </c>
      <c r="AD23" s="35" t="str">
        <f>IF(AND($E23="Oui",$L23="CDD"),1,"")</f>
        <v/>
      </c>
      <c r="AE23" s="35" t="str">
        <f>IF(AND($E23="Oui",$L23="Apprentissage"),1,"")</f>
        <v/>
      </c>
      <c r="AF23" s="35" t="str">
        <f>IF(AND($E23="Oui",$L23="Stage"),1,"")</f>
        <v/>
      </c>
      <c r="AG23" s="35" t="str">
        <f>IF(AND($E23="Oui",$L23="Autre"),1,"")</f>
        <v/>
      </c>
      <c r="AH23" s="35" t="str">
        <f>IF(AND($E23="Oui",$O23="Cadre"),1,"")</f>
        <v/>
      </c>
      <c r="AI23" s="35" t="str">
        <f>IF(AND($E23="Oui",$O23="Agent de maîtrise"),1,"")</f>
        <v/>
      </c>
      <c r="AJ23" s="35" t="str">
        <f>IF(AND($E23="Oui",$O23="Autre"),1,"")</f>
        <v/>
      </c>
      <c r="AK23" s="38" t="str">
        <f>IF(AND($E23="Oui",$H23="F"),($C$3-J23)/365,"")</f>
        <v/>
      </c>
      <c r="AL23" s="38" t="str">
        <f>IF(AND($E23="Oui",$H23="M"),($C$3-$J23)/365,"")</f>
        <v/>
      </c>
      <c r="AM23" s="35" t="str">
        <f>IF(AND($E23="Oui",$L23="CDI",$H23="F"),1,"")</f>
        <v/>
      </c>
      <c r="AN23" s="35" t="str">
        <f>IF(AND($E23="Oui",$L23="CDD",$H23="F"),1,"")</f>
        <v/>
      </c>
      <c r="AO23" s="35" t="str">
        <f>IF(AND($E23="Oui",$L23="Apprentissage",$H23="F"),1,"")</f>
        <v/>
      </c>
      <c r="AP23" s="35" t="str">
        <f>IF(AND($E23="Oui",$L23="Stage",$H23="F"),1,"")</f>
        <v/>
      </c>
      <c r="AQ23" s="35" t="str">
        <f>IF(AND($E23="Oui",$L23="Autre",$H23="F"),1,"")</f>
        <v/>
      </c>
      <c r="AR23" s="35" t="str">
        <f>IF(AND($E23="Oui",$O23="Cadre",$H23="F"),1,"")</f>
        <v/>
      </c>
      <c r="AS23" s="35" t="str">
        <f>IF(AND($E23="Oui",$O23="Agent de maîtrise",$H23="F"),1,"")</f>
        <v/>
      </c>
      <c r="AT23" s="35" t="str">
        <f>IF(AND($E23="Oui",$O23="Autre",$H23="F"),1,"")</f>
        <v/>
      </c>
      <c r="AU23" s="35" t="str">
        <f ca="1">IF($D23&gt;$AU$5,1,"")</f>
        <v/>
      </c>
      <c r="AV23" s="35" t="str">
        <f ca="1">IF(AND($D23&gt;$AV$5,$D23&lt;$AU$5),1,"")</f>
        <v/>
      </c>
      <c r="AW23" s="35" t="str">
        <f ca="1">IF($C23&gt;$AU$5,1,"")</f>
        <v/>
      </c>
      <c r="AX23" s="35" t="str">
        <f ca="1">IF(AND($C23&gt;$AV$5,$C23&lt;$AU$5),1,"")</f>
        <v/>
      </c>
      <c r="AY23" s="21" t="str">
        <f t="shared" si="4"/>
        <v/>
      </c>
    </row>
    <row r="24" spans="1:51" x14ac:dyDescent="0.25">
      <c r="A24" s="18">
        <v>17</v>
      </c>
      <c r="B24" s="32"/>
      <c r="C24" s="33"/>
      <c r="D24" s="33"/>
      <c r="E24" s="26" t="str">
        <f t="shared" si="0"/>
        <v/>
      </c>
      <c r="F24" s="34"/>
      <c r="G24" s="35"/>
      <c r="H24" s="33"/>
      <c r="I24" s="35"/>
      <c r="J24" s="37"/>
      <c r="K24" s="37"/>
      <c r="L24" s="37"/>
      <c r="M24" s="37"/>
      <c r="N24" s="33"/>
      <c r="O24" s="33"/>
      <c r="P24" s="33"/>
      <c r="Q24" s="33"/>
      <c r="R24" s="35"/>
      <c r="S24" s="35"/>
      <c r="T24" s="37"/>
      <c r="U24" s="37"/>
      <c r="V24" s="35" t="str">
        <f>IF(ISBLANK(C24),"",IF(ISBLANK($D24),$C$3-C24,D24-C24))</f>
        <v/>
      </c>
      <c r="W24" s="35" t="str">
        <f>IF(E24="Oui",1,"")</f>
        <v/>
      </c>
      <c r="X24" s="35" t="str">
        <f t="shared" si="1"/>
        <v/>
      </c>
      <c r="Y24" s="35" t="str">
        <f t="shared" si="2"/>
        <v/>
      </c>
      <c r="Z24" s="35" t="str">
        <f>IF(E24="Oui",N24,"")</f>
        <v/>
      </c>
      <c r="AA24" s="38" t="str">
        <f>IF(E24="Oui",($C$3-J24)/365,"")</f>
        <v/>
      </c>
      <c r="AB24" s="35" t="str">
        <f t="shared" si="3"/>
        <v/>
      </c>
      <c r="AC24" s="35" t="str">
        <f>IF(AND($E24="Oui",$L24="CDI"),1,"")</f>
        <v/>
      </c>
      <c r="AD24" s="35" t="str">
        <f>IF(AND($E24="Oui",$L24="CDD"),1,"")</f>
        <v/>
      </c>
      <c r="AE24" s="35" t="str">
        <f>IF(AND($E24="Oui",$L24="Apprentissage"),1,"")</f>
        <v/>
      </c>
      <c r="AF24" s="35" t="str">
        <f>IF(AND($E24="Oui",$L24="Stage"),1,"")</f>
        <v/>
      </c>
      <c r="AG24" s="35" t="str">
        <f>IF(AND($E24="Oui",$L24="Autre"),1,"")</f>
        <v/>
      </c>
      <c r="AH24" s="35" t="str">
        <f>IF(AND($E24="Oui",$O24="Cadre"),1,"")</f>
        <v/>
      </c>
      <c r="AI24" s="35" t="str">
        <f>IF(AND($E24="Oui",$O24="Agent de maîtrise"),1,"")</f>
        <v/>
      </c>
      <c r="AJ24" s="35" t="str">
        <f>IF(AND($E24="Oui",$O24="Autre"),1,"")</f>
        <v/>
      </c>
      <c r="AK24" s="38" t="str">
        <f>IF(AND($E24="Oui",$H24="F"),($C$3-J24)/365,"")</f>
        <v/>
      </c>
      <c r="AL24" s="38" t="str">
        <f>IF(AND($E24="Oui",$H24="M"),($C$3-$J24)/365,"")</f>
        <v/>
      </c>
      <c r="AM24" s="35" t="str">
        <f>IF(AND($E24="Oui",$L24="CDI",$H24="F"),1,"")</f>
        <v/>
      </c>
      <c r="AN24" s="35" t="str">
        <f>IF(AND($E24="Oui",$L24="CDD",$H24="F"),1,"")</f>
        <v/>
      </c>
      <c r="AO24" s="35" t="str">
        <f>IF(AND($E24="Oui",$L24="Apprentissage",$H24="F"),1,"")</f>
        <v/>
      </c>
      <c r="AP24" s="35" t="str">
        <f>IF(AND($E24="Oui",$L24="Stage",$H24="F"),1,"")</f>
        <v/>
      </c>
      <c r="AQ24" s="35" t="str">
        <f>IF(AND($E24="Oui",$L24="Autre",$H24="F"),1,"")</f>
        <v/>
      </c>
      <c r="AR24" s="35" t="str">
        <f>IF(AND($E24="Oui",$O24="Cadre",$H24="F"),1,"")</f>
        <v/>
      </c>
      <c r="AS24" s="35" t="str">
        <f>IF(AND($E24="Oui",$O24="Agent de maîtrise",$H24="F"),1,"")</f>
        <v/>
      </c>
      <c r="AT24" s="35" t="str">
        <f>IF(AND($E24="Oui",$O24="Autre",$H24="F"),1,"")</f>
        <v/>
      </c>
      <c r="AU24" s="35" t="str">
        <f ca="1">IF($D24&gt;$AU$5,1,"")</f>
        <v/>
      </c>
      <c r="AV24" s="35" t="str">
        <f ca="1">IF(AND($D24&gt;$AV$5,$D24&lt;$AU$5),1,"")</f>
        <v/>
      </c>
      <c r="AW24" s="35" t="str">
        <f ca="1">IF($C24&gt;$AU$5,1,"")</f>
        <v/>
      </c>
      <c r="AX24" s="35" t="str">
        <f ca="1">IF(AND($C24&gt;$AV$5,$C24&lt;$AU$5),1,"")</f>
        <v/>
      </c>
      <c r="AY24" s="21" t="str">
        <f t="shared" si="4"/>
        <v/>
      </c>
    </row>
    <row r="25" spans="1:51" x14ac:dyDescent="0.25">
      <c r="A25" s="18">
        <v>18</v>
      </c>
      <c r="B25" s="32"/>
      <c r="C25" s="33"/>
      <c r="D25" s="33"/>
      <c r="E25" s="26" t="str">
        <f t="shared" si="0"/>
        <v/>
      </c>
      <c r="F25" s="34"/>
      <c r="G25" s="35"/>
      <c r="H25" s="33"/>
      <c r="I25" s="35"/>
      <c r="J25" s="37"/>
      <c r="K25" s="37"/>
      <c r="L25" s="37"/>
      <c r="M25" s="37"/>
      <c r="N25" s="33"/>
      <c r="O25" s="33"/>
      <c r="P25" s="33"/>
      <c r="Q25" s="33"/>
      <c r="R25" s="35"/>
      <c r="S25" s="35"/>
      <c r="T25" s="37"/>
      <c r="U25" s="37"/>
      <c r="V25" s="35" t="str">
        <f>IF(ISBLANK(C25),"",IF(ISBLANK($D25),$C$3-C25,D25-C25))</f>
        <v/>
      </c>
      <c r="W25" s="35" t="str">
        <f>IF(E25="Oui",1,"")</f>
        <v/>
      </c>
      <c r="X25" s="35" t="str">
        <f t="shared" si="1"/>
        <v/>
      </c>
      <c r="Y25" s="35" t="str">
        <f t="shared" si="2"/>
        <v/>
      </c>
      <c r="Z25" s="35" t="str">
        <f>IF(E25="Oui",N25,"")</f>
        <v/>
      </c>
      <c r="AA25" s="38" t="str">
        <f>IF(E25="Oui",($C$3-J25)/365,"")</f>
        <v/>
      </c>
      <c r="AB25" s="35" t="str">
        <f t="shared" si="3"/>
        <v/>
      </c>
      <c r="AC25" s="35" t="str">
        <f>IF(AND($E25="Oui",$L25="CDI"),1,"")</f>
        <v/>
      </c>
      <c r="AD25" s="35" t="str">
        <f>IF(AND($E25="Oui",$L25="CDD"),1,"")</f>
        <v/>
      </c>
      <c r="AE25" s="35" t="str">
        <f>IF(AND($E25="Oui",$L25="Apprentissage"),1,"")</f>
        <v/>
      </c>
      <c r="AF25" s="35" t="str">
        <f>IF(AND($E25="Oui",$L25="Stage"),1,"")</f>
        <v/>
      </c>
      <c r="AG25" s="35" t="str">
        <f>IF(AND($E25="Oui",$L25="Autre"),1,"")</f>
        <v/>
      </c>
      <c r="AH25" s="35" t="str">
        <f>IF(AND($E25="Oui",$O25="Cadre"),1,"")</f>
        <v/>
      </c>
      <c r="AI25" s="35" t="str">
        <f>IF(AND($E25="Oui",$O25="Agent de maîtrise"),1,"")</f>
        <v/>
      </c>
      <c r="AJ25" s="35" t="str">
        <f>IF(AND($E25="Oui",$O25="Autre"),1,"")</f>
        <v/>
      </c>
      <c r="AK25" s="38" t="str">
        <f>IF(AND($E25="Oui",$H25="F"),($C$3-J25)/365,"")</f>
        <v/>
      </c>
      <c r="AL25" s="38" t="str">
        <f>IF(AND($E25="Oui",$H25="M"),($C$3-$J25)/365,"")</f>
        <v/>
      </c>
      <c r="AM25" s="35" t="str">
        <f>IF(AND($E25="Oui",$L25="CDI",$H25="F"),1,"")</f>
        <v/>
      </c>
      <c r="AN25" s="35" t="str">
        <f>IF(AND($E25="Oui",$L25="CDD",$H25="F"),1,"")</f>
        <v/>
      </c>
      <c r="AO25" s="35" t="str">
        <f>IF(AND($E25="Oui",$L25="Apprentissage",$H25="F"),1,"")</f>
        <v/>
      </c>
      <c r="AP25" s="35" t="str">
        <f>IF(AND($E25="Oui",$L25="Stage",$H25="F"),1,"")</f>
        <v/>
      </c>
      <c r="AQ25" s="35" t="str">
        <f>IF(AND($E25="Oui",$L25="Autre",$H25="F"),1,"")</f>
        <v/>
      </c>
      <c r="AR25" s="35" t="str">
        <f>IF(AND($E25="Oui",$O25="Cadre",$H25="F"),1,"")</f>
        <v/>
      </c>
      <c r="AS25" s="35" t="str">
        <f>IF(AND($E25="Oui",$O25="Agent de maîtrise",$H25="F"),1,"")</f>
        <v/>
      </c>
      <c r="AT25" s="35" t="str">
        <f>IF(AND($E25="Oui",$O25="Autre",$H25="F"),1,"")</f>
        <v/>
      </c>
      <c r="AU25" s="35" t="str">
        <f ca="1">IF($D25&gt;$AU$5,1,"")</f>
        <v/>
      </c>
      <c r="AV25" s="35" t="str">
        <f ca="1">IF(AND($D25&gt;$AV$5,$D25&lt;$AU$5),1,"")</f>
        <v/>
      </c>
      <c r="AW25" s="35" t="str">
        <f ca="1">IF($C25&gt;$AU$5,1,"")</f>
        <v/>
      </c>
      <c r="AX25" s="35" t="str">
        <f ca="1">IF(AND($C25&gt;$AV$5,$C25&lt;$AU$5),1,"")</f>
        <v/>
      </c>
      <c r="AY25" s="21" t="str">
        <f t="shared" si="4"/>
        <v/>
      </c>
    </row>
    <row r="26" spans="1:51" x14ac:dyDescent="0.25">
      <c r="A26" s="18">
        <v>19</v>
      </c>
      <c r="B26" s="32"/>
      <c r="C26" s="33"/>
      <c r="D26" s="33"/>
      <c r="E26" s="26" t="str">
        <f t="shared" si="0"/>
        <v/>
      </c>
      <c r="F26" s="34"/>
      <c r="G26" s="35"/>
      <c r="H26" s="33"/>
      <c r="I26" s="35"/>
      <c r="J26" s="37"/>
      <c r="K26" s="37"/>
      <c r="L26" s="37"/>
      <c r="M26" s="37"/>
      <c r="N26" s="33"/>
      <c r="O26" s="33"/>
      <c r="P26" s="33"/>
      <c r="Q26" s="33"/>
      <c r="R26" s="35"/>
      <c r="S26" s="35"/>
      <c r="T26" s="37"/>
      <c r="U26" s="37"/>
      <c r="V26" s="35" t="str">
        <f>IF(ISBLANK(C26),"",IF(ISBLANK($D26),$C$3-C26,D26-C26))</f>
        <v/>
      </c>
      <c r="W26" s="35" t="str">
        <f>IF(E26="Oui",1,"")</f>
        <v/>
      </c>
      <c r="X26" s="35" t="str">
        <f t="shared" si="1"/>
        <v/>
      </c>
      <c r="Y26" s="35" t="str">
        <f t="shared" si="2"/>
        <v/>
      </c>
      <c r="Z26" s="35" t="str">
        <f>IF(E26="Oui",N26,"")</f>
        <v/>
      </c>
      <c r="AA26" s="38" t="str">
        <f>IF(E26="Oui",($C$3-J26)/365,"")</f>
        <v/>
      </c>
      <c r="AB26" s="35" t="str">
        <f t="shared" si="3"/>
        <v/>
      </c>
      <c r="AC26" s="35" t="str">
        <f>IF(AND($E26="Oui",$L26="CDI"),1,"")</f>
        <v/>
      </c>
      <c r="AD26" s="35" t="str">
        <f>IF(AND($E26="Oui",$L26="CDD"),1,"")</f>
        <v/>
      </c>
      <c r="AE26" s="35" t="str">
        <f>IF(AND($E26="Oui",$L26="Apprentissage"),1,"")</f>
        <v/>
      </c>
      <c r="AF26" s="35" t="str">
        <f>IF(AND($E26="Oui",$L26="Stage"),1,"")</f>
        <v/>
      </c>
      <c r="AG26" s="35" t="str">
        <f>IF(AND($E26="Oui",$L26="Autre"),1,"")</f>
        <v/>
      </c>
      <c r="AH26" s="35" t="str">
        <f>IF(AND($E26="Oui",$O26="Cadre"),1,"")</f>
        <v/>
      </c>
      <c r="AI26" s="35" t="str">
        <f>IF(AND($E26="Oui",$O26="Agent de maîtrise"),1,"")</f>
        <v/>
      </c>
      <c r="AJ26" s="35" t="str">
        <f>IF(AND($E26="Oui",$O26="Autre"),1,"")</f>
        <v/>
      </c>
      <c r="AK26" s="38" t="str">
        <f>IF(AND($E26="Oui",$H26="F"),($C$3-J26)/365,"")</f>
        <v/>
      </c>
      <c r="AL26" s="38" t="str">
        <f>IF(AND($E26="Oui",$H26="M"),($C$3-$J26)/365,"")</f>
        <v/>
      </c>
      <c r="AM26" s="35" t="str">
        <f>IF(AND($E26="Oui",$L26="CDI",$H26="F"),1,"")</f>
        <v/>
      </c>
      <c r="AN26" s="35" t="str">
        <f>IF(AND($E26="Oui",$L26="CDD",$H26="F"),1,"")</f>
        <v/>
      </c>
      <c r="AO26" s="35" t="str">
        <f>IF(AND($E26="Oui",$L26="Apprentissage",$H26="F"),1,"")</f>
        <v/>
      </c>
      <c r="AP26" s="35" t="str">
        <f>IF(AND($E26="Oui",$L26="Stage",$H26="F"),1,"")</f>
        <v/>
      </c>
      <c r="AQ26" s="35" t="str">
        <f>IF(AND($E26="Oui",$L26="Autre",$H26="F"),1,"")</f>
        <v/>
      </c>
      <c r="AR26" s="35" t="str">
        <f>IF(AND($E26="Oui",$O26="Cadre",$H26="F"),1,"")</f>
        <v/>
      </c>
      <c r="AS26" s="35" t="str">
        <f>IF(AND($E26="Oui",$O26="Agent de maîtrise",$H26="F"),1,"")</f>
        <v/>
      </c>
      <c r="AT26" s="35" t="str">
        <f>IF(AND($E26="Oui",$O26="Autre",$H26="F"),1,"")</f>
        <v/>
      </c>
      <c r="AU26" s="35" t="str">
        <f ca="1">IF($D26&gt;$AU$5,1,"")</f>
        <v/>
      </c>
      <c r="AV26" s="35" t="str">
        <f ca="1">IF(AND($D26&gt;$AV$5,$D26&lt;$AU$5),1,"")</f>
        <v/>
      </c>
      <c r="AW26" s="35" t="str">
        <f ca="1">IF($C26&gt;$AU$5,1,"")</f>
        <v/>
      </c>
      <c r="AX26" s="35" t="str">
        <f ca="1">IF(AND($C26&gt;$AV$5,$C26&lt;$AU$5),1,"")</f>
        <v/>
      </c>
      <c r="AY26" s="21" t="str">
        <f t="shared" si="4"/>
        <v/>
      </c>
    </row>
    <row r="27" spans="1:51" x14ac:dyDescent="0.25">
      <c r="A27" s="18">
        <v>20</v>
      </c>
      <c r="B27" s="32"/>
      <c r="C27" s="33"/>
      <c r="D27" s="33"/>
      <c r="E27" s="26" t="str">
        <f t="shared" si="0"/>
        <v/>
      </c>
      <c r="F27" s="34"/>
      <c r="G27" s="35"/>
      <c r="H27" s="33"/>
      <c r="I27" s="35"/>
      <c r="J27" s="37"/>
      <c r="K27" s="37"/>
      <c r="L27" s="37"/>
      <c r="M27" s="37"/>
      <c r="N27" s="33"/>
      <c r="O27" s="33"/>
      <c r="P27" s="33"/>
      <c r="Q27" s="33"/>
      <c r="R27" s="35"/>
      <c r="S27" s="35"/>
      <c r="T27" s="37"/>
      <c r="U27" s="37"/>
      <c r="V27" s="35" t="str">
        <f>IF(ISBLANK(C27),"",IF(ISBLANK($D27),$C$3-C27,D27-C27))</f>
        <v/>
      </c>
      <c r="W27" s="35" t="str">
        <f>IF(E27="Oui",1,"")</f>
        <v/>
      </c>
      <c r="X27" s="35" t="str">
        <f t="shared" si="1"/>
        <v/>
      </c>
      <c r="Y27" s="35" t="str">
        <f t="shared" si="2"/>
        <v/>
      </c>
      <c r="Z27" s="35" t="str">
        <f>IF(E27="Oui",N27,"")</f>
        <v/>
      </c>
      <c r="AA27" s="38" t="str">
        <f>IF(E27="Oui",($C$3-J27)/365,"")</f>
        <v/>
      </c>
      <c r="AB27" s="35" t="str">
        <f t="shared" si="3"/>
        <v/>
      </c>
      <c r="AC27" s="35" t="str">
        <f>IF(AND($E27="Oui",$L27="CDI"),1,"")</f>
        <v/>
      </c>
      <c r="AD27" s="35" t="str">
        <f>IF(AND($E27="Oui",$L27="CDD"),1,"")</f>
        <v/>
      </c>
      <c r="AE27" s="35" t="str">
        <f>IF(AND($E27="Oui",$L27="Apprentissage"),1,"")</f>
        <v/>
      </c>
      <c r="AF27" s="35" t="str">
        <f>IF(AND($E27="Oui",$L27="Stage"),1,"")</f>
        <v/>
      </c>
      <c r="AG27" s="35" t="str">
        <f>IF(AND($E27="Oui",$L27="Autre"),1,"")</f>
        <v/>
      </c>
      <c r="AH27" s="35" t="str">
        <f>IF(AND($E27="Oui",$O27="Cadre"),1,"")</f>
        <v/>
      </c>
      <c r="AI27" s="35" t="str">
        <f>IF(AND($E27="Oui",$O27="Agent de maîtrise"),1,"")</f>
        <v/>
      </c>
      <c r="AJ27" s="35" t="str">
        <f>IF(AND($E27="Oui",$O27="Autre"),1,"")</f>
        <v/>
      </c>
      <c r="AK27" s="38" t="str">
        <f>IF(AND($E27="Oui",$H27="F"),($C$3-J27)/365,"")</f>
        <v/>
      </c>
      <c r="AL27" s="38" t="str">
        <f>IF(AND($E27="Oui",$H27="M"),($C$3-$J27)/365,"")</f>
        <v/>
      </c>
      <c r="AM27" s="35" t="str">
        <f>IF(AND($E27="Oui",$L27="CDI",$H27="F"),1,"")</f>
        <v/>
      </c>
      <c r="AN27" s="35" t="str">
        <f>IF(AND($E27="Oui",$L27="CDD",$H27="F"),1,"")</f>
        <v/>
      </c>
      <c r="AO27" s="35" t="str">
        <f>IF(AND($E27="Oui",$L27="Apprentissage",$H27="F"),1,"")</f>
        <v/>
      </c>
      <c r="AP27" s="35" t="str">
        <f>IF(AND($E27="Oui",$L27="Stage",$H27="F"),1,"")</f>
        <v/>
      </c>
      <c r="AQ27" s="35" t="str">
        <f>IF(AND($E27="Oui",$L27="Autre",$H27="F"),1,"")</f>
        <v/>
      </c>
      <c r="AR27" s="35" t="str">
        <f>IF(AND($E27="Oui",$O27="Cadre",$H27="F"),1,"")</f>
        <v/>
      </c>
      <c r="AS27" s="35" t="str">
        <f>IF(AND($E27="Oui",$O27="Agent de maîtrise",$H27="F"),1,"")</f>
        <v/>
      </c>
      <c r="AT27" s="35" t="str">
        <f>IF(AND($E27="Oui",$O27="Autre",$H27="F"),1,"")</f>
        <v/>
      </c>
      <c r="AU27" s="35" t="str">
        <f ca="1">IF($D27&gt;$AU$5,1,"")</f>
        <v/>
      </c>
      <c r="AV27" s="35" t="str">
        <f ca="1">IF(AND($D27&gt;$AV$5,$D27&lt;$AU$5),1,"")</f>
        <v/>
      </c>
      <c r="AW27" s="35" t="str">
        <f ca="1">IF($C27&gt;$AU$5,1,"")</f>
        <v/>
      </c>
      <c r="AX27" s="35" t="str">
        <f ca="1">IF(AND($C27&gt;$AV$5,$C27&lt;$AU$5),1,"")</f>
        <v/>
      </c>
      <c r="AY27" s="21" t="str">
        <f t="shared" si="4"/>
        <v/>
      </c>
    </row>
    <row r="28" spans="1:51" x14ac:dyDescent="0.25">
      <c r="A28" s="18">
        <v>21</v>
      </c>
      <c r="B28" s="32"/>
      <c r="C28" s="33"/>
      <c r="D28" s="33"/>
      <c r="E28" s="26" t="str">
        <f t="shared" si="0"/>
        <v/>
      </c>
      <c r="F28" s="34"/>
      <c r="G28" s="35"/>
      <c r="H28" s="33"/>
      <c r="I28" s="35"/>
      <c r="J28" s="37"/>
      <c r="K28" s="37"/>
      <c r="L28" s="37"/>
      <c r="M28" s="37"/>
      <c r="N28" s="33"/>
      <c r="O28" s="33"/>
      <c r="P28" s="33"/>
      <c r="Q28" s="33"/>
      <c r="R28" s="35"/>
      <c r="S28" s="35"/>
      <c r="T28" s="37"/>
      <c r="U28" s="37"/>
      <c r="V28" s="35" t="str">
        <f>IF(ISBLANK(C28),"",IF(ISBLANK($D28),$C$3-C28,D28-C28))</f>
        <v/>
      </c>
      <c r="W28" s="35" t="str">
        <f>IF(E28="Oui",1,"")</f>
        <v/>
      </c>
      <c r="X28" s="35" t="str">
        <f t="shared" si="1"/>
        <v/>
      </c>
      <c r="Y28" s="35" t="str">
        <f t="shared" si="2"/>
        <v/>
      </c>
      <c r="Z28" s="35" t="str">
        <f>IF(E28="Oui",N28,"")</f>
        <v/>
      </c>
      <c r="AA28" s="38" t="str">
        <f>IF(E28="Oui",($C$3-J28)/365,"")</f>
        <v/>
      </c>
      <c r="AB28" s="35" t="str">
        <f t="shared" si="3"/>
        <v/>
      </c>
      <c r="AC28" s="35" t="str">
        <f>IF(AND($E28="Oui",$L28="CDI"),1,"")</f>
        <v/>
      </c>
      <c r="AD28" s="35" t="str">
        <f>IF(AND($E28="Oui",$L28="CDD"),1,"")</f>
        <v/>
      </c>
      <c r="AE28" s="35" t="str">
        <f>IF(AND($E28="Oui",$L28="Apprentissage"),1,"")</f>
        <v/>
      </c>
      <c r="AF28" s="35" t="str">
        <f>IF(AND($E28="Oui",$L28="Stage"),1,"")</f>
        <v/>
      </c>
      <c r="AG28" s="35" t="str">
        <f>IF(AND($E28="Oui",$L28="Autre"),1,"")</f>
        <v/>
      </c>
      <c r="AH28" s="35" t="str">
        <f>IF(AND($E28="Oui",$O28="Cadre"),1,"")</f>
        <v/>
      </c>
      <c r="AI28" s="35" t="str">
        <f>IF(AND($E28="Oui",$O28="Agent de maîtrise"),1,"")</f>
        <v/>
      </c>
      <c r="AJ28" s="35" t="str">
        <f>IF(AND($E28="Oui",$O28="Autre"),1,"")</f>
        <v/>
      </c>
      <c r="AK28" s="38" t="str">
        <f>IF(AND($E28="Oui",$H28="F"),($C$3-J28)/365,"")</f>
        <v/>
      </c>
      <c r="AL28" s="38" t="str">
        <f>IF(AND($E28="Oui",$H28="M"),($C$3-$J28)/365,"")</f>
        <v/>
      </c>
      <c r="AM28" s="35" t="str">
        <f>IF(AND($E28="Oui",$L28="CDI",$H28="F"),1,"")</f>
        <v/>
      </c>
      <c r="AN28" s="35" t="str">
        <f>IF(AND($E28="Oui",$L28="CDD",$H28="F"),1,"")</f>
        <v/>
      </c>
      <c r="AO28" s="35" t="str">
        <f>IF(AND($E28="Oui",$L28="Apprentissage",$H28="F"),1,"")</f>
        <v/>
      </c>
      <c r="AP28" s="35" t="str">
        <f>IF(AND($E28="Oui",$L28="Stage",$H28="F"),1,"")</f>
        <v/>
      </c>
      <c r="AQ28" s="35" t="str">
        <f>IF(AND($E28="Oui",$L28="Autre",$H28="F"),1,"")</f>
        <v/>
      </c>
      <c r="AR28" s="35" t="str">
        <f>IF(AND($E28="Oui",$O28="Cadre",$H28="F"),1,"")</f>
        <v/>
      </c>
      <c r="AS28" s="35" t="str">
        <f>IF(AND($E28="Oui",$O28="Agent de maîtrise",$H28="F"),1,"")</f>
        <v/>
      </c>
      <c r="AT28" s="35" t="str">
        <f>IF(AND($E28="Oui",$O28="Autre",$H28="F"),1,"")</f>
        <v/>
      </c>
      <c r="AU28" s="35" t="str">
        <f ca="1">IF($D28&gt;$AU$5,1,"")</f>
        <v/>
      </c>
      <c r="AV28" s="35" t="str">
        <f ca="1">IF(AND($D28&gt;$AV$5,$D28&lt;$AU$5),1,"")</f>
        <v/>
      </c>
      <c r="AW28" s="35" t="str">
        <f ca="1">IF($C28&gt;$AU$5,1,"")</f>
        <v/>
      </c>
      <c r="AX28" s="35" t="str">
        <f ca="1">IF(AND($C28&gt;$AV$5,$C28&lt;$AU$5),1,"")</f>
        <v/>
      </c>
      <c r="AY28" s="21" t="str">
        <f t="shared" si="4"/>
        <v/>
      </c>
    </row>
    <row r="29" spans="1:51" x14ac:dyDescent="0.25">
      <c r="A29" s="18">
        <v>22</v>
      </c>
      <c r="B29" s="32"/>
      <c r="C29" s="33"/>
      <c r="D29" s="33"/>
      <c r="E29" s="26" t="str">
        <f t="shared" si="0"/>
        <v/>
      </c>
      <c r="F29" s="34"/>
      <c r="G29" s="35"/>
      <c r="H29" s="33"/>
      <c r="I29" s="35"/>
      <c r="J29" s="37"/>
      <c r="K29" s="37"/>
      <c r="L29" s="37"/>
      <c r="M29" s="37"/>
      <c r="N29" s="33"/>
      <c r="O29" s="33"/>
      <c r="P29" s="33"/>
      <c r="Q29" s="33"/>
      <c r="R29" s="35"/>
      <c r="S29" s="35"/>
      <c r="T29" s="37"/>
      <c r="U29" s="37"/>
      <c r="V29" s="35" t="str">
        <f>IF(ISBLANK(C29),"",IF(ISBLANK($D29),$C$3-C29,D29-C29))</f>
        <v/>
      </c>
      <c r="W29" s="35" t="str">
        <f>IF(E29="Oui",1,"")</f>
        <v/>
      </c>
      <c r="X29" s="35" t="str">
        <f t="shared" si="1"/>
        <v/>
      </c>
      <c r="Y29" s="35" t="str">
        <f t="shared" si="2"/>
        <v/>
      </c>
      <c r="Z29" s="35" t="str">
        <f>IF(E29="Oui",N29,"")</f>
        <v/>
      </c>
      <c r="AA29" s="38" t="str">
        <f>IF(E29="Oui",($C$3-J29)/365,"")</f>
        <v/>
      </c>
      <c r="AB29" s="35" t="str">
        <f t="shared" si="3"/>
        <v/>
      </c>
      <c r="AC29" s="35" t="str">
        <f>IF(AND($E29="Oui",$L29="CDI"),1,"")</f>
        <v/>
      </c>
      <c r="AD29" s="35" t="str">
        <f>IF(AND($E29="Oui",$L29="CDD"),1,"")</f>
        <v/>
      </c>
      <c r="AE29" s="35" t="str">
        <f>IF(AND($E29="Oui",$L29="Apprentissage"),1,"")</f>
        <v/>
      </c>
      <c r="AF29" s="35" t="str">
        <f>IF(AND($E29="Oui",$L29="Stage"),1,"")</f>
        <v/>
      </c>
      <c r="AG29" s="35" t="str">
        <f>IF(AND($E29="Oui",$L29="Autre"),1,"")</f>
        <v/>
      </c>
      <c r="AH29" s="35" t="str">
        <f>IF(AND($E29="Oui",$O29="Cadre"),1,"")</f>
        <v/>
      </c>
      <c r="AI29" s="35" t="str">
        <f>IF(AND($E29="Oui",$O29="Agent de maîtrise"),1,"")</f>
        <v/>
      </c>
      <c r="AJ29" s="35" t="str">
        <f>IF(AND($E29="Oui",$O29="Autre"),1,"")</f>
        <v/>
      </c>
      <c r="AK29" s="38" t="str">
        <f>IF(AND($E29="Oui",$H29="F"),($C$3-J29)/365,"")</f>
        <v/>
      </c>
      <c r="AL29" s="38" t="str">
        <f>IF(AND($E29="Oui",$H29="M"),($C$3-$J29)/365,"")</f>
        <v/>
      </c>
      <c r="AM29" s="35" t="str">
        <f>IF(AND($E29="Oui",$L29="CDI",$H29="F"),1,"")</f>
        <v/>
      </c>
      <c r="AN29" s="35" t="str">
        <f>IF(AND($E29="Oui",$L29="CDD",$H29="F"),1,"")</f>
        <v/>
      </c>
      <c r="AO29" s="35" t="str">
        <f>IF(AND($E29="Oui",$L29="Apprentissage",$H29="F"),1,"")</f>
        <v/>
      </c>
      <c r="AP29" s="35" t="str">
        <f>IF(AND($E29="Oui",$L29="Stage",$H29="F"),1,"")</f>
        <v/>
      </c>
      <c r="AQ29" s="35" t="str">
        <f>IF(AND($E29="Oui",$L29="Autre",$H29="F"),1,"")</f>
        <v/>
      </c>
      <c r="AR29" s="35" t="str">
        <f>IF(AND($E29="Oui",$O29="Cadre",$H29="F"),1,"")</f>
        <v/>
      </c>
      <c r="AS29" s="35" t="str">
        <f>IF(AND($E29="Oui",$O29="Agent de maîtrise",$H29="F"),1,"")</f>
        <v/>
      </c>
      <c r="AT29" s="35" t="str">
        <f>IF(AND($E29="Oui",$O29="Autre",$H29="F"),1,"")</f>
        <v/>
      </c>
      <c r="AU29" s="35" t="str">
        <f ca="1">IF($D29&gt;$AU$5,1,"")</f>
        <v/>
      </c>
      <c r="AV29" s="35" t="str">
        <f ca="1">IF(AND($D29&gt;$AV$5,$D29&lt;$AU$5),1,"")</f>
        <v/>
      </c>
      <c r="AW29" s="35" t="str">
        <f ca="1">IF($C29&gt;$AU$5,1,"")</f>
        <v/>
      </c>
      <c r="AX29" s="35" t="str">
        <f ca="1">IF(AND($C29&gt;$AV$5,$C29&lt;$AU$5),1,"")</f>
        <v/>
      </c>
      <c r="AY29" s="21" t="str">
        <f t="shared" si="4"/>
        <v/>
      </c>
    </row>
    <row r="30" spans="1:51" x14ac:dyDescent="0.25">
      <c r="A30" s="18">
        <v>23</v>
      </c>
      <c r="B30" s="32"/>
      <c r="C30" s="33"/>
      <c r="D30" s="33"/>
      <c r="E30" s="26" t="str">
        <f t="shared" si="0"/>
        <v/>
      </c>
      <c r="F30" s="34"/>
      <c r="G30" s="35"/>
      <c r="H30" s="33"/>
      <c r="I30" s="35"/>
      <c r="J30" s="37"/>
      <c r="K30" s="37"/>
      <c r="L30" s="37"/>
      <c r="M30" s="37"/>
      <c r="N30" s="33"/>
      <c r="O30" s="33"/>
      <c r="P30" s="33"/>
      <c r="Q30" s="33"/>
      <c r="R30" s="35"/>
      <c r="S30" s="35"/>
      <c r="T30" s="37"/>
      <c r="U30" s="37"/>
      <c r="V30" s="35" t="str">
        <f>IF(ISBLANK(C30),"",IF(ISBLANK($D30),$C$3-C30,D30-C30))</f>
        <v/>
      </c>
      <c r="W30" s="35" t="str">
        <f>IF(E30="Oui",1,"")</f>
        <v/>
      </c>
      <c r="X30" s="35" t="str">
        <f t="shared" si="1"/>
        <v/>
      </c>
      <c r="Y30" s="35" t="str">
        <f t="shared" si="2"/>
        <v/>
      </c>
      <c r="Z30" s="35" t="str">
        <f>IF(E30="Oui",N30,"")</f>
        <v/>
      </c>
      <c r="AA30" s="38" t="str">
        <f>IF(E30="Oui",($C$3-J30)/365,"")</f>
        <v/>
      </c>
      <c r="AB30" s="35" t="str">
        <f t="shared" si="3"/>
        <v/>
      </c>
      <c r="AC30" s="35" t="str">
        <f>IF(AND($E30="Oui",$L30="CDI"),1,"")</f>
        <v/>
      </c>
      <c r="AD30" s="35" t="str">
        <f>IF(AND($E30="Oui",$L30="CDD"),1,"")</f>
        <v/>
      </c>
      <c r="AE30" s="35" t="str">
        <f>IF(AND($E30="Oui",$L30="Apprentissage"),1,"")</f>
        <v/>
      </c>
      <c r="AF30" s="35" t="str">
        <f>IF(AND($E30="Oui",$L30="Stage"),1,"")</f>
        <v/>
      </c>
      <c r="AG30" s="35" t="str">
        <f>IF(AND($E30="Oui",$L30="Autre"),1,"")</f>
        <v/>
      </c>
      <c r="AH30" s="35" t="str">
        <f>IF(AND($E30="Oui",$O30="Cadre"),1,"")</f>
        <v/>
      </c>
      <c r="AI30" s="35" t="str">
        <f>IF(AND($E30="Oui",$O30="Agent de maîtrise"),1,"")</f>
        <v/>
      </c>
      <c r="AJ30" s="35" t="str">
        <f>IF(AND($E30="Oui",$O30="Autre"),1,"")</f>
        <v/>
      </c>
      <c r="AK30" s="38" t="str">
        <f>IF(AND($E30="Oui",$H30="F"),($C$3-J30)/365,"")</f>
        <v/>
      </c>
      <c r="AL30" s="38" t="str">
        <f>IF(AND($E30="Oui",$H30="M"),($C$3-$J30)/365,"")</f>
        <v/>
      </c>
      <c r="AM30" s="35" t="str">
        <f>IF(AND($E30="Oui",$L30="CDI",$H30="F"),1,"")</f>
        <v/>
      </c>
      <c r="AN30" s="35" t="str">
        <f>IF(AND($E30="Oui",$L30="CDD",$H30="F"),1,"")</f>
        <v/>
      </c>
      <c r="AO30" s="35" t="str">
        <f>IF(AND($E30="Oui",$L30="Apprentissage",$H30="F"),1,"")</f>
        <v/>
      </c>
      <c r="AP30" s="35" t="str">
        <f>IF(AND($E30="Oui",$L30="Stage",$H30="F"),1,"")</f>
        <v/>
      </c>
      <c r="AQ30" s="35" t="str">
        <f>IF(AND($E30="Oui",$L30="Autre",$H30="F"),1,"")</f>
        <v/>
      </c>
      <c r="AR30" s="35" t="str">
        <f>IF(AND($E30="Oui",$O30="Cadre",$H30="F"),1,"")</f>
        <v/>
      </c>
      <c r="AS30" s="35" t="str">
        <f>IF(AND($E30="Oui",$O30="Agent de maîtrise",$H30="F"),1,"")</f>
        <v/>
      </c>
      <c r="AT30" s="35" t="str">
        <f>IF(AND($E30="Oui",$O30="Autre",$H30="F"),1,"")</f>
        <v/>
      </c>
      <c r="AU30" s="35" t="str">
        <f ca="1">IF($D30&gt;$AU$5,1,"")</f>
        <v/>
      </c>
      <c r="AV30" s="35" t="str">
        <f ca="1">IF(AND($D30&gt;$AV$5,$D30&lt;$AU$5),1,"")</f>
        <v/>
      </c>
      <c r="AW30" s="35" t="str">
        <f ca="1">IF($C30&gt;$AU$5,1,"")</f>
        <v/>
      </c>
      <c r="AX30" s="35" t="str">
        <f ca="1">IF(AND($C30&gt;$AV$5,$C30&lt;$AU$5),1,"")</f>
        <v/>
      </c>
      <c r="AY30" s="21" t="str">
        <f t="shared" si="4"/>
        <v/>
      </c>
    </row>
    <row r="31" spans="1:51" x14ac:dyDescent="0.25">
      <c r="A31" s="18">
        <v>24</v>
      </c>
      <c r="B31" s="32"/>
      <c r="C31" s="33"/>
      <c r="D31" s="33"/>
      <c r="E31" s="26" t="str">
        <f t="shared" si="0"/>
        <v/>
      </c>
      <c r="F31" s="34"/>
      <c r="G31" s="35"/>
      <c r="H31" s="33"/>
      <c r="I31" s="35"/>
      <c r="J31" s="37"/>
      <c r="K31" s="37"/>
      <c r="L31" s="37"/>
      <c r="M31" s="37"/>
      <c r="N31" s="33"/>
      <c r="O31" s="33"/>
      <c r="P31" s="33"/>
      <c r="Q31" s="33"/>
      <c r="R31" s="35"/>
      <c r="S31" s="35"/>
      <c r="T31" s="37"/>
      <c r="U31" s="37"/>
      <c r="V31" s="35" t="str">
        <f>IF(ISBLANK(C31),"",IF(ISBLANK($D31),$C$3-C31,D31-C31))</f>
        <v/>
      </c>
      <c r="W31" s="35" t="str">
        <f>IF(E31="Oui",1,"")</f>
        <v/>
      </c>
      <c r="X31" s="35" t="str">
        <f t="shared" si="1"/>
        <v/>
      </c>
      <c r="Y31" s="35" t="str">
        <f t="shared" si="2"/>
        <v/>
      </c>
      <c r="Z31" s="35" t="str">
        <f>IF(E31="Oui",N31,"")</f>
        <v/>
      </c>
      <c r="AA31" s="38" t="str">
        <f>IF(E31="Oui",($C$3-J31)/365,"")</f>
        <v/>
      </c>
      <c r="AB31" s="35" t="str">
        <f t="shared" si="3"/>
        <v/>
      </c>
      <c r="AC31" s="35" t="str">
        <f>IF(AND($E31="Oui",$L31="CDI"),1,"")</f>
        <v/>
      </c>
      <c r="AD31" s="35" t="str">
        <f>IF(AND($E31="Oui",$L31="CDD"),1,"")</f>
        <v/>
      </c>
      <c r="AE31" s="35" t="str">
        <f>IF(AND($E31="Oui",$L31="Apprentissage"),1,"")</f>
        <v/>
      </c>
      <c r="AF31" s="35" t="str">
        <f>IF(AND($E31="Oui",$L31="Stage"),1,"")</f>
        <v/>
      </c>
      <c r="AG31" s="35" t="str">
        <f>IF(AND($E31="Oui",$L31="Autre"),1,"")</f>
        <v/>
      </c>
      <c r="AH31" s="35" t="str">
        <f>IF(AND($E31="Oui",$O31="Cadre"),1,"")</f>
        <v/>
      </c>
      <c r="AI31" s="35" t="str">
        <f>IF(AND($E31="Oui",$O31="Agent de maîtrise"),1,"")</f>
        <v/>
      </c>
      <c r="AJ31" s="35" t="str">
        <f>IF(AND($E31="Oui",$O31="Autre"),1,"")</f>
        <v/>
      </c>
      <c r="AK31" s="38" t="str">
        <f>IF(AND($E31="Oui",$H31="F"),($C$3-J31)/365,"")</f>
        <v/>
      </c>
      <c r="AL31" s="38" t="str">
        <f>IF(AND($E31="Oui",$H31="M"),($C$3-$J31)/365,"")</f>
        <v/>
      </c>
      <c r="AM31" s="35" t="str">
        <f>IF(AND($E31="Oui",$L31="CDI",$H31="F"),1,"")</f>
        <v/>
      </c>
      <c r="AN31" s="35" t="str">
        <f>IF(AND($E31="Oui",$L31="CDD",$H31="F"),1,"")</f>
        <v/>
      </c>
      <c r="AO31" s="35" t="str">
        <f>IF(AND($E31="Oui",$L31="Apprentissage",$H31="F"),1,"")</f>
        <v/>
      </c>
      <c r="AP31" s="35" t="str">
        <f>IF(AND($E31="Oui",$L31="Stage",$H31="F"),1,"")</f>
        <v/>
      </c>
      <c r="AQ31" s="35" t="str">
        <f>IF(AND($E31="Oui",$L31="Autre",$H31="F"),1,"")</f>
        <v/>
      </c>
      <c r="AR31" s="35" t="str">
        <f>IF(AND($E31="Oui",$O31="Cadre",$H31="F"),1,"")</f>
        <v/>
      </c>
      <c r="AS31" s="35" t="str">
        <f>IF(AND($E31="Oui",$O31="Agent de maîtrise",$H31="F"),1,"")</f>
        <v/>
      </c>
      <c r="AT31" s="35" t="str">
        <f>IF(AND($E31="Oui",$O31="Autre",$H31="F"),1,"")</f>
        <v/>
      </c>
      <c r="AU31" s="35" t="str">
        <f ca="1">IF($D31&gt;$AU$5,1,"")</f>
        <v/>
      </c>
      <c r="AV31" s="35" t="str">
        <f ca="1">IF(AND($D31&gt;$AV$5,$D31&lt;$AU$5),1,"")</f>
        <v/>
      </c>
      <c r="AW31" s="35" t="str">
        <f ca="1">IF($C31&gt;$AU$5,1,"")</f>
        <v/>
      </c>
      <c r="AX31" s="35" t="str">
        <f ca="1">IF(AND($C31&gt;$AV$5,$C31&lt;$AU$5),1,"")</f>
        <v/>
      </c>
      <c r="AY31" s="21" t="str">
        <f t="shared" si="4"/>
        <v/>
      </c>
    </row>
    <row r="32" spans="1:51" x14ac:dyDescent="0.25">
      <c r="A32" s="18">
        <v>25</v>
      </c>
      <c r="B32" s="32"/>
      <c r="C32" s="33"/>
      <c r="D32" s="33"/>
      <c r="E32" s="26" t="str">
        <f t="shared" si="0"/>
        <v/>
      </c>
      <c r="F32" s="34"/>
      <c r="G32" s="35"/>
      <c r="H32" s="33"/>
      <c r="I32" s="35"/>
      <c r="J32" s="37"/>
      <c r="K32" s="37"/>
      <c r="L32" s="37"/>
      <c r="M32" s="37"/>
      <c r="N32" s="33"/>
      <c r="O32" s="33"/>
      <c r="P32" s="33"/>
      <c r="Q32" s="33"/>
      <c r="R32" s="35"/>
      <c r="S32" s="35"/>
      <c r="T32" s="37"/>
      <c r="U32" s="37"/>
      <c r="V32" s="35" t="str">
        <f>IF(ISBLANK(C32),"",IF(ISBLANK($D32),$C$3-C32,D32-C32))</f>
        <v/>
      </c>
      <c r="W32" s="35" t="str">
        <f>IF(E32="Oui",1,"")</f>
        <v/>
      </c>
      <c r="X32" s="35" t="str">
        <f t="shared" si="1"/>
        <v/>
      </c>
      <c r="Y32" s="35" t="str">
        <f t="shared" si="2"/>
        <v/>
      </c>
      <c r="Z32" s="35" t="str">
        <f>IF(E32="Oui",N32,"")</f>
        <v/>
      </c>
      <c r="AA32" s="38" t="str">
        <f>IF(E32="Oui",($C$3-J32)/365,"")</f>
        <v/>
      </c>
      <c r="AB32" s="35" t="str">
        <f t="shared" si="3"/>
        <v/>
      </c>
      <c r="AC32" s="35" t="str">
        <f>IF(AND($E32="Oui",$L32="CDI"),1,"")</f>
        <v/>
      </c>
      <c r="AD32" s="35" t="str">
        <f>IF(AND($E32="Oui",$L32="CDD"),1,"")</f>
        <v/>
      </c>
      <c r="AE32" s="35" t="str">
        <f>IF(AND($E32="Oui",$L32="Apprentissage"),1,"")</f>
        <v/>
      </c>
      <c r="AF32" s="35" t="str">
        <f>IF(AND($E32="Oui",$L32="Stage"),1,"")</f>
        <v/>
      </c>
      <c r="AG32" s="35" t="str">
        <f>IF(AND($E32="Oui",$L32="Autre"),1,"")</f>
        <v/>
      </c>
      <c r="AH32" s="35" t="str">
        <f>IF(AND($E32="Oui",$O32="Cadre"),1,"")</f>
        <v/>
      </c>
      <c r="AI32" s="35" t="str">
        <f>IF(AND($E32="Oui",$O32="Agent de maîtrise"),1,"")</f>
        <v/>
      </c>
      <c r="AJ32" s="35" t="str">
        <f>IF(AND($E32="Oui",$O32="Autre"),1,"")</f>
        <v/>
      </c>
      <c r="AK32" s="38" t="str">
        <f>IF(AND($E32="Oui",$H32="F"),($C$3-J32)/365,"")</f>
        <v/>
      </c>
      <c r="AL32" s="38" t="str">
        <f>IF(AND($E32="Oui",$H32="M"),($C$3-$J32)/365,"")</f>
        <v/>
      </c>
      <c r="AM32" s="35" t="str">
        <f>IF(AND($E32="Oui",$L32="CDI",$H32="F"),1,"")</f>
        <v/>
      </c>
      <c r="AN32" s="35" t="str">
        <f>IF(AND($E32="Oui",$L32="CDD",$H32="F"),1,"")</f>
        <v/>
      </c>
      <c r="AO32" s="35" t="str">
        <f>IF(AND($E32="Oui",$L32="Apprentissage",$H32="F"),1,"")</f>
        <v/>
      </c>
      <c r="AP32" s="35" t="str">
        <f>IF(AND($E32="Oui",$L32="Stage",$H32="F"),1,"")</f>
        <v/>
      </c>
      <c r="AQ32" s="35" t="str">
        <f>IF(AND($E32="Oui",$L32="Autre",$H32="F"),1,"")</f>
        <v/>
      </c>
      <c r="AR32" s="35" t="str">
        <f>IF(AND($E32="Oui",$O32="Cadre",$H32="F"),1,"")</f>
        <v/>
      </c>
      <c r="AS32" s="35" t="str">
        <f>IF(AND($E32="Oui",$O32="Agent de maîtrise",$H32="F"),1,"")</f>
        <v/>
      </c>
      <c r="AT32" s="35" t="str">
        <f>IF(AND($E32="Oui",$O32="Autre",$H32="F"),1,"")</f>
        <v/>
      </c>
      <c r="AU32" s="35" t="str">
        <f ca="1">IF($D32&gt;$AU$5,1,"")</f>
        <v/>
      </c>
      <c r="AV32" s="35" t="str">
        <f ca="1">IF(AND($D32&gt;$AV$5,$D32&lt;$AU$5),1,"")</f>
        <v/>
      </c>
      <c r="AW32" s="35" t="str">
        <f ca="1">IF($C32&gt;$AU$5,1,"")</f>
        <v/>
      </c>
      <c r="AX32" s="35" t="str">
        <f ca="1">IF(AND($C32&gt;$AV$5,$C32&lt;$AU$5),1,"")</f>
        <v/>
      </c>
      <c r="AY32" s="21" t="str">
        <f t="shared" si="4"/>
        <v/>
      </c>
    </row>
    <row r="33" spans="1:51" x14ac:dyDescent="0.25">
      <c r="A33" s="18">
        <v>26</v>
      </c>
      <c r="B33" s="32"/>
      <c r="C33" s="33"/>
      <c r="D33" s="33"/>
      <c r="E33" s="26" t="str">
        <f t="shared" si="0"/>
        <v/>
      </c>
      <c r="F33" s="34"/>
      <c r="G33" s="35"/>
      <c r="H33" s="33"/>
      <c r="I33" s="35"/>
      <c r="J33" s="37"/>
      <c r="K33" s="37"/>
      <c r="L33" s="37"/>
      <c r="M33" s="37"/>
      <c r="N33" s="33"/>
      <c r="O33" s="33"/>
      <c r="P33" s="33"/>
      <c r="Q33" s="33"/>
      <c r="R33" s="35"/>
      <c r="S33" s="35"/>
      <c r="T33" s="37"/>
      <c r="U33" s="37"/>
      <c r="V33" s="35" t="str">
        <f>IF(ISBLANK(C33),"",IF(ISBLANK($D33),$C$3-C33,D33-C33))</f>
        <v/>
      </c>
      <c r="W33" s="35" t="str">
        <f>IF(E33="Oui",1,"")</f>
        <v/>
      </c>
      <c r="X33" s="35" t="str">
        <f t="shared" si="1"/>
        <v/>
      </c>
      <c r="Y33" s="35" t="str">
        <f t="shared" si="2"/>
        <v/>
      </c>
      <c r="Z33" s="35" t="str">
        <f>IF(E33="Oui",N33,"")</f>
        <v/>
      </c>
      <c r="AA33" s="38" t="str">
        <f>IF(E33="Oui",($C$3-J33)/365,"")</f>
        <v/>
      </c>
      <c r="AB33" s="35" t="str">
        <f t="shared" si="3"/>
        <v/>
      </c>
      <c r="AC33" s="35" t="str">
        <f>IF(AND($E33="Oui",$L33="CDI"),1,"")</f>
        <v/>
      </c>
      <c r="AD33" s="35" t="str">
        <f>IF(AND($E33="Oui",$L33="CDD"),1,"")</f>
        <v/>
      </c>
      <c r="AE33" s="35" t="str">
        <f>IF(AND($E33="Oui",$L33="Apprentissage"),1,"")</f>
        <v/>
      </c>
      <c r="AF33" s="35" t="str">
        <f>IF(AND($E33="Oui",$L33="Stage"),1,"")</f>
        <v/>
      </c>
      <c r="AG33" s="35" t="str">
        <f>IF(AND($E33="Oui",$L33="Autre"),1,"")</f>
        <v/>
      </c>
      <c r="AH33" s="35" t="str">
        <f>IF(AND($E33="Oui",$O33="Cadre"),1,"")</f>
        <v/>
      </c>
      <c r="AI33" s="35" t="str">
        <f>IF(AND($E33="Oui",$O33="Agent de maîtrise"),1,"")</f>
        <v/>
      </c>
      <c r="AJ33" s="35" t="str">
        <f>IF(AND($E33="Oui",$O33="Autre"),1,"")</f>
        <v/>
      </c>
      <c r="AK33" s="38" t="str">
        <f>IF(AND($E33="Oui",$H33="F"),($C$3-J33)/365,"")</f>
        <v/>
      </c>
      <c r="AL33" s="38" t="str">
        <f>IF(AND($E33="Oui",$H33="M"),($C$3-$J33)/365,"")</f>
        <v/>
      </c>
      <c r="AM33" s="35" t="str">
        <f>IF(AND($E33="Oui",$L33="CDI",$H33="F"),1,"")</f>
        <v/>
      </c>
      <c r="AN33" s="35" t="str">
        <f>IF(AND($E33="Oui",$L33="CDD",$H33="F"),1,"")</f>
        <v/>
      </c>
      <c r="AO33" s="35" t="str">
        <f>IF(AND($E33="Oui",$L33="Apprentissage",$H33="F"),1,"")</f>
        <v/>
      </c>
      <c r="AP33" s="35" t="str">
        <f>IF(AND($E33="Oui",$L33="Stage",$H33="F"),1,"")</f>
        <v/>
      </c>
      <c r="AQ33" s="35" t="str">
        <f>IF(AND($E33="Oui",$L33="Autre",$H33="F"),1,"")</f>
        <v/>
      </c>
      <c r="AR33" s="35" t="str">
        <f>IF(AND($E33="Oui",$O33="Cadre",$H33="F"),1,"")</f>
        <v/>
      </c>
      <c r="AS33" s="35" t="str">
        <f>IF(AND($E33="Oui",$O33="Agent de maîtrise",$H33="F"),1,"")</f>
        <v/>
      </c>
      <c r="AT33" s="35" t="str">
        <f>IF(AND($E33="Oui",$O33="Autre",$H33="F"),1,"")</f>
        <v/>
      </c>
      <c r="AU33" s="35" t="str">
        <f ca="1">IF($D33&gt;$AU$5,1,"")</f>
        <v/>
      </c>
      <c r="AV33" s="35" t="str">
        <f ca="1">IF(AND($D33&gt;$AV$5,$D33&lt;$AU$5),1,"")</f>
        <v/>
      </c>
      <c r="AW33" s="35" t="str">
        <f ca="1">IF($C33&gt;$AU$5,1,"")</f>
        <v/>
      </c>
      <c r="AX33" s="35" t="str">
        <f ca="1">IF(AND($C33&gt;$AV$5,$C33&lt;$AU$5),1,"")</f>
        <v/>
      </c>
      <c r="AY33" s="21" t="str">
        <f t="shared" si="4"/>
        <v/>
      </c>
    </row>
    <row r="34" spans="1:51" x14ac:dyDescent="0.25">
      <c r="A34" s="18">
        <v>27</v>
      </c>
      <c r="B34" s="32"/>
      <c r="C34" s="33"/>
      <c r="D34" s="33"/>
      <c r="E34" s="26" t="str">
        <f t="shared" si="0"/>
        <v/>
      </c>
      <c r="F34" s="34"/>
      <c r="G34" s="35"/>
      <c r="H34" s="33"/>
      <c r="I34" s="35"/>
      <c r="J34" s="37"/>
      <c r="K34" s="37"/>
      <c r="L34" s="37"/>
      <c r="M34" s="37"/>
      <c r="N34" s="33"/>
      <c r="O34" s="33"/>
      <c r="P34" s="33"/>
      <c r="Q34" s="33"/>
      <c r="R34" s="35"/>
      <c r="S34" s="35"/>
      <c r="T34" s="37"/>
      <c r="U34" s="37"/>
      <c r="V34" s="35" t="str">
        <f>IF(ISBLANK(C34),"",IF(ISBLANK($D34),$C$3-C34,D34-C34))</f>
        <v/>
      </c>
      <c r="W34" s="35" t="str">
        <f>IF(E34="Oui",1,"")</f>
        <v/>
      </c>
      <c r="X34" s="35" t="str">
        <f t="shared" si="1"/>
        <v/>
      </c>
      <c r="Y34" s="35" t="str">
        <f t="shared" si="2"/>
        <v/>
      </c>
      <c r="Z34" s="35" t="str">
        <f>IF(E34="Oui",N34,"")</f>
        <v/>
      </c>
      <c r="AA34" s="38" t="str">
        <f>IF(E34="Oui",($C$3-J34)/365,"")</f>
        <v/>
      </c>
      <c r="AB34" s="35" t="str">
        <f t="shared" si="3"/>
        <v/>
      </c>
      <c r="AC34" s="35" t="str">
        <f>IF(AND($E34="Oui",$L34="CDI"),1,"")</f>
        <v/>
      </c>
      <c r="AD34" s="35" t="str">
        <f>IF(AND($E34="Oui",$L34="CDD"),1,"")</f>
        <v/>
      </c>
      <c r="AE34" s="35" t="str">
        <f>IF(AND($E34="Oui",$L34="Apprentissage"),1,"")</f>
        <v/>
      </c>
      <c r="AF34" s="35" t="str">
        <f>IF(AND($E34="Oui",$L34="Stage"),1,"")</f>
        <v/>
      </c>
      <c r="AG34" s="35" t="str">
        <f>IF(AND($E34="Oui",$L34="Autre"),1,"")</f>
        <v/>
      </c>
      <c r="AH34" s="35" t="str">
        <f>IF(AND($E34="Oui",$O34="Cadre"),1,"")</f>
        <v/>
      </c>
      <c r="AI34" s="35" t="str">
        <f>IF(AND($E34="Oui",$O34="Agent de maîtrise"),1,"")</f>
        <v/>
      </c>
      <c r="AJ34" s="35" t="str">
        <f>IF(AND($E34="Oui",$O34="Autre"),1,"")</f>
        <v/>
      </c>
      <c r="AK34" s="38" t="str">
        <f>IF(AND($E34="Oui",$H34="F"),($C$3-J34)/365,"")</f>
        <v/>
      </c>
      <c r="AL34" s="38" t="str">
        <f>IF(AND($E34="Oui",$H34="M"),($C$3-$J34)/365,"")</f>
        <v/>
      </c>
      <c r="AM34" s="35" t="str">
        <f>IF(AND($E34="Oui",$L34="CDI",$H34="F"),1,"")</f>
        <v/>
      </c>
      <c r="AN34" s="35" t="str">
        <f>IF(AND($E34="Oui",$L34="CDD",$H34="F"),1,"")</f>
        <v/>
      </c>
      <c r="AO34" s="35" t="str">
        <f>IF(AND($E34="Oui",$L34="Apprentissage",$H34="F"),1,"")</f>
        <v/>
      </c>
      <c r="AP34" s="35" t="str">
        <f>IF(AND($E34="Oui",$L34="Stage",$H34="F"),1,"")</f>
        <v/>
      </c>
      <c r="AQ34" s="35" t="str">
        <f>IF(AND($E34="Oui",$L34="Autre",$H34="F"),1,"")</f>
        <v/>
      </c>
      <c r="AR34" s="35" t="str">
        <f>IF(AND($E34="Oui",$O34="Cadre",$H34="F"),1,"")</f>
        <v/>
      </c>
      <c r="AS34" s="35" t="str">
        <f>IF(AND($E34="Oui",$O34="Agent de maîtrise",$H34="F"),1,"")</f>
        <v/>
      </c>
      <c r="AT34" s="35" t="str">
        <f>IF(AND($E34="Oui",$O34="Autre",$H34="F"),1,"")</f>
        <v/>
      </c>
      <c r="AU34" s="35" t="str">
        <f ca="1">IF($D34&gt;$AU$5,1,"")</f>
        <v/>
      </c>
      <c r="AV34" s="35" t="str">
        <f ca="1">IF(AND($D34&gt;$AV$5,$D34&lt;$AU$5),1,"")</f>
        <v/>
      </c>
      <c r="AW34" s="35" t="str">
        <f ca="1">IF($C34&gt;$AU$5,1,"")</f>
        <v/>
      </c>
      <c r="AX34" s="35" t="str">
        <f ca="1">IF(AND($C34&gt;$AV$5,$C34&lt;$AU$5),1,"")</f>
        <v/>
      </c>
      <c r="AY34" s="21" t="str">
        <f t="shared" si="4"/>
        <v/>
      </c>
    </row>
    <row r="35" spans="1:51" x14ac:dyDescent="0.25">
      <c r="A35" s="18">
        <v>28</v>
      </c>
      <c r="B35" s="32"/>
      <c r="C35" s="33"/>
      <c r="D35" s="33"/>
      <c r="E35" s="26" t="str">
        <f t="shared" si="0"/>
        <v/>
      </c>
      <c r="F35" s="34"/>
      <c r="G35" s="35"/>
      <c r="H35" s="33"/>
      <c r="I35" s="35"/>
      <c r="J35" s="37"/>
      <c r="K35" s="37"/>
      <c r="L35" s="37"/>
      <c r="M35" s="37"/>
      <c r="N35" s="33"/>
      <c r="O35" s="33"/>
      <c r="P35" s="33"/>
      <c r="Q35" s="33"/>
      <c r="R35" s="35"/>
      <c r="S35" s="35"/>
      <c r="T35" s="37"/>
      <c r="U35" s="37"/>
      <c r="V35" s="35" t="str">
        <f>IF(ISBLANK(C35),"",IF(ISBLANK($D35),$C$3-C35,D35-C35))</f>
        <v/>
      </c>
      <c r="W35" s="35" t="str">
        <f>IF(E35="Oui",1,"")</f>
        <v/>
      </c>
      <c r="X35" s="35" t="str">
        <f t="shared" si="1"/>
        <v/>
      </c>
      <c r="Y35" s="35" t="str">
        <f t="shared" si="2"/>
        <v/>
      </c>
      <c r="Z35" s="35" t="str">
        <f>IF(E35="Oui",N35,"")</f>
        <v/>
      </c>
      <c r="AA35" s="38" t="str">
        <f>IF(E35="Oui",($C$3-J35)/365,"")</f>
        <v/>
      </c>
      <c r="AB35" s="35" t="str">
        <f t="shared" si="3"/>
        <v/>
      </c>
      <c r="AC35" s="35" t="str">
        <f>IF(AND($E35="Oui",$L35="CDI"),1,"")</f>
        <v/>
      </c>
      <c r="AD35" s="35" t="str">
        <f>IF(AND($E35="Oui",$L35="CDD"),1,"")</f>
        <v/>
      </c>
      <c r="AE35" s="35" t="str">
        <f>IF(AND($E35="Oui",$L35="Apprentissage"),1,"")</f>
        <v/>
      </c>
      <c r="AF35" s="35" t="str">
        <f>IF(AND($E35="Oui",$L35="Stage"),1,"")</f>
        <v/>
      </c>
      <c r="AG35" s="35" t="str">
        <f>IF(AND($E35="Oui",$L35="Autre"),1,"")</f>
        <v/>
      </c>
      <c r="AH35" s="35" t="str">
        <f>IF(AND($E35="Oui",$O35="Cadre"),1,"")</f>
        <v/>
      </c>
      <c r="AI35" s="35" t="str">
        <f>IF(AND($E35="Oui",$O35="Agent de maîtrise"),1,"")</f>
        <v/>
      </c>
      <c r="AJ35" s="35" t="str">
        <f>IF(AND($E35="Oui",$O35="Autre"),1,"")</f>
        <v/>
      </c>
      <c r="AK35" s="38" t="str">
        <f>IF(AND($E35="Oui",$H35="F"),($C$3-J35)/365,"")</f>
        <v/>
      </c>
      <c r="AL35" s="38" t="str">
        <f>IF(AND($E35="Oui",$H35="M"),($C$3-$J35)/365,"")</f>
        <v/>
      </c>
      <c r="AM35" s="35" t="str">
        <f>IF(AND($E35="Oui",$L35="CDI",$H35="F"),1,"")</f>
        <v/>
      </c>
      <c r="AN35" s="35" t="str">
        <f>IF(AND($E35="Oui",$L35="CDD",$H35="F"),1,"")</f>
        <v/>
      </c>
      <c r="AO35" s="35" t="str">
        <f>IF(AND($E35="Oui",$L35="Apprentissage",$H35="F"),1,"")</f>
        <v/>
      </c>
      <c r="AP35" s="35" t="str">
        <f>IF(AND($E35="Oui",$L35="Stage",$H35="F"),1,"")</f>
        <v/>
      </c>
      <c r="AQ35" s="35" t="str">
        <f>IF(AND($E35="Oui",$L35="Autre",$H35="F"),1,"")</f>
        <v/>
      </c>
      <c r="AR35" s="35" t="str">
        <f>IF(AND($E35="Oui",$O35="Cadre",$H35="F"),1,"")</f>
        <v/>
      </c>
      <c r="AS35" s="35" t="str">
        <f>IF(AND($E35="Oui",$O35="Agent de maîtrise",$H35="F"),1,"")</f>
        <v/>
      </c>
      <c r="AT35" s="35" t="str">
        <f>IF(AND($E35="Oui",$O35="Autre",$H35="F"),1,"")</f>
        <v/>
      </c>
      <c r="AU35" s="35" t="str">
        <f ca="1">IF($D35&gt;$AU$5,1,"")</f>
        <v/>
      </c>
      <c r="AV35" s="35" t="str">
        <f ca="1">IF(AND($D35&gt;$AV$5,$D35&lt;$AU$5),1,"")</f>
        <v/>
      </c>
      <c r="AW35" s="35" t="str">
        <f ca="1">IF($C35&gt;$AU$5,1,"")</f>
        <v/>
      </c>
      <c r="AX35" s="35" t="str">
        <f ca="1">IF(AND($C35&gt;$AV$5,$C35&lt;$AU$5),1,"")</f>
        <v/>
      </c>
      <c r="AY35" s="21" t="str">
        <f t="shared" si="4"/>
        <v/>
      </c>
    </row>
    <row r="36" spans="1:51" x14ac:dyDescent="0.25">
      <c r="A36" s="18">
        <v>29</v>
      </c>
      <c r="B36" s="32"/>
      <c r="C36" s="33"/>
      <c r="D36" s="33"/>
      <c r="E36" s="26" t="str">
        <f t="shared" si="0"/>
        <v/>
      </c>
      <c r="F36" s="34"/>
      <c r="G36" s="35"/>
      <c r="H36" s="33"/>
      <c r="I36" s="35"/>
      <c r="J36" s="37"/>
      <c r="K36" s="37"/>
      <c r="L36" s="37"/>
      <c r="M36" s="37"/>
      <c r="N36" s="33"/>
      <c r="O36" s="33"/>
      <c r="P36" s="33"/>
      <c r="Q36" s="33"/>
      <c r="R36" s="35"/>
      <c r="S36" s="35"/>
      <c r="T36" s="37"/>
      <c r="U36" s="37"/>
      <c r="V36" s="35" t="str">
        <f>IF(ISBLANK(C36),"",IF(ISBLANK($D36),$C$3-C36,D36-C36))</f>
        <v/>
      </c>
      <c r="W36" s="35" t="str">
        <f>IF(E36="Oui",1,"")</f>
        <v/>
      </c>
      <c r="X36" s="35" t="str">
        <f t="shared" si="1"/>
        <v/>
      </c>
      <c r="Y36" s="35" t="str">
        <f t="shared" si="2"/>
        <v/>
      </c>
      <c r="Z36" s="35" t="str">
        <f>IF(E36="Oui",N36,"")</f>
        <v/>
      </c>
      <c r="AA36" s="38" t="str">
        <f>IF(E36="Oui",($C$3-J36)/365,"")</f>
        <v/>
      </c>
      <c r="AB36" s="35" t="str">
        <f t="shared" si="3"/>
        <v/>
      </c>
      <c r="AC36" s="35" t="str">
        <f>IF(AND($E36="Oui",$L36="CDI"),1,"")</f>
        <v/>
      </c>
      <c r="AD36" s="35" t="str">
        <f>IF(AND($E36="Oui",$L36="CDD"),1,"")</f>
        <v/>
      </c>
      <c r="AE36" s="35" t="str">
        <f>IF(AND($E36="Oui",$L36="Apprentissage"),1,"")</f>
        <v/>
      </c>
      <c r="AF36" s="35" t="str">
        <f>IF(AND($E36="Oui",$L36="Stage"),1,"")</f>
        <v/>
      </c>
      <c r="AG36" s="35" t="str">
        <f>IF(AND($E36="Oui",$L36="Autre"),1,"")</f>
        <v/>
      </c>
      <c r="AH36" s="35" t="str">
        <f>IF(AND($E36="Oui",$O36="Cadre"),1,"")</f>
        <v/>
      </c>
      <c r="AI36" s="35" t="str">
        <f>IF(AND($E36="Oui",$O36="Agent de maîtrise"),1,"")</f>
        <v/>
      </c>
      <c r="AJ36" s="35" t="str">
        <f>IF(AND($E36="Oui",$O36="Autre"),1,"")</f>
        <v/>
      </c>
      <c r="AK36" s="38" t="str">
        <f>IF(AND($E36="Oui",$H36="F"),($C$3-J36)/365,"")</f>
        <v/>
      </c>
      <c r="AL36" s="38" t="str">
        <f>IF(AND($E36="Oui",$H36="M"),($C$3-$J36)/365,"")</f>
        <v/>
      </c>
      <c r="AM36" s="35" t="str">
        <f>IF(AND($E36="Oui",$L36="CDI",$H36="F"),1,"")</f>
        <v/>
      </c>
      <c r="AN36" s="35" t="str">
        <f>IF(AND($E36="Oui",$L36="CDD",$H36="F"),1,"")</f>
        <v/>
      </c>
      <c r="AO36" s="35" t="str">
        <f>IF(AND($E36="Oui",$L36="Apprentissage",$H36="F"),1,"")</f>
        <v/>
      </c>
      <c r="AP36" s="35" t="str">
        <f>IF(AND($E36="Oui",$L36="Stage",$H36="F"),1,"")</f>
        <v/>
      </c>
      <c r="AQ36" s="35" t="str">
        <f>IF(AND($E36="Oui",$L36="Autre",$H36="F"),1,"")</f>
        <v/>
      </c>
      <c r="AR36" s="35" t="str">
        <f>IF(AND($E36="Oui",$O36="Cadre",$H36="F"),1,"")</f>
        <v/>
      </c>
      <c r="AS36" s="35" t="str">
        <f>IF(AND($E36="Oui",$O36="Agent de maîtrise",$H36="F"),1,"")</f>
        <v/>
      </c>
      <c r="AT36" s="35" t="str">
        <f>IF(AND($E36="Oui",$O36="Autre",$H36="F"),1,"")</f>
        <v/>
      </c>
      <c r="AU36" s="35" t="str">
        <f ca="1">IF($D36&gt;$AU$5,1,"")</f>
        <v/>
      </c>
      <c r="AV36" s="35" t="str">
        <f ca="1">IF(AND($D36&gt;$AV$5,$D36&lt;$AU$5),1,"")</f>
        <v/>
      </c>
      <c r="AW36" s="35" t="str">
        <f ca="1">IF($C36&gt;$AU$5,1,"")</f>
        <v/>
      </c>
      <c r="AX36" s="35" t="str">
        <f ca="1">IF(AND($C36&gt;$AV$5,$C36&lt;$AU$5),1,"")</f>
        <v/>
      </c>
      <c r="AY36" s="21" t="str">
        <f t="shared" si="4"/>
        <v/>
      </c>
    </row>
    <row r="37" spans="1:51" x14ac:dyDescent="0.25">
      <c r="A37" s="18">
        <v>30</v>
      </c>
      <c r="B37" s="32"/>
      <c r="C37" s="33"/>
      <c r="D37" s="33"/>
      <c r="E37" s="26" t="str">
        <f t="shared" si="0"/>
        <v/>
      </c>
      <c r="F37" s="34"/>
      <c r="G37" s="35"/>
      <c r="H37" s="33"/>
      <c r="I37" s="35"/>
      <c r="J37" s="37"/>
      <c r="K37" s="37"/>
      <c r="L37" s="37"/>
      <c r="M37" s="37"/>
      <c r="N37" s="33"/>
      <c r="O37" s="33"/>
      <c r="P37" s="33"/>
      <c r="Q37" s="33"/>
      <c r="R37" s="35"/>
      <c r="S37" s="35"/>
      <c r="T37" s="37"/>
      <c r="U37" s="37"/>
      <c r="V37" s="35" t="str">
        <f>IF(ISBLANK(C37),"",IF(ISBLANK($D37),$C$3-C37,D37-C37))</f>
        <v/>
      </c>
      <c r="W37" s="35" t="str">
        <f>IF(E37="Oui",1,"")</f>
        <v/>
      </c>
      <c r="X37" s="35" t="str">
        <f t="shared" si="1"/>
        <v/>
      </c>
      <c r="Y37" s="35" t="str">
        <f t="shared" si="2"/>
        <v/>
      </c>
      <c r="Z37" s="35" t="str">
        <f>IF(E37="Oui",N37,"")</f>
        <v/>
      </c>
      <c r="AA37" s="38" t="str">
        <f>IF(E37="Oui",($C$3-J37)/365,"")</f>
        <v/>
      </c>
      <c r="AB37" s="35" t="str">
        <f t="shared" si="3"/>
        <v/>
      </c>
      <c r="AC37" s="35" t="str">
        <f>IF(AND($E37="Oui",$L37="CDI"),1,"")</f>
        <v/>
      </c>
      <c r="AD37" s="35" t="str">
        <f>IF(AND($E37="Oui",$L37="CDD"),1,"")</f>
        <v/>
      </c>
      <c r="AE37" s="35" t="str">
        <f>IF(AND($E37="Oui",$L37="Apprentissage"),1,"")</f>
        <v/>
      </c>
      <c r="AF37" s="35" t="str">
        <f>IF(AND($E37="Oui",$L37="Stage"),1,"")</f>
        <v/>
      </c>
      <c r="AG37" s="35" t="str">
        <f>IF(AND($E37="Oui",$L37="Autre"),1,"")</f>
        <v/>
      </c>
      <c r="AH37" s="35" t="str">
        <f>IF(AND($E37="Oui",$O37="Cadre"),1,"")</f>
        <v/>
      </c>
      <c r="AI37" s="35" t="str">
        <f>IF(AND($E37="Oui",$O37="Agent de maîtrise"),1,"")</f>
        <v/>
      </c>
      <c r="AJ37" s="35" t="str">
        <f>IF(AND($E37="Oui",$O37="Autre"),1,"")</f>
        <v/>
      </c>
      <c r="AK37" s="38" t="str">
        <f>IF(AND($E37="Oui",$H37="F"),($C$3-J37)/365,"")</f>
        <v/>
      </c>
      <c r="AL37" s="38" t="str">
        <f>IF(AND($E37="Oui",$H37="M"),($C$3-$J37)/365,"")</f>
        <v/>
      </c>
      <c r="AM37" s="35" t="str">
        <f>IF(AND($E37="Oui",$L37="CDI",$H37="F"),1,"")</f>
        <v/>
      </c>
      <c r="AN37" s="35" t="str">
        <f>IF(AND($E37="Oui",$L37="CDD",$H37="F"),1,"")</f>
        <v/>
      </c>
      <c r="AO37" s="35" t="str">
        <f>IF(AND($E37="Oui",$L37="Apprentissage",$H37="F"),1,"")</f>
        <v/>
      </c>
      <c r="AP37" s="35" t="str">
        <f>IF(AND($E37="Oui",$L37="Stage",$H37="F"),1,"")</f>
        <v/>
      </c>
      <c r="AQ37" s="35" t="str">
        <f>IF(AND($E37="Oui",$L37="Autre",$H37="F"),1,"")</f>
        <v/>
      </c>
      <c r="AR37" s="35" t="str">
        <f>IF(AND($E37="Oui",$O37="Cadre",$H37="F"),1,"")</f>
        <v/>
      </c>
      <c r="AS37" s="35" t="str">
        <f>IF(AND($E37="Oui",$O37="Agent de maîtrise",$H37="F"),1,"")</f>
        <v/>
      </c>
      <c r="AT37" s="35" t="str">
        <f>IF(AND($E37="Oui",$O37="Autre",$H37="F"),1,"")</f>
        <v/>
      </c>
      <c r="AU37" s="35" t="str">
        <f ca="1">IF($D37&gt;$AU$5,1,"")</f>
        <v/>
      </c>
      <c r="AV37" s="35" t="str">
        <f ca="1">IF(AND($D37&gt;$AV$5,$D37&lt;$AU$5),1,"")</f>
        <v/>
      </c>
      <c r="AW37" s="35" t="str">
        <f ca="1">IF($C37&gt;$AU$5,1,"")</f>
        <v/>
      </c>
      <c r="AX37" s="35" t="str">
        <f ca="1">IF(AND($C37&gt;$AV$5,$C37&lt;$AU$5),1,"")</f>
        <v/>
      </c>
      <c r="AY37" s="21" t="str">
        <f t="shared" si="4"/>
        <v/>
      </c>
    </row>
    <row r="38" spans="1:51" x14ac:dyDescent="0.25">
      <c r="A38" s="18">
        <v>31</v>
      </c>
      <c r="B38" s="32"/>
      <c r="C38" s="33"/>
      <c r="D38" s="33"/>
      <c r="E38" s="26" t="str">
        <f t="shared" si="0"/>
        <v/>
      </c>
      <c r="F38" s="34"/>
      <c r="G38" s="35"/>
      <c r="H38" s="33"/>
      <c r="I38" s="35"/>
      <c r="J38" s="37"/>
      <c r="K38" s="37"/>
      <c r="L38" s="37"/>
      <c r="M38" s="37"/>
      <c r="N38" s="33"/>
      <c r="O38" s="33"/>
      <c r="P38" s="33"/>
      <c r="Q38" s="33"/>
      <c r="R38" s="35"/>
      <c r="S38" s="35"/>
      <c r="T38" s="37"/>
      <c r="U38" s="37"/>
      <c r="V38" s="35" t="str">
        <f>IF(ISBLANK(C38),"",IF(ISBLANK($D38),$C$3-C38,D38-C38))</f>
        <v/>
      </c>
      <c r="W38" s="35" t="str">
        <f>IF(E38="Oui",1,"")</f>
        <v/>
      </c>
      <c r="X38" s="35" t="str">
        <f t="shared" si="1"/>
        <v/>
      </c>
      <c r="Y38" s="35" t="str">
        <f t="shared" si="2"/>
        <v/>
      </c>
      <c r="Z38" s="35" t="str">
        <f>IF(E38="Oui",N38,"")</f>
        <v/>
      </c>
      <c r="AA38" s="38" t="str">
        <f>IF(E38="Oui",($C$3-J38)/365,"")</f>
        <v/>
      </c>
      <c r="AB38" s="35" t="str">
        <f t="shared" si="3"/>
        <v/>
      </c>
      <c r="AC38" s="35" t="str">
        <f>IF(AND($E38="Oui",$L38="CDI"),1,"")</f>
        <v/>
      </c>
      <c r="AD38" s="35" t="str">
        <f>IF(AND($E38="Oui",$L38="CDD"),1,"")</f>
        <v/>
      </c>
      <c r="AE38" s="35" t="str">
        <f>IF(AND($E38="Oui",$L38="Apprentissage"),1,"")</f>
        <v/>
      </c>
      <c r="AF38" s="35" t="str">
        <f>IF(AND($E38="Oui",$L38="Stage"),1,"")</f>
        <v/>
      </c>
      <c r="AG38" s="35" t="str">
        <f>IF(AND($E38="Oui",$L38="Autre"),1,"")</f>
        <v/>
      </c>
      <c r="AH38" s="35" t="str">
        <f>IF(AND($E38="Oui",$O38="Cadre"),1,"")</f>
        <v/>
      </c>
      <c r="AI38" s="35" t="str">
        <f>IF(AND($E38="Oui",$O38="Agent de maîtrise"),1,"")</f>
        <v/>
      </c>
      <c r="AJ38" s="35" t="str">
        <f>IF(AND($E38="Oui",$O38="Autre"),1,"")</f>
        <v/>
      </c>
      <c r="AK38" s="38" t="str">
        <f>IF(AND($E38="Oui",$H38="F"),($C$3-J38)/365,"")</f>
        <v/>
      </c>
      <c r="AL38" s="38" t="str">
        <f>IF(AND($E38="Oui",$H38="M"),($C$3-$J38)/365,"")</f>
        <v/>
      </c>
      <c r="AM38" s="35" t="str">
        <f>IF(AND($E38="Oui",$L38="CDI",$H38="F"),1,"")</f>
        <v/>
      </c>
      <c r="AN38" s="35" t="str">
        <f>IF(AND($E38="Oui",$L38="CDD",$H38="F"),1,"")</f>
        <v/>
      </c>
      <c r="AO38" s="35" t="str">
        <f>IF(AND($E38="Oui",$L38="Apprentissage",$H38="F"),1,"")</f>
        <v/>
      </c>
      <c r="AP38" s="35" t="str">
        <f>IF(AND($E38="Oui",$L38="Stage",$H38="F"),1,"")</f>
        <v/>
      </c>
      <c r="AQ38" s="35" t="str">
        <f>IF(AND($E38="Oui",$L38="Autre",$H38="F"),1,"")</f>
        <v/>
      </c>
      <c r="AR38" s="35" t="str">
        <f>IF(AND($E38="Oui",$O38="Cadre",$H38="F"),1,"")</f>
        <v/>
      </c>
      <c r="AS38" s="35" t="str">
        <f>IF(AND($E38="Oui",$O38="Agent de maîtrise",$H38="F"),1,"")</f>
        <v/>
      </c>
      <c r="AT38" s="35" t="str">
        <f>IF(AND($E38="Oui",$O38="Autre",$H38="F"),1,"")</f>
        <v/>
      </c>
      <c r="AU38" s="35" t="str">
        <f ca="1">IF($D38&gt;$AU$5,1,"")</f>
        <v/>
      </c>
      <c r="AV38" s="35" t="str">
        <f ca="1">IF(AND($D38&gt;$AV$5,$D38&lt;$AU$5),1,"")</f>
        <v/>
      </c>
      <c r="AW38" s="35" t="str">
        <f ca="1">IF($C38&gt;$AU$5,1,"")</f>
        <v/>
      </c>
      <c r="AX38" s="35" t="str">
        <f ca="1">IF(AND($C38&gt;$AV$5,$C38&lt;$AU$5),1,"")</f>
        <v/>
      </c>
      <c r="AY38" s="21" t="str">
        <f t="shared" si="4"/>
        <v/>
      </c>
    </row>
    <row r="39" spans="1:51" x14ac:dyDescent="0.25">
      <c r="A39" s="18">
        <v>32</v>
      </c>
      <c r="B39" s="32"/>
      <c r="C39" s="33"/>
      <c r="D39" s="33"/>
      <c r="E39" s="26" t="str">
        <f t="shared" si="0"/>
        <v/>
      </c>
      <c r="F39" s="34"/>
      <c r="G39" s="35"/>
      <c r="H39" s="33"/>
      <c r="I39" s="35"/>
      <c r="J39" s="37"/>
      <c r="K39" s="37"/>
      <c r="L39" s="37"/>
      <c r="M39" s="37"/>
      <c r="N39" s="33"/>
      <c r="O39" s="33"/>
      <c r="P39" s="33"/>
      <c r="Q39" s="33"/>
      <c r="R39" s="35"/>
      <c r="S39" s="35"/>
      <c r="T39" s="37"/>
      <c r="U39" s="37"/>
      <c r="V39" s="35" t="str">
        <f>IF(ISBLANK(C39),"",IF(ISBLANK($D39),$C$3-C39,D39-C39))</f>
        <v/>
      </c>
      <c r="W39" s="35" t="str">
        <f>IF(E39="Oui",1,"")</f>
        <v/>
      </c>
      <c r="X39" s="35" t="str">
        <f t="shared" si="1"/>
        <v/>
      </c>
      <c r="Y39" s="35" t="str">
        <f t="shared" si="2"/>
        <v/>
      </c>
      <c r="Z39" s="35" t="str">
        <f>IF(E39="Oui",N39,"")</f>
        <v/>
      </c>
      <c r="AA39" s="38" t="str">
        <f>IF(E39="Oui",($C$3-J39)/365,"")</f>
        <v/>
      </c>
      <c r="AB39" s="35" t="str">
        <f t="shared" si="3"/>
        <v/>
      </c>
      <c r="AC39" s="35" t="str">
        <f>IF(AND($E39="Oui",$L39="CDI"),1,"")</f>
        <v/>
      </c>
      <c r="AD39" s="35" t="str">
        <f>IF(AND($E39="Oui",$L39="CDD"),1,"")</f>
        <v/>
      </c>
      <c r="AE39" s="35" t="str">
        <f>IF(AND($E39="Oui",$L39="Apprentissage"),1,"")</f>
        <v/>
      </c>
      <c r="AF39" s="35" t="str">
        <f>IF(AND($E39="Oui",$L39="Stage"),1,"")</f>
        <v/>
      </c>
      <c r="AG39" s="35" t="str">
        <f>IF(AND($E39="Oui",$L39="Autre"),1,"")</f>
        <v/>
      </c>
      <c r="AH39" s="35" t="str">
        <f>IF(AND($E39="Oui",$O39="Cadre"),1,"")</f>
        <v/>
      </c>
      <c r="AI39" s="35" t="str">
        <f>IF(AND($E39="Oui",$O39="Agent de maîtrise"),1,"")</f>
        <v/>
      </c>
      <c r="AJ39" s="35" t="str">
        <f>IF(AND($E39="Oui",$O39="Autre"),1,"")</f>
        <v/>
      </c>
      <c r="AK39" s="38" t="str">
        <f>IF(AND($E39="Oui",$H39="F"),($C$3-J39)/365,"")</f>
        <v/>
      </c>
      <c r="AL39" s="38" t="str">
        <f>IF(AND($E39="Oui",$H39="M"),($C$3-$J39)/365,"")</f>
        <v/>
      </c>
      <c r="AM39" s="35" t="str">
        <f>IF(AND($E39="Oui",$L39="CDI",$H39="F"),1,"")</f>
        <v/>
      </c>
      <c r="AN39" s="35" t="str">
        <f>IF(AND($E39="Oui",$L39="CDD",$H39="F"),1,"")</f>
        <v/>
      </c>
      <c r="AO39" s="35" t="str">
        <f>IF(AND($E39="Oui",$L39="Apprentissage",$H39="F"),1,"")</f>
        <v/>
      </c>
      <c r="AP39" s="35" t="str">
        <f>IF(AND($E39="Oui",$L39="Stage",$H39="F"),1,"")</f>
        <v/>
      </c>
      <c r="AQ39" s="35" t="str">
        <f>IF(AND($E39="Oui",$L39="Autre",$H39="F"),1,"")</f>
        <v/>
      </c>
      <c r="AR39" s="35" t="str">
        <f>IF(AND($E39="Oui",$O39="Cadre",$H39="F"),1,"")</f>
        <v/>
      </c>
      <c r="AS39" s="35" t="str">
        <f>IF(AND($E39="Oui",$O39="Agent de maîtrise",$H39="F"),1,"")</f>
        <v/>
      </c>
      <c r="AT39" s="35" t="str">
        <f>IF(AND($E39="Oui",$O39="Autre",$H39="F"),1,"")</f>
        <v/>
      </c>
      <c r="AU39" s="35" t="str">
        <f ca="1">IF($D39&gt;$AU$5,1,"")</f>
        <v/>
      </c>
      <c r="AV39" s="35" t="str">
        <f ca="1">IF(AND($D39&gt;$AV$5,$D39&lt;$AU$5),1,"")</f>
        <v/>
      </c>
      <c r="AW39" s="35" t="str">
        <f ca="1">IF($C39&gt;$AU$5,1,"")</f>
        <v/>
      </c>
      <c r="AX39" s="35" t="str">
        <f ca="1">IF(AND($C39&gt;$AV$5,$C39&lt;$AU$5),1,"")</f>
        <v/>
      </c>
      <c r="AY39" s="21" t="str">
        <f t="shared" si="4"/>
        <v/>
      </c>
    </row>
    <row r="40" spans="1:51" x14ac:dyDescent="0.25">
      <c r="A40" s="18">
        <v>33</v>
      </c>
      <c r="B40" s="32"/>
      <c r="C40" s="33"/>
      <c r="D40" s="33"/>
      <c r="E40" s="26" t="str">
        <f t="shared" si="0"/>
        <v/>
      </c>
      <c r="F40" s="34"/>
      <c r="G40" s="35"/>
      <c r="H40" s="33"/>
      <c r="I40" s="35"/>
      <c r="J40" s="37"/>
      <c r="K40" s="37"/>
      <c r="L40" s="37"/>
      <c r="M40" s="37"/>
      <c r="N40" s="33"/>
      <c r="O40" s="33"/>
      <c r="P40" s="33"/>
      <c r="Q40" s="33"/>
      <c r="R40" s="35"/>
      <c r="S40" s="35"/>
      <c r="T40" s="37"/>
      <c r="U40" s="37"/>
      <c r="V40" s="35" t="str">
        <f>IF(ISBLANK(C40),"",IF(ISBLANK($D40),$C$3-C40,D40-C40))</f>
        <v/>
      </c>
      <c r="W40" s="35" t="str">
        <f>IF(E40="Oui",1,"")</f>
        <v/>
      </c>
      <c r="X40" s="35" t="str">
        <f t="shared" si="1"/>
        <v/>
      </c>
      <c r="Y40" s="35" t="str">
        <f t="shared" si="2"/>
        <v/>
      </c>
      <c r="Z40" s="35" t="str">
        <f>IF(E40="Oui",N40,"")</f>
        <v/>
      </c>
      <c r="AA40" s="38" t="str">
        <f>IF(E40="Oui",($C$3-J40)/365,"")</f>
        <v/>
      </c>
      <c r="AB40" s="35" t="str">
        <f t="shared" si="3"/>
        <v/>
      </c>
      <c r="AC40" s="35" t="str">
        <f>IF(AND($E40="Oui",$L40="CDI"),1,"")</f>
        <v/>
      </c>
      <c r="AD40" s="35" t="str">
        <f>IF(AND($E40="Oui",$L40="CDD"),1,"")</f>
        <v/>
      </c>
      <c r="AE40" s="35" t="str">
        <f>IF(AND($E40="Oui",$L40="Apprentissage"),1,"")</f>
        <v/>
      </c>
      <c r="AF40" s="35" t="str">
        <f>IF(AND($E40="Oui",$L40="Stage"),1,"")</f>
        <v/>
      </c>
      <c r="AG40" s="35" t="str">
        <f>IF(AND($E40="Oui",$L40="Autre"),1,"")</f>
        <v/>
      </c>
      <c r="AH40" s="35" t="str">
        <f>IF(AND($E40="Oui",$O40="Cadre"),1,"")</f>
        <v/>
      </c>
      <c r="AI40" s="35" t="str">
        <f>IF(AND($E40="Oui",$O40="Agent de maîtrise"),1,"")</f>
        <v/>
      </c>
      <c r="AJ40" s="35" t="str">
        <f>IF(AND($E40="Oui",$O40="Autre"),1,"")</f>
        <v/>
      </c>
      <c r="AK40" s="38" t="str">
        <f>IF(AND($E40="Oui",$H40="F"),($C$3-J40)/365,"")</f>
        <v/>
      </c>
      <c r="AL40" s="38" t="str">
        <f>IF(AND($E40="Oui",$H40="M"),($C$3-$J40)/365,"")</f>
        <v/>
      </c>
      <c r="AM40" s="35" t="str">
        <f>IF(AND($E40="Oui",$L40="CDI",$H40="F"),1,"")</f>
        <v/>
      </c>
      <c r="AN40" s="35" t="str">
        <f>IF(AND($E40="Oui",$L40="CDD",$H40="F"),1,"")</f>
        <v/>
      </c>
      <c r="AO40" s="35" t="str">
        <f>IF(AND($E40="Oui",$L40="Apprentissage",$H40="F"),1,"")</f>
        <v/>
      </c>
      <c r="AP40" s="35" t="str">
        <f>IF(AND($E40="Oui",$L40="Stage",$H40="F"),1,"")</f>
        <v/>
      </c>
      <c r="AQ40" s="35" t="str">
        <f>IF(AND($E40="Oui",$L40="Autre",$H40="F"),1,"")</f>
        <v/>
      </c>
      <c r="AR40" s="35" t="str">
        <f>IF(AND($E40="Oui",$O40="Cadre",$H40="F"),1,"")</f>
        <v/>
      </c>
      <c r="AS40" s="35" t="str">
        <f>IF(AND($E40="Oui",$O40="Agent de maîtrise",$H40="F"),1,"")</f>
        <v/>
      </c>
      <c r="AT40" s="35" t="str">
        <f>IF(AND($E40="Oui",$O40="Autre",$H40="F"),1,"")</f>
        <v/>
      </c>
      <c r="AU40" s="35" t="str">
        <f ca="1">IF($D40&gt;$AU$5,1,"")</f>
        <v/>
      </c>
      <c r="AV40" s="35" t="str">
        <f ca="1">IF(AND($D40&gt;$AV$5,$D40&lt;$AU$5),1,"")</f>
        <v/>
      </c>
      <c r="AW40" s="35" t="str">
        <f ca="1">IF($C40&gt;$AU$5,1,"")</f>
        <v/>
      </c>
      <c r="AX40" s="35" t="str">
        <f ca="1">IF(AND($C40&gt;$AV$5,$C40&lt;$AU$5),1,"")</f>
        <v/>
      </c>
      <c r="AY40" s="21" t="str">
        <f t="shared" si="4"/>
        <v/>
      </c>
    </row>
    <row r="41" spans="1:51" x14ac:dyDescent="0.25">
      <c r="A41" s="18">
        <v>34</v>
      </c>
      <c r="B41" s="32"/>
      <c r="C41" s="33"/>
      <c r="D41" s="33"/>
      <c r="E41" s="26" t="str">
        <f t="shared" si="0"/>
        <v/>
      </c>
      <c r="F41" s="34"/>
      <c r="G41" s="35"/>
      <c r="H41" s="33"/>
      <c r="I41" s="35"/>
      <c r="J41" s="37"/>
      <c r="K41" s="37"/>
      <c r="L41" s="37"/>
      <c r="M41" s="37"/>
      <c r="N41" s="33"/>
      <c r="O41" s="33"/>
      <c r="P41" s="33"/>
      <c r="Q41" s="33"/>
      <c r="R41" s="35"/>
      <c r="S41" s="35"/>
      <c r="T41" s="37"/>
      <c r="U41" s="37"/>
      <c r="V41" s="35" t="str">
        <f>IF(ISBLANK(C41),"",IF(ISBLANK($D41),$C$3-C41,D41-C41))</f>
        <v/>
      </c>
      <c r="W41" s="35" t="str">
        <f>IF(E41="Oui",1,"")</f>
        <v/>
      </c>
      <c r="X41" s="35" t="str">
        <f t="shared" si="1"/>
        <v/>
      </c>
      <c r="Y41" s="35" t="str">
        <f t="shared" si="2"/>
        <v/>
      </c>
      <c r="Z41" s="35" t="str">
        <f>IF(E41="Oui",N41,"")</f>
        <v/>
      </c>
      <c r="AA41" s="38" t="str">
        <f>IF(E41="Oui",($C$3-J41)/365,"")</f>
        <v/>
      </c>
      <c r="AB41" s="35" t="str">
        <f t="shared" si="3"/>
        <v/>
      </c>
      <c r="AC41" s="35" t="str">
        <f>IF(AND($E41="Oui",$L41="CDI"),1,"")</f>
        <v/>
      </c>
      <c r="AD41" s="35" t="str">
        <f>IF(AND($E41="Oui",$L41="CDD"),1,"")</f>
        <v/>
      </c>
      <c r="AE41" s="35" t="str">
        <f>IF(AND($E41="Oui",$L41="Apprentissage"),1,"")</f>
        <v/>
      </c>
      <c r="AF41" s="35" t="str">
        <f>IF(AND($E41="Oui",$L41="Stage"),1,"")</f>
        <v/>
      </c>
      <c r="AG41" s="35" t="str">
        <f>IF(AND($E41="Oui",$L41="Autre"),1,"")</f>
        <v/>
      </c>
      <c r="AH41" s="35" t="str">
        <f>IF(AND($E41="Oui",$O41="Cadre"),1,"")</f>
        <v/>
      </c>
      <c r="AI41" s="35" t="str">
        <f>IF(AND($E41="Oui",$O41="Agent de maîtrise"),1,"")</f>
        <v/>
      </c>
      <c r="AJ41" s="35" t="str">
        <f>IF(AND($E41="Oui",$O41="Autre"),1,"")</f>
        <v/>
      </c>
      <c r="AK41" s="38" t="str">
        <f>IF(AND($E41="Oui",$H41="F"),($C$3-J41)/365,"")</f>
        <v/>
      </c>
      <c r="AL41" s="38" t="str">
        <f>IF(AND($E41="Oui",$H41="M"),($C$3-$J41)/365,"")</f>
        <v/>
      </c>
      <c r="AM41" s="35" t="str">
        <f>IF(AND($E41="Oui",$L41="CDI",$H41="F"),1,"")</f>
        <v/>
      </c>
      <c r="AN41" s="35" t="str">
        <f>IF(AND($E41="Oui",$L41="CDD",$H41="F"),1,"")</f>
        <v/>
      </c>
      <c r="AO41" s="35" t="str">
        <f>IF(AND($E41="Oui",$L41="Apprentissage",$H41="F"),1,"")</f>
        <v/>
      </c>
      <c r="AP41" s="35" t="str">
        <f>IF(AND($E41="Oui",$L41="Stage",$H41="F"),1,"")</f>
        <v/>
      </c>
      <c r="AQ41" s="35" t="str">
        <f>IF(AND($E41="Oui",$L41="Autre",$H41="F"),1,"")</f>
        <v/>
      </c>
      <c r="AR41" s="35" t="str">
        <f>IF(AND($E41="Oui",$O41="Cadre",$H41="F"),1,"")</f>
        <v/>
      </c>
      <c r="AS41" s="35" t="str">
        <f>IF(AND($E41="Oui",$O41="Agent de maîtrise",$H41="F"),1,"")</f>
        <v/>
      </c>
      <c r="AT41" s="35" t="str">
        <f>IF(AND($E41="Oui",$O41="Autre",$H41="F"),1,"")</f>
        <v/>
      </c>
      <c r="AU41" s="35" t="str">
        <f ca="1">IF($D41&gt;$AU$5,1,"")</f>
        <v/>
      </c>
      <c r="AV41" s="35" t="str">
        <f ca="1">IF(AND($D41&gt;$AV$5,$D41&lt;$AU$5),1,"")</f>
        <v/>
      </c>
      <c r="AW41" s="35" t="str">
        <f ca="1">IF($C41&gt;$AU$5,1,"")</f>
        <v/>
      </c>
      <c r="AX41" s="35" t="str">
        <f ca="1">IF(AND($C41&gt;$AV$5,$C41&lt;$AU$5),1,"")</f>
        <v/>
      </c>
      <c r="AY41" s="21" t="str">
        <f t="shared" si="4"/>
        <v/>
      </c>
    </row>
    <row r="42" spans="1:51" x14ac:dyDescent="0.25">
      <c r="A42" s="18">
        <v>35</v>
      </c>
      <c r="B42" s="32"/>
      <c r="C42" s="33"/>
      <c r="D42" s="33"/>
      <c r="E42" s="26" t="str">
        <f t="shared" si="0"/>
        <v/>
      </c>
      <c r="F42" s="34"/>
      <c r="G42" s="35"/>
      <c r="H42" s="33"/>
      <c r="I42" s="35"/>
      <c r="J42" s="37"/>
      <c r="K42" s="37"/>
      <c r="L42" s="37"/>
      <c r="M42" s="37"/>
      <c r="N42" s="33"/>
      <c r="O42" s="33"/>
      <c r="P42" s="33"/>
      <c r="Q42" s="33"/>
      <c r="R42" s="35"/>
      <c r="S42" s="35"/>
      <c r="T42" s="37"/>
      <c r="U42" s="37"/>
      <c r="V42" s="35" t="str">
        <f>IF(ISBLANK(C42),"",IF(ISBLANK($D42),$C$3-C42,D42-C42))</f>
        <v/>
      </c>
      <c r="W42" s="35" t="str">
        <f>IF(E42="Oui",1,"")</f>
        <v/>
      </c>
      <c r="X42" s="35" t="str">
        <f t="shared" si="1"/>
        <v/>
      </c>
      <c r="Y42" s="35" t="str">
        <f t="shared" si="2"/>
        <v/>
      </c>
      <c r="Z42" s="35" t="str">
        <f>IF(E42="Oui",N42,"")</f>
        <v/>
      </c>
      <c r="AA42" s="38" t="str">
        <f>IF(E42="Oui",($C$3-J42)/365,"")</f>
        <v/>
      </c>
      <c r="AB42" s="35" t="str">
        <f t="shared" si="3"/>
        <v/>
      </c>
      <c r="AC42" s="35" t="str">
        <f>IF(AND($E42="Oui",$L42="CDI"),1,"")</f>
        <v/>
      </c>
      <c r="AD42" s="35" t="str">
        <f>IF(AND($E42="Oui",$L42="CDD"),1,"")</f>
        <v/>
      </c>
      <c r="AE42" s="35" t="str">
        <f>IF(AND($E42="Oui",$L42="Apprentissage"),1,"")</f>
        <v/>
      </c>
      <c r="AF42" s="35" t="str">
        <f>IF(AND($E42="Oui",$L42="Stage"),1,"")</f>
        <v/>
      </c>
      <c r="AG42" s="35" t="str">
        <f>IF(AND($E42="Oui",$L42="Autre"),1,"")</f>
        <v/>
      </c>
      <c r="AH42" s="35" t="str">
        <f>IF(AND($E42="Oui",$O42="Cadre"),1,"")</f>
        <v/>
      </c>
      <c r="AI42" s="35" t="str">
        <f>IF(AND($E42="Oui",$O42="Agent de maîtrise"),1,"")</f>
        <v/>
      </c>
      <c r="AJ42" s="35" t="str">
        <f>IF(AND($E42="Oui",$O42="Autre"),1,"")</f>
        <v/>
      </c>
      <c r="AK42" s="38" t="str">
        <f>IF(AND($E42="Oui",$H42="F"),($C$3-J42)/365,"")</f>
        <v/>
      </c>
      <c r="AL42" s="38" t="str">
        <f>IF(AND($E42="Oui",$H42="M"),($C$3-$J42)/365,"")</f>
        <v/>
      </c>
      <c r="AM42" s="35" t="str">
        <f>IF(AND($E42="Oui",$L42="CDI",$H42="F"),1,"")</f>
        <v/>
      </c>
      <c r="AN42" s="35" t="str">
        <f>IF(AND($E42="Oui",$L42="CDD",$H42="F"),1,"")</f>
        <v/>
      </c>
      <c r="AO42" s="35" t="str">
        <f>IF(AND($E42="Oui",$L42="Apprentissage",$H42="F"),1,"")</f>
        <v/>
      </c>
      <c r="AP42" s="35" t="str">
        <f>IF(AND($E42="Oui",$L42="Stage",$H42="F"),1,"")</f>
        <v/>
      </c>
      <c r="AQ42" s="35" t="str">
        <f>IF(AND($E42="Oui",$L42="Autre",$H42="F"),1,"")</f>
        <v/>
      </c>
      <c r="AR42" s="35" t="str">
        <f>IF(AND($E42="Oui",$O42="Cadre",$H42="F"),1,"")</f>
        <v/>
      </c>
      <c r="AS42" s="35" t="str">
        <f>IF(AND($E42="Oui",$O42="Agent de maîtrise",$H42="F"),1,"")</f>
        <v/>
      </c>
      <c r="AT42" s="35" t="str">
        <f>IF(AND($E42="Oui",$O42="Autre",$H42="F"),1,"")</f>
        <v/>
      </c>
      <c r="AU42" s="35" t="str">
        <f ca="1">IF($D42&gt;$AU$5,1,"")</f>
        <v/>
      </c>
      <c r="AV42" s="35" t="str">
        <f ca="1">IF(AND($D42&gt;$AV$5,$D42&lt;$AU$5),1,"")</f>
        <v/>
      </c>
      <c r="AW42" s="35" t="str">
        <f ca="1">IF($C42&gt;$AU$5,1,"")</f>
        <v/>
      </c>
      <c r="AX42" s="35" t="str">
        <f ca="1">IF(AND($C42&gt;$AV$5,$C42&lt;$AU$5),1,"")</f>
        <v/>
      </c>
      <c r="AY42" s="21" t="str">
        <f t="shared" si="4"/>
        <v/>
      </c>
    </row>
    <row r="43" spans="1:51" x14ac:dyDescent="0.25">
      <c r="A43" s="18">
        <v>36</v>
      </c>
      <c r="B43" s="32"/>
      <c r="C43" s="33"/>
      <c r="D43" s="33"/>
      <c r="E43" s="26" t="str">
        <f t="shared" si="0"/>
        <v/>
      </c>
      <c r="F43" s="34"/>
      <c r="G43" s="35"/>
      <c r="H43" s="33"/>
      <c r="I43" s="35"/>
      <c r="J43" s="37"/>
      <c r="K43" s="37"/>
      <c r="L43" s="37"/>
      <c r="M43" s="37"/>
      <c r="N43" s="33"/>
      <c r="O43" s="33"/>
      <c r="P43" s="33"/>
      <c r="Q43" s="33"/>
      <c r="R43" s="35"/>
      <c r="S43" s="35"/>
      <c r="T43" s="37"/>
      <c r="U43" s="37"/>
      <c r="V43" s="35" t="str">
        <f>IF(ISBLANK(C43),"",IF(ISBLANK($D43),$C$3-C43,D43-C43))</f>
        <v/>
      </c>
      <c r="W43" s="35" t="str">
        <f>IF(E43="Oui",1,"")</f>
        <v/>
      </c>
      <c r="X43" s="35" t="str">
        <f t="shared" si="1"/>
        <v/>
      </c>
      <c r="Y43" s="35" t="str">
        <f t="shared" si="2"/>
        <v/>
      </c>
      <c r="Z43" s="35" t="str">
        <f>IF(E43="Oui",N43,"")</f>
        <v/>
      </c>
      <c r="AA43" s="38" t="str">
        <f>IF(E43="Oui",($C$3-J43)/365,"")</f>
        <v/>
      </c>
      <c r="AB43" s="35" t="str">
        <f t="shared" si="3"/>
        <v/>
      </c>
      <c r="AC43" s="35" t="str">
        <f>IF(AND($E43="Oui",$L43="CDI"),1,"")</f>
        <v/>
      </c>
      <c r="AD43" s="35" t="str">
        <f>IF(AND($E43="Oui",$L43="CDD"),1,"")</f>
        <v/>
      </c>
      <c r="AE43" s="35" t="str">
        <f>IF(AND($E43="Oui",$L43="Apprentissage"),1,"")</f>
        <v/>
      </c>
      <c r="AF43" s="35" t="str">
        <f>IF(AND($E43="Oui",$L43="Stage"),1,"")</f>
        <v/>
      </c>
      <c r="AG43" s="35" t="str">
        <f>IF(AND($E43="Oui",$L43="Autre"),1,"")</f>
        <v/>
      </c>
      <c r="AH43" s="35" t="str">
        <f>IF(AND($E43="Oui",$O43="Cadre"),1,"")</f>
        <v/>
      </c>
      <c r="AI43" s="35" t="str">
        <f>IF(AND($E43="Oui",$O43="Agent de maîtrise"),1,"")</f>
        <v/>
      </c>
      <c r="AJ43" s="35" t="str">
        <f>IF(AND($E43="Oui",$O43="Autre"),1,"")</f>
        <v/>
      </c>
      <c r="AK43" s="38" t="str">
        <f>IF(AND($E43="Oui",$H43="F"),($C$3-J43)/365,"")</f>
        <v/>
      </c>
      <c r="AL43" s="38" t="str">
        <f>IF(AND($E43="Oui",$H43="M"),($C$3-$J43)/365,"")</f>
        <v/>
      </c>
      <c r="AM43" s="35" t="str">
        <f>IF(AND($E43="Oui",$L43="CDI",$H43="F"),1,"")</f>
        <v/>
      </c>
      <c r="AN43" s="35" t="str">
        <f>IF(AND($E43="Oui",$L43="CDD",$H43="F"),1,"")</f>
        <v/>
      </c>
      <c r="AO43" s="35" t="str">
        <f>IF(AND($E43="Oui",$L43="Apprentissage",$H43="F"),1,"")</f>
        <v/>
      </c>
      <c r="AP43" s="35" t="str">
        <f>IF(AND($E43="Oui",$L43="Stage",$H43="F"),1,"")</f>
        <v/>
      </c>
      <c r="AQ43" s="35" t="str">
        <f>IF(AND($E43="Oui",$L43="Autre",$H43="F"),1,"")</f>
        <v/>
      </c>
      <c r="AR43" s="35" t="str">
        <f>IF(AND($E43="Oui",$O43="Cadre",$H43="F"),1,"")</f>
        <v/>
      </c>
      <c r="AS43" s="35" t="str">
        <f>IF(AND($E43="Oui",$O43="Agent de maîtrise",$H43="F"),1,"")</f>
        <v/>
      </c>
      <c r="AT43" s="35" t="str">
        <f>IF(AND($E43="Oui",$O43="Autre",$H43="F"),1,"")</f>
        <v/>
      </c>
      <c r="AU43" s="35" t="str">
        <f ca="1">IF($D43&gt;$AU$5,1,"")</f>
        <v/>
      </c>
      <c r="AV43" s="35" t="str">
        <f ca="1">IF(AND($D43&gt;$AV$5,$D43&lt;$AU$5),1,"")</f>
        <v/>
      </c>
      <c r="AW43" s="35" t="str">
        <f ca="1">IF($C43&gt;$AU$5,1,"")</f>
        <v/>
      </c>
      <c r="AX43" s="35" t="str">
        <f ca="1">IF(AND($C43&gt;$AV$5,$C43&lt;$AU$5),1,"")</f>
        <v/>
      </c>
      <c r="AY43" s="21" t="str">
        <f t="shared" si="4"/>
        <v/>
      </c>
    </row>
    <row r="44" spans="1:51" x14ac:dyDescent="0.25">
      <c r="A44" s="18">
        <v>37</v>
      </c>
      <c r="B44" s="32"/>
      <c r="C44" s="33"/>
      <c r="D44" s="33"/>
      <c r="E44" s="26" t="str">
        <f t="shared" si="0"/>
        <v/>
      </c>
      <c r="F44" s="34"/>
      <c r="G44" s="35"/>
      <c r="H44" s="33"/>
      <c r="I44" s="35"/>
      <c r="J44" s="37"/>
      <c r="K44" s="37"/>
      <c r="L44" s="37"/>
      <c r="M44" s="37"/>
      <c r="N44" s="33"/>
      <c r="O44" s="33"/>
      <c r="P44" s="33"/>
      <c r="Q44" s="33"/>
      <c r="R44" s="35"/>
      <c r="S44" s="35"/>
      <c r="T44" s="37"/>
      <c r="U44" s="37"/>
      <c r="V44" s="35" t="str">
        <f>IF(ISBLANK(C44),"",IF(ISBLANK($D44),$C$3-C44,D44-C44))</f>
        <v/>
      </c>
      <c r="W44" s="35" t="str">
        <f>IF(E44="Oui",1,"")</f>
        <v/>
      </c>
      <c r="X44" s="35" t="str">
        <f t="shared" si="1"/>
        <v/>
      </c>
      <c r="Y44" s="35" t="str">
        <f t="shared" si="2"/>
        <v/>
      </c>
      <c r="Z44" s="35" t="str">
        <f>IF(E44="Oui",N44,"")</f>
        <v/>
      </c>
      <c r="AA44" s="38" t="str">
        <f>IF(E44="Oui",($C$3-J44)/365,"")</f>
        <v/>
      </c>
      <c r="AB44" s="35" t="str">
        <f t="shared" si="3"/>
        <v/>
      </c>
      <c r="AC44" s="35" t="str">
        <f>IF(AND($E44="Oui",$L44="CDI"),1,"")</f>
        <v/>
      </c>
      <c r="AD44" s="35" t="str">
        <f>IF(AND($E44="Oui",$L44="CDD"),1,"")</f>
        <v/>
      </c>
      <c r="AE44" s="35" t="str">
        <f>IF(AND($E44="Oui",$L44="Apprentissage"),1,"")</f>
        <v/>
      </c>
      <c r="AF44" s="35" t="str">
        <f>IF(AND($E44="Oui",$L44="Stage"),1,"")</f>
        <v/>
      </c>
      <c r="AG44" s="35" t="str">
        <f>IF(AND($E44="Oui",$L44="Autre"),1,"")</f>
        <v/>
      </c>
      <c r="AH44" s="35" t="str">
        <f>IF(AND($E44="Oui",$O44="Cadre"),1,"")</f>
        <v/>
      </c>
      <c r="AI44" s="35" t="str">
        <f>IF(AND($E44="Oui",$O44="Agent de maîtrise"),1,"")</f>
        <v/>
      </c>
      <c r="AJ44" s="35" t="str">
        <f>IF(AND($E44="Oui",$O44="Autre"),1,"")</f>
        <v/>
      </c>
      <c r="AK44" s="38" t="str">
        <f>IF(AND($E44="Oui",$H44="F"),($C$3-J44)/365,"")</f>
        <v/>
      </c>
      <c r="AL44" s="38" t="str">
        <f>IF(AND($E44="Oui",$H44="M"),($C$3-$J44)/365,"")</f>
        <v/>
      </c>
      <c r="AM44" s="35" t="str">
        <f>IF(AND($E44="Oui",$L44="CDI",$H44="F"),1,"")</f>
        <v/>
      </c>
      <c r="AN44" s="35" t="str">
        <f>IF(AND($E44="Oui",$L44="CDD",$H44="F"),1,"")</f>
        <v/>
      </c>
      <c r="AO44" s="35" t="str">
        <f>IF(AND($E44="Oui",$L44="Apprentissage",$H44="F"),1,"")</f>
        <v/>
      </c>
      <c r="AP44" s="35" t="str">
        <f>IF(AND($E44="Oui",$L44="Stage",$H44="F"),1,"")</f>
        <v/>
      </c>
      <c r="AQ44" s="35" t="str">
        <f>IF(AND($E44="Oui",$L44="Autre",$H44="F"),1,"")</f>
        <v/>
      </c>
      <c r="AR44" s="35" t="str">
        <f>IF(AND($E44="Oui",$O44="Cadre",$H44="F"),1,"")</f>
        <v/>
      </c>
      <c r="AS44" s="35" t="str">
        <f>IF(AND($E44="Oui",$O44="Agent de maîtrise",$H44="F"),1,"")</f>
        <v/>
      </c>
      <c r="AT44" s="35" t="str">
        <f>IF(AND($E44="Oui",$O44="Autre",$H44="F"),1,"")</f>
        <v/>
      </c>
      <c r="AU44" s="35" t="str">
        <f ca="1">IF($D44&gt;$AU$5,1,"")</f>
        <v/>
      </c>
      <c r="AV44" s="35" t="str">
        <f ca="1">IF(AND($D44&gt;$AV$5,$D44&lt;$AU$5),1,"")</f>
        <v/>
      </c>
      <c r="AW44" s="35" t="str">
        <f ca="1">IF($C44&gt;$AU$5,1,"")</f>
        <v/>
      </c>
      <c r="AX44" s="35" t="str">
        <f ca="1">IF(AND($C44&gt;$AV$5,$C44&lt;$AU$5),1,"")</f>
        <v/>
      </c>
      <c r="AY44" s="21" t="str">
        <f t="shared" si="4"/>
        <v/>
      </c>
    </row>
    <row r="45" spans="1:51" x14ac:dyDescent="0.25">
      <c r="A45" s="18">
        <v>38</v>
      </c>
      <c r="B45" s="32"/>
      <c r="C45" s="33"/>
      <c r="D45" s="33"/>
      <c r="E45" s="26" t="str">
        <f t="shared" si="0"/>
        <v/>
      </c>
      <c r="F45" s="34"/>
      <c r="G45" s="35"/>
      <c r="H45" s="33"/>
      <c r="I45" s="35"/>
      <c r="J45" s="37"/>
      <c r="K45" s="37"/>
      <c r="L45" s="37"/>
      <c r="M45" s="37"/>
      <c r="N45" s="33"/>
      <c r="O45" s="33"/>
      <c r="P45" s="33"/>
      <c r="Q45" s="33"/>
      <c r="R45" s="35"/>
      <c r="S45" s="35"/>
      <c r="T45" s="37"/>
      <c r="U45" s="37"/>
      <c r="V45" s="35" t="str">
        <f>IF(ISBLANK(C45),"",IF(ISBLANK($D45),$C$3-C45,D45-C45))</f>
        <v/>
      </c>
      <c r="W45" s="35" t="str">
        <f>IF(E45="Oui",1,"")</f>
        <v/>
      </c>
      <c r="X45" s="35" t="str">
        <f t="shared" si="1"/>
        <v/>
      </c>
      <c r="Y45" s="35" t="str">
        <f t="shared" si="2"/>
        <v/>
      </c>
      <c r="Z45" s="35" t="str">
        <f>IF(E45="Oui",N45,"")</f>
        <v/>
      </c>
      <c r="AA45" s="38" t="str">
        <f>IF(E45="Oui",($C$3-J45)/365,"")</f>
        <v/>
      </c>
      <c r="AB45" s="35" t="str">
        <f t="shared" si="3"/>
        <v/>
      </c>
      <c r="AC45" s="35" t="str">
        <f>IF(AND($E45="Oui",$L45="CDI"),1,"")</f>
        <v/>
      </c>
      <c r="AD45" s="35" t="str">
        <f>IF(AND($E45="Oui",$L45="CDD"),1,"")</f>
        <v/>
      </c>
      <c r="AE45" s="35" t="str">
        <f>IF(AND($E45="Oui",$L45="Apprentissage"),1,"")</f>
        <v/>
      </c>
      <c r="AF45" s="35" t="str">
        <f>IF(AND($E45="Oui",$L45="Stage"),1,"")</f>
        <v/>
      </c>
      <c r="AG45" s="35" t="str">
        <f>IF(AND($E45="Oui",$L45="Autre"),1,"")</f>
        <v/>
      </c>
      <c r="AH45" s="35" t="str">
        <f>IF(AND($E45="Oui",$O45="Cadre"),1,"")</f>
        <v/>
      </c>
      <c r="AI45" s="35" t="str">
        <f>IF(AND($E45="Oui",$O45="Agent de maîtrise"),1,"")</f>
        <v/>
      </c>
      <c r="AJ45" s="35" t="str">
        <f>IF(AND($E45="Oui",$O45="Autre"),1,"")</f>
        <v/>
      </c>
      <c r="AK45" s="38" t="str">
        <f>IF(AND($E45="Oui",$H45="F"),($C$3-J45)/365,"")</f>
        <v/>
      </c>
      <c r="AL45" s="38" t="str">
        <f>IF(AND($E45="Oui",$H45="M"),($C$3-$J45)/365,"")</f>
        <v/>
      </c>
      <c r="AM45" s="35" t="str">
        <f>IF(AND($E45="Oui",$L45="CDI",$H45="F"),1,"")</f>
        <v/>
      </c>
      <c r="AN45" s="35" t="str">
        <f>IF(AND($E45="Oui",$L45="CDD",$H45="F"),1,"")</f>
        <v/>
      </c>
      <c r="AO45" s="35" t="str">
        <f>IF(AND($E45="Oui",$L45="Apprentissage",$H45="F"),1,"")</f>
        <v/>
      </c>
      <c r="AP45" s="35" t="str">
        <f>IF(AND($E45="Oui",$L45="Stage",$H45="F"),1,"")</f>
        <v/>
      </c>
      <c r="AQ45" s="35" t="str">
        <f>IF(AND($E45="Oui",$L45="Autre",$H45="F"),1,"")</f>
        <v/>
      </c>
      <c r="AR45" s="35" t="str">
        <f>IF(AND($E45="Oui",$O45="Cadre",$H45="F"),1,"")</f>
        <v/>
      </c>
      <c r="AS45" s="35" t="str">
        <f>IF(AND($E45="Oui",$O45="Agent de maîtrise",$H45="F"),1,"")</f>
        <v/>
      </c>
      <c r="AT45" s="35" t="str">
        <f>IF(AND($E45="Oui",$O45="Autre",$H45="F"),1,"")</f>
        <v/>
      </c>
      <c r="AU45" s="35" t="str">
        <f ca="1">IF($D45&gt;$AU$5,1,"")</f>
        <v/>
      </c>
      <c r="AV45" s="35" t="str">
        <f ca="1">IF(AND($D45&gt;$AV$5,$D45&lt;$AU$5),1,"")</f>
        <v/>
      </c>
      <c r="AW45" s="35" t="str">
        <f ca="1">IF($C45&gt;$AU$5,1,"")</f>
        <v/>
      </c>
      <c r="AX45" s="35" t="str">
        <f ca="1">IF(AND($C45&gt;$AV$5,$C45&lt;$AU$5),1,"")</f>
        <v/>
      </c>
      <c r="AY45" s="21" t="str">
        <f t="shared" si="4"/>
        <v/>
      </c>
    </row>
    <row r="46" spans="1:51" x14ac:dyDescent="0.25">
      <c r="A46" s="18">
        <v>39</v>
      </c>
      <c r="B46" s="32"/>
      <c r="C46" s="33"/>
      <c r="D46" s="33"/>
      <c r="E46" s="26" t="str">
        <f t="shared" si="0"/>
        <v/>
      </c>
      <c r="F46" s="34"/>
      <c r="G46" s="35"/>
      <c r="H46" s="33"/>
      <c r="I46" s="35"/>
      <c r="J46" s="37"/>
      <c r="K46" s="37"/>
      <c r="L46" s="37"/>
      <c r="M46" s="37"/>
      <c r="N46" s="33"/>
      <c r="O46" s="33"/>
      <c r="P46" s="33"/>
      <c r="Q46" s="33"/>
      <c r="R46" s="35"/>
      <c r="S46" s="35"/>
      <c r="T46" s="37"/>
      <c r="U46" s="37"/>
      <c r="V46" s="35" t="str">
        <f>IF(ISBLANK(C46),"",IF(ISBLANK($D46),$C$3-C46,D46-C46))</f>
        <v/>
      </c>
      <c r="W46" s="35" t="str">
        <f>IF(E46="Oui",1,"")</f>
        <v/>
      </c>
      <c r="X46" s="35" t="str">
        <f t="shared" si="1"/>
        <v/>
      </c>
      <c r="Y46" s="35" t="str">
        <f t="shared" si="2"/>
        <v/>
      </c>
      <c r="Z46" s="35" t="str">
        <f>IF(E46="Oui",N46,"")</f>
        <v/>
      </c>
      <c r="AA46" s="38" t="str">
        <f>IF(E46="Oui",($C$3-J46)/365,"")</f>
        <v/>
      </c>
      <c r="AB46" s="35" t="str">
        <f t="shared" si="3"/>
        <v/>
      </c>
      <c r="AC46" s="35" t="str">
        <f>IF(AND($E46="Oui",$L46="CDI"),1,"")</f>
        <v/>
      </c>
      <c r="AD46" s="35" t="str">
        <f>IF(AND($E46="Oui",$L46="CDD"),1,"")</f>
        <v/>
      </c>
      <c r="AE46" s="35" t="str">
        <f>IF(AND($E46="Oui",$L46="Apprentissage"),1,"")</f>
        <v/>
      </c>
      <c r="AF46" s="35" t="str">
        <f>IF(AND($E46="Oui",$L46="Stage"),1,"")</f>
        <v/>
      </c>
      <c r="AG46" s="35" t="str">
        <f>IF(AND($E46="Oui",$L46="Autre"),1,"")</f>
        <v/>
      </c>
      <c r="AH46" s="35" t="str">
        <f>IF(AND($E46="Oui",$O46="Cadre"),1,"")</f>
        <v/>
      </c>
      <c r="AI46" s="35" t="str">
        <f>IF(AND($E46="Oui",$O46="Agent de maîtrise"),1,"")</f>
        <v/>
      </c>
      <c r="AJ46" s="35" t="str">
        <f>IF(AND($E46="Oui",$O46="Autre"),1,"")</f>
        <v/>
      </c>
      <c r="AK46" s="38" t="str">
        <f>IF(AND($E46="Oui",$H46="F"),($C$3-J46)/365,"")</f>
        <v/>
      </c>
      <c r="AL46" s="38" t="str">
        <f>IF(AND($E46="Oui",$H46="M"),($C$3-$J46)/365,"")</f>
        <v/>
      </c>
      <c r="AM46" s="35" t="str">
        <f>IF(AND($E46="Oui",$L46="CDI",$H46="F"),1,"")</f>
        <v/>
      </c>
      <c r="AN46" s="35" t="str">
        <f>IF(AND($E46="Oui",$L46="CDD",$H46="F"),1,"")</f>
        <v/>
      </c>
      <c r="AO46" s="35" t="str">
        <f>IF(AND($E46="Oui",$L46="Apprentissage",$H46="F"),1,"")</f>
        <v/>
      </c>
      <c r="AP46" s="35" t="str">
        <f>IF(AND($E46="Oui",$L46="Stage",$H46="F"),1,"")</f>
        <v/>
      </c>
      <c r="AQ46" s="35" t="str">
        <f>IF(AND($E46="Oui",$L46="Autre",$H46="F"),1,"")</f>
        <v/>
      </c>
      <c r="AR46" s="35" t="str">
        <f>IF(AND($E46="Oui",$O46="Cadre",$H46="F"),1,"")</f>
        <v/>
      </c>
      <c r="AS46" s="35" t="str">
        <f>IF(AND($E46="Oui",$O46="Agent de maîtrise",$H46="F"),1,"")</f>
        <v/>
      </c>
      <c r="AT46" s="35" t="str">
        <f>IF(AND($E46="Oui",$O46="Autre",$H46="F"),1,"")</f>
        <v/>
      </c>
      <c r="AU46" s="35" t="str">
        <f ca="1">IF($D46&gt;$AU$5,1,"")</f>
        <v/>
      </c>
      <c r="AV46" s="35" t="str">
        <f ca="1">IF(AND($D46&gt;$AV$5,$D46&lt;$AU$5),1,"")</f>
        <v/>
      </c>
      <c r="AW46" s="35" t="str">
        <f ca="1">IF($C46&gt;$AU$5,1,"")</f>
        <v/>
      </c>
      <c r="AX46" s="35" t="str">
        <f ca="1">IF(AND($C46&gt;$AV$5,$C46&lt;$AU$5),1,"")</f>
        <v/>
      </c>
      <c r="AY46" s="21" t="str">
        <f t="shared" si="4"/>
        <v/>
      </c>
    </row>
    <row r="47" spans="1:51" x14ac:dyDescent="0.25">
      <c r="A47" s="18">
        <v>40</v>
      </c>
      <c r="B47" s="32"/>
      <c r="C47" s="33"/>
      <c r="D47" s="33"/>
      <c r="E47" s="26" t="str">
        <f t="shared" si="0"/>
        <v/>
      </c>
      <c r="F47" s="34"/>
      <c r="G47" s="35"/>
      <c r="H47" s="33"/>
      <c r="I47" s="35"/>
      <c r="J47" s="37"/>
      <c r="K47" s="37"/>
      <c r="L47" s="37"/>
      <c r="M47" s="37"/>
      <c r="N47" s="33"/>
      <c r="O47" s="33"/>
      <c r="P47" s="33"/>
      <c r="Q47" s="33"/>
      <c r="R47" s="35"/>
      <c r="S47" s="35"/>
      <c r="T47" s="37"/>
      <c r="U47" s="37"/>
      <c r="V47" s="35" t="str">
        <f>IF(ISBLANK(C47),"",IF(ISBLANK($D47),$C$3-C47,D47-C47))</f>
        <v/>
      </c>
      <c r="W47" s="35" t="str">
        <f>IF(E47="Oui",1,"")</f>
        <v/>
      </c>
      <c r="X47" s="35" t="str">
        <f t="shared" si="1"/>
        <v/>
      </c>
      <c r="Y47" s="35" t="str">
        <f t="shared" si="2"/>
        <v/>
      </c>
      <c r="Z47" s="35" t="str">
        <f>IF(E47="Oui",N47,"")</f>
        <v/>
      </c>
      <c r="AA47" s="38" t="str">
        <f>IF(E47="Oui",($C$3-J47)/365,"")</f>
        <v/>
      </c>
      <c r="AB47" s="35" t="str">
        <f t="shared" si="3"/>
        <v/>
      </c>
      <c r="AC47" s="35" t="str">
        <f>IF(AND($E47="Oui",$L47="CDI"),1,"")</f>
        <v/>
      </c>
      <c r="AD47" s="35" t="str">
        <f>IF(AND($E47="Oui",$L47="CDD"),1,"")</f>
        <v/>
      </c>
      <c r="AE47" s="35" t="str">
        <f>IF(AND($E47="Oui",$L47="Apprentissage"),1,"")</f>
        <v/>
      </c>
      <c r="AF47" s="35" t="str">
        <f>IF(AND($E47="Oui",$L47="Stage"),1,"")</f>
        <v/>
      </c>
      <c r="AG47" s="35" t="str">
        <f>IF(AND($E47="Oui",$L47="Autre"),1,"")</f>
        <v/>
      </c>
      <c r="AH47" s="35" t="str">
        <f>IF(AND($E47="Oui",$O47="Cadre"),1,"")</f>
        <v/>
      </c>
      <c r="AI47" s="35" t="str">
        <f>IF(AND($E47="Oui",$O47="Agent de maîtrise"),1,"")</f>
        <v/>
      </c>
      <c r="AJ47" s="35" t="str">
        <f>IF(AND($E47="Oui",$O47="Autre"),1,"")</f>
        <v/>
      </c>
      <c r="AK47" s="38" t="str">
        <f>IF(AND($E47="Oui",$H47="F"),($C$3-J47)/365,"")</f>
        <v/>
      </c>
      <c r="AL47" s="38" t="str">
        <f>IF(AND($E47="Oui",$H47="M"),($C$3-$J47)/365,"")</f>
        <v/>
      </c>
      <c r="AM47" s="35" t="str">
        <f>IF(AND($E47="Oui",$L47="CDI",$H47="F"),1,"")</f>
        <v/>
      </c>
      <c r="AN47" s="35" t="str">
        <f>IF(AND($E47="Oui",$L47="CDD",$H47="F"),1,"")</f>
        <v/>
      </c>
      <c r="AO47" s="35" t="str">
        <f>IF(AND($E47="Oui",$L47="Apprentissage",$H47="F"),1,"")</f>
        <v/>
      </c>
      <c r="AP47" s="35" t="str">
        <f>IF(AND($E47="Oui",$L47="Stage",$H47="F"),1,"")</f>
        <v/>
      </c>
      <c r="AQ47" s="35" t="str">
        <f>IF(AND($E47="Oui",$L47="Autre",$H47="F"),1,"")</f>
        <v/>
      </c>
      <c r="AR47" s="35" t="str">
        <f>IF(AND($E47="Oui",$O47="Cadre",$H47="F"),1,"")</f>
        <v/>
      </c>
      <c r="AS47" s="35" t="str">
        <f>IF(AND($E47="Oui",$O47="Agent de maîtrise",$H47="F"),1,"")</f>
        <v/>
      </c>
      <c r="AT47" s="35" t="str">
        <f>IF(AND($E47="Oui",$O47="Autre",$H47="F"),1,"")</f>
        <v/>
      </c>
      <c r="AU47" s="35" t="str">
        <f ca="1">IF($D47&gt;$AU$5,1,"")</f>
        <v/>
      </c>
      <c r="AV47" s="35" t="str">
        <f ca="1">IF(AND($D47&gt;$AV$5,$D47&lt;$AU$5),1,"")</f>
        <v/>
      </c>
      <c r="AW47" s="35" t="str">
        <f ca="1">IF($C47&gt;$AU$5,1,"")</f>
        <v/>
      </c>
      <c r="AX47" s="35" t="str">
        <f ca="1">IF(AND($C47&gt;$AV$5,$C47&lt;$AU$5),1,"")</f>
        <v/>
      </c>
      <c r="AY47" s="21" t="str">
        <f t="shared" si="4"/>
        <v/>
      </c>
    </row>
    <row r="48" spans="1:51" x14ac:dyDescent="0.25">
      <c r="A48" s="18">
        <v>41</v>
      </c>
      <c r="B48" s="32"/>
      <c r="C48" s="33"/>
      <c r="D48" s="33"/>
      <c r="E48" s="26" t="str">
        <f t="shared" si="0"/>
        <v/>
      </c>
      <c r="F48" s="34"/>
      <c r="G48" s="35"/>
      <c r="H48" s="33"/>
      <c r="I48" s="35"/>
      <c r="J48" s="37"/>
      <c r="K48" s="37"/>
      <c r="L48" s="37"/>
      <c r="M48" s="37"/>
      <c r="N48" s="33"/>
      <c r="O48" s="33"/>
      <c r="P48" s="33"/>
      <c r="Q48" s="33"/>
      <c r="R48" s="35"/>
      <c r="S48" s="35"/>
      <c r="T48" s="37"/>
      <c r="U48" s="37"/>
      <c r="V48" s="35" t="str">
        <f>IF(ISBLANK(C48),"",IF(ISBLANK($D48),$C$3-C48,D48-C48))</f>
        <v/>
      </c>
      <c r="W48" s="35" t="str">
        <f>IF(E48="Oui",1,"")</f>
        <v/>
      </c>
      <c r="X48" s="35" t="str">
        <f t="shared" si="1"/>
        <v/>
      </c>
      <c r="Y48" s="35" t="str">
        <f t="shared" si="2"/>
        <v/>
      </c>
      <c r="Z48" s="35" t="str">
        <f>IF(E48="Oui",N48,"")</f>
        <v/>
      </c>
      <c r="AA48" s="38" t="str">
        <f>IF(E48="Oui",($C$3-J48)/365,"")</f>
        <v/>
      </c>
      <c r="AB48" s="35" t="str">
        <f t="shared" si="3"/>
        <v/>
      </c>
      <c r="AC48" s="35" t="str">
        <f>IF(AND($E48="Oui",$L48="CDI"),1,"")</f>
        <v/>
      </c>
      <c r="AD48" s="35" t="str">
        <f>IF(AND($E48="Oui",$L48="CDD"),1,"")</f>
        <v/>
      </c>
      <c r="AE48" s="35" t="str">
        <f>IF(AND($E48="Oui",$L48="Apprentissage"),1,"")</f>
        <v/>
      </c>
      <c r="AF48" s="35" t="str">
        <f>IF(AND($E48="Oui",$L48="Stage"),1,"")</f>
        <v/>
      </c>
      <c r="AG48" s="35" t="str">
        <f>IF(AND($E48="Oui",$L48="Autre"),1,"")</f>
        <v/>
      </c>
      <c r="AH48" s="35" t="str">
        <f>IF(AND($E48="Oui",$O48="Cadre"),1,"")</f>
        <v/>
      </c>
      <c r="AI48" s="35" t="str">
        <f>IF(AND($E48="Oui",$O48="Agent de maîtrise"),1,"")</f>
        <v/>
      </c>
      <c r="AJ48" s="35" t="str">
        <f>IF(AND($E48="Oui",$O48="Autre"),1,"")</f>
        <v/>
      </c>
      <c r="AK48" s="38" t="str">
        <f>IF(AND($E48="Oui",$H48="F"),($C$3-J48)/365,"")</f>
        <v/>
      </c>
      <c r="AL48" s="38" t="str">
        <f>IF(AND($E48="Oui",$H48="M"),($C$3-$J48)/365,"")</f>
        <v/>
      </c>
      <c r="AM48" s="35" t="str">
        <f>IF(AND($E48="Oui",$L48="CDI",$H48="F"),1,"")</f>
        <v/>
      </c>
      <c r="AN48" s="35" t="str">
        <f>IF(AND($E48="Oui",$L48="CDD",$H48="F"),1,"")</f>
        <v/>
      </c>
      <c r="AO48" s="35" t="str">
        <f>IF(AND($E48="Oui",$L48="Apprentissage",$H48="F"),1,"")</f>
        <v/>
      </c>
      <c r="AP48" s="35" t="str">
        <f>IF(AND($E48="Oui",$L48="Stage",$H48="F"),1,"")</f>
        <v/>
      </c>
      <c r="AQ48" s="35" t="str">
        <f>IF(AND($E48="Oui",$L48="Autre",$H48="F"),1,"")</f>
        <v/>
      </c>
      <c r="AR48" s="35" t="str">
        <f>IF(AND($E48="Oui",$O48="Cadre",$H48="F"),1,"")</f>
        <v/>
      </c>
      <c r="AS48" s="35" t="str">
        <f>IF(AND($E48="Oui",$O48="Agent de maîtrise",$H48="F"),1,"")</f>
        <v/>
      </c>
      <c r="AT48" s="35" t="str">
        <f>IF(AND($E48="Oui",$O48="Autre",$H48="F"),1,"")</f>
        <v/>
      </c>
      <c r="AU48" s="35" t="str">
        <f ca="1">IF($D48&gt;$AU$5,1,"")</f>
        <v/>
      </c>
      <c r="AV48" s="35" t="str">
        <f ca="1">IF(AND($D48&gt;$AV$5,$D48&lt;$AU$5),1,"")</f>
        <v/>
      </c>
      <c r="AW48" s="35" t="str">
        <f ca="1">IF($C48&gt;$AU$5,1,"")</f>
        <v/>
      </c>
      <c r="AX48" s="35" t="str">
        <f ca="1">IF(AND($C48&gt;$AV$5,$C48&lt;$AU$5),1,"")</f>
        <v/>
      </c>
      <c r="AY48" s="21" t="str">
        <f t="shared" si="4"/>
        <v/>
      </c>
    </row>
    <row r="49" spans="1:51" x14ac:dyDescent="0.25">
      <c r="A49" s="18">
        <v>42</v>
      </c>
      <c r="B49" s="32"/>
      <c r="C49" s="33"/>
      <c r="D49" s="33"/>
      <c r="E49" s="26" t="str">
        <f t="shared" si="0"/>
        <v/>
      </c>
      <c r="F49" s="34"/>
      <c r="G49" s="35"/>
      <c r="H49" s="33"/>
      <c r="I49" s="35"/>
      <c r="J49" s="37"/>
      <c r="K49" s="37"/>
      <c r="L49" s="37"/>
      <c r="M49" s="37"/>
      <c r="N49" s="33"/>
      <c r="O49" s="33"/>
      <c r="P49" s="33"/>
      <c r="Q49" s="33"/>
      <c r="R49" s="35"/>
      <c r="S49" s="35"/>
      <c r="T49" s="37"/>
      <c r="U49" s="37"/>
      <c r="V49" s="35" t="str">
        <f>IF(ISBLANK(C49),"",IF(ISBLANK($D49),$C$3-C49,D49-C49))</f>
        <v/>
      </c>
      <c r="W49" s="35" t="str">
        <f>IF(E49="Oui",1,"")</f>
        <v/>
      </c>
      <c r="X49" s="35" t="str">
        <f t="shared" si="1"/>
        <v/>
      </c>
      <c r="Y49" s="35" t="str">
        <f t="shared" si="2"/>
        <v/>
      </c>
      <c r="Z49" s="35" t="str">
        <f>IF(E49="Oui",N49,"")</f>
        <v/>
      </c>
      <c r="AA49" s="38" t="str">
        <f>IF(E49="Oui",($C$3-J49)/365,"")</f>
        <v/>
      </c>
      <c r="AB49" s="35" t="str">
        <f t="shared" si="3"/>
        <v/>
      </c>
      <c r="AC49" s="35" t="str">
        <f>IF(AND($E49="Oui",$L49="CDI"),1,"")</f>
        <v/>
      </c>
      <c r="AD49" s="35" t="str">
        <f>IF(AND($E49="Oui",$L49="CDD"),1,"")</f>
        <v/>
      </c>
      <c r="AE49" s="35" t="str">
        <f>IF(AND($E49="Oui",$L49="Apprentissage"),1,"")</f>
        <v/>
      </c>
      <c r="AF49" s="35" t="str">
        <f>IF(AND($E49="Oui",$L49="Stage"),1,"")</f>
        <v/>
      </c>
      <c r="AG49" s="35" t="str">
        <f>IF(AND($E49="Oui",$L49="Autre"),1,"")</f>
        <v/>
      </c>
      <c r="AH49" s="35" t="str">
        <f>IF(AND($E49="Oui",$O49="Cadre"),1,"")</f>
        <v/>
      </c>
      <c r="AI49" s="35" t="str">
        <f>IF(AND($E49="Oui",$O49="Agent de maîtrise"),1,"")</f>
        <v/>
      </c>
      <c r="AJ49" s="35" t="str">
        <f>IF(AND($E49="Oui",$O49="Autre"),1,"")</f>
        <v/>
      </c>
      <c r="AK49" s="38" t="str">
        <f>IF(AND($E49="Oui",$H49="F"),($C$3-J49)/365,"")</f>
        <v/>
      </c>
      <c r="AL49" s="38" t="str">
        <f>IF(AND($E49="Oui",$H49="M"),($C$3-$J49)/365,"")</f>
        <v/>
      </c>
      <c r="AM49" s="35" t="str">
        <f>IF(AND($E49="Oui",$L49="CDI",$H49="F"),1,"")</f>
        <v/>
      </c>
      <c r="AN49" s="35" t="str">
        <f>IF(AND($E49="Oui",$L49="CDD",$H49="F"),1,"")</f>
        <v/>
      </c>
      <c r="AO49" s="35" t="str">
        <f>IF(AND($E49="Oui",$L49="Apprentissage",$H49="F"),1,"")</f>
        <v/>
      </c>
      <c r="AP49" s="35" t="str">
        <f>IF(AND($E49="Oui",$L49="Stage",$H49="F"),1,"")</f>
        <v/>
      </c>
      <c r="AQ49" s="35" t="str">
        <f>IF(AND($E49="Oui",$L49="Autre",$H49="F"),1,"")</f>
        <v/>
      </c>
      <c r="AR49" s="35" t="str">
        <f>IF(AND($E49="Oui",$O49="Cadre",$H49="F"),1,"")</f>
        <v/>
      </c>
      <c r="AS49" s="35" t="str">
        <f>IF(AND($E49="Oui",$O49="Agent de maîtrise",$H49="F"),1,"")</f>
        <v/>
      </c>
      <c r="AT49" s="35" t="str">
        <f>IF(AND($E49="Oui",$O49="Autre",$H49="F"),1,"")</f>
        <v/>
      </c>
      <c r="AU49" s="35" t="str">
        <f ca="1">IF($D49&gt;$AU$5,1,"")</f>
        <v/>
      </c>
      <c r="AV49" s="35" t="str">
        <f ca="1">IF(AND($D49&gt;$AV$5,$D49&lt;$AU$5),1,"")</f>
        <v/>
      </c>
      <c r="AW49" s="35" t="str">
        <f ca="1">IF($C49&gt;$AU$5,1,"")</f>
        <v/>
      </c>
      <c r="AX49" s="35" t="str">
        <f ca="1">IF(AND($C49&gt;$AV$5,$C49&lt;$AU$5),1,"")</f>
        <v/>
      </c>
      <c r="AY49" s="21" t="str">
        <f t="shared" si="4"/>
        <v/>
      </c>
    </row>
    <row r="50" spans="1:51" x14ac:dyDescent="0.25">
      <c r="A50" s="18">
        <v>43</v>
      </c>
      <c r="B50" s="32"/>
      <c r="C50" s="33"/>
      <c r="D50" s="33"/>
      <c r="E50" s="26" t="str">
        <f t="shared" si="0"/>
        <v/>
      </c>
      <c r="F50" s="34"/>
      <c r="G50" s="35"/>
      <c r="H50" s="33"/>
      <c r="I50" s="35"/>
      <c r="J50" s="37"/>
      <c r="K50" s="37"/>
      <c r="L50" s="37"/>
      <c r="M50" s="37"/>
      <c r="N50" s="33"/>
      <c r="O50" s="33"/>
      <c r="P50" s="33"/>
      <c r="Q50" s="33"/>
      <c r="R50" s="35"/>
      <c r="S50" s="35"/>
      <c r="T50" s="37"/>
      <c r="U50" s="37"/>
      <c r="V50" s="35" t="str">
        <f>IF(ISBLANK(C50),"",IF(ISBLANK($D50),$C$3-C50,D50-C50))</f>
        <v/>
      </c>
      <c r="W50" s="35" t="str">
        <f>IF(E50="Oui",1,"")</f>
        <v/>
      </c>
      <c r="X50" s="35" t="str">
        <f t="shared" si="1"/>
        <v/>
      </c>
      <c r="Y50" s="35" t="str">
        <f t="shared" si="2"/>
        <v/>
      </c>
      <c r="Z50" s="35" t="str">
        <f>IF(E50="Oui",N50,"")</f>
        <v/>
      </c>
      <c r="AA50" s="38" t="str">
        <f>IF(E50="Oui",($C$3-J50)/365,"")</f>
        <v/>
      </c>
      <c r="AB50" s="35" t="str">
        <f t="shared" si="3"/>
        <v/>
      </c>
      <c r="AC50" s="35" t="str">
        <f>IF(AND($E50="Oui",$L50="CDI"),1,"")</f>
        <v/>
      </c>
      <c r="AD50" s="35" t="str">
        <f>IF(AND($E50="Oui",$L50="CDD"),1,"")</f>
        <v/>
      </c>
      <c r="AE50" s="35" t="str">
        <f>IF(AND($E50="Oui",$L50="Apprentissage"),1,"")</f>
        <v/>
      </c>
      <c r="AF50" s="35" t="str">
        <f>IF(AND($E50="Oui",$L50="Stage"),1,"")</f>
        <v/>
      </c>
      <c r="AG50" s="35" t="str">
        <f>IF(AND($E50="Oui",$L50="Autre"),1,"")</f>
        <v/>
      </c>
      <c r="AH50" s="35" t="str">
        <f>IF(AND($E50="Oui",$O50="Cadre"),1,"")</f>
        <v/>
      </c>
      <c r="AI50" s="35" t="str">
        <f>IF(AND($E50="Oui",$O50="Agent de maîtrise"),1,"")</f>
        <v/>
      </c>
      <c r="AJ50" s="35" t="str">
        <f>IF(AND($E50="Oui",$O50="Autre"),1,"")</f>
        <v/>
      </c>
      <c r="AK50" s="38" t="str">
        <f>IF(AND($E50="Oui",$H50="F"),($C$3-J50)/365,"")</f>
        <v/>
      </c>
      <c r="AL50" s="38" t="str">
        <f>IF(AND($E50="Oui",$H50="M"),($C$3-$J50)/365,"")</f>
        <v/>
      </c>
      <c r="AM50" s="35" t="str">
        <f>IF(AND($E50="Oui",$L50="CDI",$H50="F"),1,"")</f>
        <v/>
      </c>
      <c r="AN50" s="35" t="str">
        <f>IF(AND($E50="Oui",$L50="CDD",$H50="F"),1,"")</f>
        <v/>
      </c>
      <c r="AO50" s="35" t="str">
        <f>IF(AND($E50="Oui",$L50="Apprentissage",$H50="F"),1,"")</f>
        <v/>
      </c>
      <c r="AP50" s="35" t="str">
        <f>IF(AND($E50="Oui",$L50="Stage",$H50="F"),1,"")</f>
        <v/>
      </c>
      <c r="AQ50" s="35" t="str">
        <f>IF(AND($E50="Oui",$L50="Autre",$H50="F"),1,"")</f>
        <v/>
      </c>
      <c r="AR50" s="35" t="str">
        <f>IF(AND($E50="Oui",$O50="Cadre",$H50="F"),1,"")</f>
        <v/>
      </c>
      <c r="AS50" s="35" t="str">
        <f>IF(AND($E50="Oui",$O50="Agent de maîtrise",$H50="F"),1,"")</f>
        <v/>
      </c>
      <c r="AT50" s="35" t="str">
        <f>IF(AND($E50="Oui",$O50="Autre",$H50="F"),1,"")</f>
        <v/>
      </c>
      <c r="AU50" s="35" t="str">
        <f ca="1">IF($D50&gt;$AU$5,1,"")</f>
        <v/>
      </c>
      <c r="AV50" s="35" t="str">
        <f ca="1">IF(AND($D50&gt;$AV$5,$D50&lt;$AU$5),1,"")</f>
        <v/>
      </c>
      <c r="AW50" s="35" t="str">
        <f ca="1">IF($C50&gt;$AU$5,1,"")</f>
        <v/>
      </c>
      <c r="AX50" s="35" t="str">
        <f ca="1">IF(AND($C50&gt;$AV$5,$C50&lt;$AU$5),1,"")</f>
        <v/>
      </c>
      <c r="AY50" s="21" t="str">
        <f t="shared" si="4"/>
        <v/>
      </c>
    </row>
    <row r="51" spans="1:51" x14ac:dyDescent="0.25">
      <c r="A51" s="18">
        <v>44</v>
      </c>
      <c r="B51" s="32"/>
      <c r="C51" s="33"/>
      <c r="D51" s="33"/>
      <c r="E51" s="26" t="str">
        <f t="shared" si="0"/>
        <v/>
      </c>
      <c r="F51" s="34"/>
      <c r="G51" s="35"/>
      <c r="H51" s="33"/>
      <c r="I51" s="35"/>
      <c r="J51" s="37"/>
      <c r="K51" s="37"/>
      <c r="L51" s="37"/>
      <c r="M51" s="37"/>
      <c r="N51" s="33"/>
      <c r="O51" s="33"/>
      <c r="P51" s="33"/>
      <c r="Q51" s="33"/>
      <c r="R51" s="35"/>
      <c r="S51" s="35"/>
      <c r="T51" s="37"/>
      <c r="U51" s="37"/>
      <c r="V51" s="35" t="str">
        <f>IF(ISBLANK(C51),"",IF(ISBLANK($D51),$C$3-C51,D51-C51))</f>
        <v/>
      </c>
      <c r="W51" s="35" t="str">
        <f>IF(E51="Oui",1,"")</f>
        <v/>
      </c>
      <c r="X51" s="35" t="str">
        <f t="shared" si="1"/>
        <v/>
      </c>
      <c r="Y51" s="35" t="str">
        <f t="shared" si="2"/>
        <v/>
      </c>
      <c r="Z51" s="35" t="str">
        <f>IF(E51="Oui",N51,"")</f>
        <v/>
      </c>
      <c r="AA51" s="38" t="str">
        <f>IF(E51="Oui",($C$3-J51)/365,"")</f>
        <v/>
      </c>
      <c r="AB51" s="35" t="str">
        <f t="shared" si="3"/>
        <v/>
      </c>
      <c r="AC51" s="35" t="str">
        <f>IF(AND($E51="Oui",$L51="CDI"),1,"")</f>
        <v/>
      </c>
      <c r="AD51" s="35" t="str">
        <f>IF(AND($E51="Oui",$L51="CDD"),1,"")</f>
        <v/>
      </c>
      <c r="AE51" s="35" t="str">
        <f>IF(AND($E51="Oui",$L51="Apprentissage"),1,"")</f>
        <v/>
      </c>
      <c r="AF51" s="35" t="str">
        <f>IF(AND($E51="Oui",$L51="Stage"),1,"")</f>
        <v/>
      </c>
      <c r="AG51" s="35" t="str">
        <f>IF(AND($E51="Oui",$L51="Autre"),1,"")</f>
        <v/>
      </c>
      <c r="AH51" s="35" t="str">
        <f>IF(AND($E51="Oui",$O51="Cadre"),1,"")</f>
        <v/>
      </c>
      <c r="AI51" s="35" t="str">
        <f>IF(AND($E51="Oui",$O51="Agent de maîtrise"),1,"")</f>
        <v/>
      </c>
      <c r="AJ51" s="35" t="str">
        <f>IF(AND($E51="Oui",$O51="Autre"),1,"")</f>
        <v/>
      </c>
      <c r="AK51" s="38" t="str">
        <f>IF(AND($E51="Oui",$H51="F"),($C$3-J51)/365,"")</f>
        <v/>
      </c>
      <c r="AL51" s="38" t="str">
        <f>IF(AND($E51="Oui",$H51="M"),($C$3-$J51)/365,"")</f>
        <v/>
      </c>
      <c r="AM51" s="35" t="str">
        <f>IF(AND($E51="Oui",$L51="CDI",$H51="F"),1,"")</f>
        <v/>
      </c>
      <c r="AN51" s="35" t="str">
        <f>IF(AND($E51="Oui",$L51="CDD",$H51="F"),1,"")</f>
        <v/>
      </c>
      <c r="AO51" s="35" t="str">
        <f>IF(AND($E51="Oui",$L51="Apprentissage",$H51="F"),1,"")</f>
        <v/>
      </c>
      <c r="AP51" s="35" t="str">
        <f>IF(AND($E51="Oui",$L51="Stage",$H51="F"),1,"")</f>
        <v/>
      </c>
      <c r="AQ51" s="35" t="str">
        <f>IF(AND($E51="Oui",$L51="Autre",$H51="F"),1,"")</f>
        <v/>
      </c>
      <c r="AR51" s="35" t="str">
        <f>IF(AND($E51="Oui",$O51="Cadre",$H51="F"),1,"")</f>
        <v/>
      </c>
      <c r="AS51" s="35" t="str">
        <f>IF(AND($E51="Oui",$O51="Agent de maîtrise",$H51="F"),1,"")</f>
        <v/>
      </c>
      <c r="AT51" s="35" t="str">
        <f>IF(AND($E51="Oui",$O51="Autre",$H51="F"),1,"")</f>
        <v/>
      </c>
      <c r="AU51" s="35" t="str">
        <f ca="1">IF($D51&gt;$AU$5,1,"")</f>
        <v/>
      </c>
      <c r="AV51" s="35" t="str">
        <f ca="1">IF(AND($D51&gt;$AV$5,$D51&lt;$AU$5),1,"")</f>
        <v/>
      </c>
      <c r="AW51" s="35" t="str">
        <f ca="1">IF($C51&gt;$AU$5,1,"")</f>
        <v/>
      </c>
      <c r="AX51" s="35" t="str">
        <f ca="1">IF(AND($C51&gt;$AV$5,$C51&lt;$AU$5),1,"")</f>
        <v/>
      </c>
      <c r="AY51" s="21" t="str">
        <f t="shared" si="4"/>
        <v/>
      </c>
    </row>
    <row r="52" spans="1:51" x14ac:dyDescent="0.25">
      <c r="A52" s="18">
        <v>45</v>
      </c>
      <c r="B52" s="32"/>
      <c r="C52" s="33"/>
      <c r="D52" s="33"/>
      <c r="E52" s="26" t="str">
        <f t="shared" si="0"/>
        <v/>
      </c>
      <c r="F52" s="34"/>
      <c r="G52" s="35"/>
      <c r="H52" s="33"/>
      <c r="I52" s="35"/>
      <c r="J52" s="37"/>
      <c r="K52" s="37"/>
      <c r="L52" s="37"/>
      <c r="M52" s="37"/>
      <c r="N52" s="33"/>
      <c r="O52" s="33"/>
      <c r="P52" s="33"/>
      <c r="Q52" s="33"/>
      <c r="R52" s="35"/>
      <c r="S52" s="35"/>
      <c r="T52" s="37"/>
      <c r="U52" s="37"/>
      <c r="V52" s="35" t="str">
        <f>IF(ISBLANK(C52),"",IF(ISBLANK($D52),$C$3-C52,D52-C52))</f>
        <v/>
      </c>
      <c r="W52" s="35" t="str">
        <f>IF(E52="Oui",1,"")</f>
        <v/>
      </c>
      <c r="X52" s="35" t="str">
        <f t="shared" si="1"/>
        <v/>
      </c>
      <c r="Y52" s="35" t="str">
        <f t="shared" si="2"/>
        <v/>
      </c>
      <c r="Z52" s="35" t="str">
        <f>IF(E52="Oui",N52,"")</f>
        <v/>
      </c>
      <c r="AA52" s="38" t="str">
        <f>IF(E52="Oui",($C$3-J52)/365,"")</f>
        <v/>
      </c>
      <c r="AB52" s="35" t="str">
        <f t="shared" si="3"/>
        <v/>
      </c>
      <c r="AC52" s="35" t="str">
        <f>IF(AND($E52="Oui",$L52="CDI"),1,"")</f>
        <v/>
      </c>
      <c r="AD52" s="35" t="str">
        <f>IF(AND($E52="Oui",$L52="CDD"),1,"")</f>
        <v/>
      </c>
      <c r="AE52" s="35" t="str">
        <f>IF(AND($E52="Oui",$L52="Apprentissage"),1,"")</f>
        <v/>
      </c>
      <c r="AF52" s="35" t="str">
        <f>IF(AND($E52="Oui",$L52="Stage"),1,"")</f>
        <v/>
      </c>
      <c r="AG52" s="35" t="str">
        <f>IF(AND($E52="Oui",$L52="Autre"),1,"")</f>
        <v/>
      </c>
      <c r="AH52" s="35" t="str">
        <f>IF(AND($E52="Oui",$O52="Cadre"),1,"")</f>
        <v/>
      </c>
      <c r="AI52" s="35" t="str">
        <f>IF(AND($E52="Oui",$O52="Agent de maîtrise"),1,"")</f>
        <v/>
      </c>
      <c r="AJ52" s="35" t="str">
        <f>IF(AND($E52="Oui",$O52="Autre"),1,"")</f>
        <v/>
      </c>
      <c r="AK52" s="38" t="str">
        <f>IF(AND($E52="Oui",$H52="F"),($C$3-J52)/365,"")</f>
        <v/>
      </c>
      <c r="AL52" s="38" t="str">
        <f>IF(AND($E52="Oui",$H52="M"),($C$3-$J52)/365,"")</f>
        <v/>
      </c>
      <c r="AM52" s="35" t="str">
        <f>IF(AND($E52="Oui",$L52="CDI",$H52="F"),1,"")</f>
        <v/>
      </c>
      <c r="AN52" s="35" t="str">
        <f>IF(AND($E52="Oui",$L52="CDD",$H52="F"),1,"")</f>
        <v/>
      </c>
      <c r="AO52" s="35" t="str">
        <f>IF(AND($E52="Oui",$L52="Apprentissage",$H52="F"),1,"")</f>
        <v/>
      </c>
      <c r="AP52" s="35" t="str">
        <f>IF(AND($E52="Oui",$L52="Stage",$H52="F"),1,"")</f>
        <v/>
      </c>
      <c r="AQ52" s="35" t="str">
        <f>IF(AND($E52="Oui",$L52="Autre",$H52="F"),1,"")</f>
        <v/>
      </c>
      <c r="AR52" s="35" t="str">
        <f>IF(AND($E52="Oui",$O52="Cadre",$H52="F"),1,"")</f>
        <v/>
      </c>
      <c r="AS52" s="35" t="str">
        <f>IF(AND($E52="Oui",$O52="Agent de maîtrise",$H52="F"),1,"")</f>
        <v/>
      </c>
      <c r="AT52" s="35" t="str">
        <f>IF(AND($E52="Oui",$O52="Autre",$H52="F"),1,"")</f>
        <v/>
      </c>
      <c r="AU52" s="35" t="str">
        <f ca="1">IF($D52&gt;$AU$5,1,"")</f>
        <v/>
      </c>
      <c r="AV52" s="35" t="str">
        <f ca="1">IF(AND($D52&gt;$AV$5,$D52&lt;$AU$5),1,"")</f>
        <v/>
      </c>
      <c r="AW52" s="35" t="str">
        <f ca="1">IF($C52&gt;$AU$5,1,"")</f>
        <v/>
      </c>
      <c r="AX52" s="35" t="str">
        <f ca="1">IF(AND($C52&gt;$AV$5,$C52&lt;$AU$5),1,"")</f>
        <v/>
      </c>
      <c r="AY52" s="21" t="str">
        <f t="shared" si="4"/>
        <v/>
      </c>
    </row>
    <row r="53" spans="1:51" x14ac:dyDescent="0.25">
      <c r="A53" s="18">
        <v>46</v>
      </c>
      <c r="B53" s="32"/>
      <c r="C53" s="33"/>
      <c r="D53" s="33"/>
      <c r="E53" s="26" t="str">
        <f t="shared" si="0"/>
        <v/>
      </c>
      <c r="F53" s="34"/>
      <c r="G53" s="35"/>
      <c r="H53" s="33"/>
      <c r="I53" s="35"/>
      <c r="J53" s="37"/>
      <c r="K53" s="37"/>
      <c r="L53" s="37"/>
      <c r="M53" s="37"/>
      <c r="N53" s="33"/>
      <c r="O53" s="33"/>
      <c r="P53" s="33"/>
      <c r="Q53" s="33"/>
      <c r="R53" s="35"/>
      <c r="S53" s="35"/>
      <c r="T53" s="37"/>
      <c r="U53" s="37"/>
      <c r="V53" s="35" t="str">
        <f>IF(ISBLANK(C53),"",IF(ISBLANK($D53),$C$3-C53,D53-C53))</f>
        <v/>
      </c>
      <c r="W53" s="35" t="str">
        <f>IF(E53="Oui",1,"")</f>
        <v/>
      </c>
      <c r="X53" s="35" t="str">
        <f t="shared" si="1"/>
        <v/>
      </c>
      <c r="Y53" s="35" t="str">
        <f t="shared" si="2"/>
        <v/>
      </c>
      <c r="Z53" s="35" t="str">
        <f>IF(E53="Oui",N53,"")</f>
        <v/>
      </c>
      <c r="AA53" s="38" t="str">
        <f>IF(E53="Oui",($C$3-J53)/365,"")</f>
        <v/>
      </c>
      <c r="AB53" s="35" t="str">
        <f t="shared" si="3"/>
        <v/>
      </c>
      <c r="AC53" s="35" t="str">
        <f>IF(AND($E53="Oui",$L53="CDI"),1,"")</f>
        <v/>
      </c>
      <c r="AD53" s="35" t="str">
        <f>IF(AND($E53="Oui",$L53="CDD"),1,"")</f>
        <v/>
      </c>
      <c r="AE53" s="35" t="str">
        <f>IF(AND($E53="Oui",$L53="Apprentissage"),1,"")</f>
        <v/>
      </c>
      <c r="AF53" s="35" t="str">
        <f>IF(AND($E53="Oui",$L53="Stage"),1,"")</f>
        <v/>
      </c>
      <c r="AG53" s="35" t="str">
        <f>IF(AND($E53="Oui",$L53="Autre"),1,"")</f>
        <v/>
      </c>
      <c r="AH53" s="35" t="str">
        <f>IF(AND($E53="Oui",$O53="Cadre"),1,"")</f>
        <v/>
      </c>
      <c r="AI53" s="35" t="str">
        <f>IF(AND($E53="Oui",$O53="Agent de maîtrise"),1,"")</f>
        <v/>
      </c>
      <c r="AJ53" s="35" t="str">
        <f>IF(AND($E53="Oui",$O53="Autre"),1,"")</f>
        <v/>
      </c>
      <c r="AK53" s="38" t="str">
        <f>IF(AND($E53="Oui",$H53="F"),($C$3-J53)/365,"")</f>
        <v/>
      </c>
      <c r="AL53" s="38" t="str">
        <f>IF(AND($E53="Oui",$H53="M"),($C$3-$J53)/365,"")</f>
        <v/>
      </c>
      <c r="AM53" s="35" t="str">
        <f>IF(AND($E53="Oui",$L53="CDI",$H53="F"),1,"")</f>
        <v/>
      </c>
      <c r="AN53" s="35" t="str">
        <f>IF(AND($E53="Oui",$L53="CDD",$H53="F"),1,"")</f>
        <v/>
      </c>
      <c r="AO53" s="35" t="str">
        <f>IF(AND($E53="Oui",$L53="Apprentissage",$H53="F"),1,"")</f>
        <v/>
      </c>
      <c r="AP53" s="35" t="str">
        <f>IF(AND($E53="Oui",$L53="Stage",$H53="F"),1,"")</f>
        <v/>
      </c>
      <c r="AQ53" s="35" t="str">
        <f>IF(AND($E53="Oui",$L53="Autre",$H53="F"),1,"")</f>
        <v/>
      </c>
      <c r="AR53" s="35" t="str">
        <f>IF(AND($E53="Oui",$O53="Cadre",$H53="F"),1,"")</f>
        <v/>
      </c>
      <c r="AS53" s="35" t="str">
        <f>IF(AND($E53="Oui",$O53="Agent de maîtrise",$H53="F"),1,"")</f>
        <v/>
      </c>
      <c r="AT53" s="35" t="str">
        <f>IF(AND($E53="Oui",$O53="Autre",$H53="F"),1,"")</f>
        <v/>
      </c>
      <c r="AU53" s="35" t="str">
        <f ca="1">IF($D53&gt;$AU$5,1,"")</f>
        <v/>
      </c>
      <c r="AV53" s="35" t="str">
        <f ca="1">IF(AND($D53&gt;$AV$5,$D53&lt;$AU$5),1,"")</f>
        <v/>
      </c>
      <c r="AW53" s="35" t="str">
        <f ca="1">IF($C53&gt;$AU$5,1,"")</f>
        <v/>
      </c>
      <c r="AX53" s="35" t="str">
        <f ca="1">IF(AND($C53&gt;$AV$5,$C53&lt;$AU$5),1,"")</f>
        <v/>
      </c>
      <c r="AY53" s="21" t="str">
        <f t="shared" si="4"/>
        <v/>
      </c>
    </row>
    <row r="54" spans="1:51" x14ac:dyDescent="0.25">
      <c r="A54" s="18">
        <v>47</v>
      </c>
      <c r="B54" s="32"/>
      <c r="C54" s="33"/>
      <c r="D54" s="33"/>
      <c r="E54" s="26" t="str">
        <f t="shared" si="0"/>
        <v/>
      </c>
      <c r="F54" s="34"/>
      <c r="G54" s="35"/>
      <c r="H54" s="33"/>
      <c r="I54" s="35"/>
      <c r="J54" s="37"/>
      <c r="K54" s="37"/>
      <c r="L54" s="37"/>
      <c r="M54" s="37"/>
      <c r="N54" s="33"/>
      <c r="O54" s="33"/>
      <c r="P54" s="33"/>
      <c r="Q54" s="33"/>
      <c r="R54" s="35"/>
      <c r="S54" s="35"/>
      <c r="T54" s="37"/>
      <c r="U54" s="37"/>
      <c r="V54" s="35" t="str">
        <f>IF(ISBLANK(C54),"",IF(ISBLANK($D54),$C$3-C54,D54-C54))</f>
        <v/>
      </c>
      <c r="W54" s="35" t="str">
        <f>IF(E54="Oui",1,"")</f>
        <v/>
      </c>
      <c r="X54" s="35" t="str">
        <f t="shared" si="1"/>
        <v/>
      </c>
      <c r="Y54" s="35" t="str">
        <f t="shared" si="2"/>
        <v/>
      </c>
      <c r="Z54" s="35" t="str">
        <f>IF(E54="Oui",N54,"")</f>
        <v/>
      </c>
      <c r="AA54" s="38" t="str">
        <f>IF(E54="Oui",($C$3-J54)/365,"")</f>
        <v/>
      </c>
      <c r="AB54" s="35" t="str">
        <f t="shared" si="3"/>
        <v/>
      </c>
      <c r="AC54" s="35" t="str">
        <f>IF(AND($E54="Oui",$L54="CDI"),1,"")</f>
        <v/>
      </c>
      <c r="AD54" s="35" t="str">
        <f>IF(AND($E54="Oui",$L54="CDD"),1,"")</f>
        <v/>
      </c>
      <c r="AE54" s="35" t="str">
        <f>IF(AND($E54="Oui",$L54="Apprentissage"),1,"")</f>
        <v/>
      </c>
      <c r="AF54" s="35" t="str">
        <f>IF(AND($E54="Oui",$L54="Stage"),1,"")</f>
        <v/>
      </c>
      <c r="AG54" s="35" t="str">
        <f>IF(AND($E54="Oui",$L54="Autre"),1,"")</f>
        <v/>
      </c>
      <c r="AH54" s="35" t="str">
        <f>IF(AND($E54="Oui",$O54="Cadre"),1,"")</f>
        <v/>
      </c>
      <c r="AI54" s="35" t="str">
        <f>IF(AND($E54="Oui",$O54="Agent de maîtrise"),1,"")</f>
        <v/>
      </c>
      <c r="AJ54" s="35" t="str">
        <f>IF(AND($E54="Oui",$O54="Autre"),1,"")</f>
        <v/>
      </c>
      <c r="AK54" s="38" t="str">
        <f>IF(AND($E54="Oui",$H54="F"),($C$3-J54)/365,"")</f>
        <v/>
      </c>
      <c r="AL54" s="38" t="str">
        <f>IF(AND($E54="Oui",$H54="M"),($C$3-$J54)/365,"")</f>
        <v/>
      </c>
      <c r="AM54" s="35" t="str">
        <f>IF(AND($E54="Oui",$L54="CDI",$H54="F"),1,"")</f>
        <v/>
      </c>
      <c r="AN54" s="35" t="str">
        <f>IF(AND($E54="Oui",$L54="CDD",$H54="F"),1,"")</f>
        <v/>
      </c>
      <c r="AO54" s="35" t="str">
        <f>IF(AND($E54="Oui",$L54="Apprentissage",$H54="F"),1,"")</f>
        <v/>
      </c>
      <c r="AP54" s="35" t="str">
        <f>IF(AND($E54="Oui",$L54="Stage",$H54="F"),1,"")</f>
        <v/>
      </c>
      <c r="AQ54" s="35" t="str">
        <f>IF(AND($E54="Oui",$L54="Autre",$H54="F"),1,"")</f>
        <v/>
      </c>
      <c r="AR54" s="35" t="str">
        <f>IF(AND($E54="Oui",$O54="Cadre",$H54="F"),1,"")</f>
        <v/>
      </c>
      <c r="AS54" s="35" t="str">
        <f>IF(AND($E54="Oui",$O54="Agent de maîtrise",$H54="F"),1,"")</f>
        <v/>
      </c>
      <c r="AT54" s="35" t="str">
        <f>IF(AND($E54="Oui",$O54="Autre",$H54="F"),1,"")</f>
        <v/>
      </c>
      <c r="AU54" s="35" t="str">
        <f ca="1">IF($D54&gt;$AU$5,1,"")</f>
        <v/>
      </c>
      <c r="AV54" s="35" t="str">
        <f ca="1">IF(AND($D54&gt;$AV$5,$D54&lt;$AU$5),1,"")</f>
        <v/>
      </c>
      <c r="AW54" s="35" t="str">
        <f ca="1">IF($C54&gt;$AU$5,1,"")</f>
        <v/>
      </c>
      <c r="AX54" s="35" t="str">
        <f ca="1">IF(AND($C54&gt;$AV$5,$C54&lt;$AU$5),1,"")</f>
        <v/>
      </c>
      <c r="AY54" s="21" t="str">
        <f t="shared" si="4"/>
        <v/>
      </c>
    </row>
    <row r="55" spans="1:51" x14ac:dyDescent="0.25">
      <c r="A55" s="18">
        <v>48</v>
      </c>
      <c r="B55" s="32"/>
      <c r="C55" s="33"/>
      <c r="D55" s="33"/>
      <c r="E55" s="26" t="str">
        <f t="shared" si="0"/>
        <v/>
      </c>
      <c r="F55" s="34"/>
      <c r="G55" s="35"/>
      <c r="H55" s="33"/>
      <c r="I55" s="35"/>
      <c r="J55" s="37"/>
      <c r="K55" s="37"/>
      <c r="L55" s="37"/>
      <c r="M55" s="37"/>
      <c r="N55" s="33"/>
      <c r="O55" s="33"/>
      <c r="P55" s="33"/>
      <c r="Q55" s="33"/>
      <c r="R55" s="35"/>
      <c r="S55" s="35"/>
      <c r="T55" s="37"/>
      <c r="U55" s="37"/>
      <c r="V55" s="35" t="str">
        <f>IF(ISBLANK(C55),"",IF(ISBLANK($D55),$C$3-C55,D55-C55))</f>
        <v/>
      </c>
      <c r="W55" s="35" t="str">
        <f>IF(E55="Oui",1,"")</f>
        <v/>
      </c>
      <c r="X55" s="35" t="str">
        <f t="shared" si="1"/>
        <v/>
      </c>
      <c r="Y55" s="35" t="str">
        <f t="shared" si="2"/>
        <v/>
      </c>
      <c r="Z55" s="35" t="str">
        <f>IF(E55="Oui",N55,"")</f>
        <v/>
      </c>
      <c r="AA55" s="38" t="str">
        <f>IF(E55="Oui",($C$3-J55)/365,"")</f>
        <v/>
      </c>
      <c r="AB55" s="35" t="str">
        <f t="shared" si="3"/>
        <v/>
      </c>
      <c r="AC55" s="35" t="str">
        <f>IF(AND($E55="Oui",$L55="CDI"),1,"")</f>
        <v/>
      </c>
      <c r="AD55" s="35" t="str">
        <f>IF(AND($E55="Oui",$L55="CDD"),1,"")</f>
        <v/>
      </c>
      <c r="AE55" s="35" t="str">
        <f>IF(AND($E55="Oui",$L55="Apprentissage"),1,"")</f>
        <v/>
      </c>
      <c r="AF55" s="35" t="str">
        <f>IF(AND($E55="Oui",$L55="Stage"),1,"")</f>
        <v/>
      </c>
      <c r="AG55" s="35" t="str">
        <f>IF(AND($E55="Oui",$L55="Autre"),1,"")</f>
        <v/>
      </c>
      <c r="AH55" s="35" t="str">
        <f>IF(AND($E55="Oui",$O55="Cadre"),1,"")</f>
        <v/>
      </c>
      <c r="AI55" s="35" t="str">
        <f>IF(AND($E55="Oui",$O55="Agent de maîtrise"),1,"")</f>
        <v/>
      </c>
      <c r="AJ55" s="35" t="str">
        <f>IF(AND($E55="Oui",$O55="Autre"),1,"")</f>
        <v/>
      </c>
      <c r="AK55" s="38" t="str">
        <f>IF(AND($E55="Oui",$H55="F"),($C$3-J55)/365,"")</f>
        <v/>
      </c>
      <c r="AL55" s="38" t="str">
        <f>IF(AND($E55="Oui",$H55="M"),($C$3-$J55)/365,"")</f>
        <v/>
      </c>
      <c r="AM55" s="35" t="str">
        <f>IF(AND($E55="Oui",$L55="CDI",$H55="F"),1,"")</f>
        <v/>
      </c>
      <c r="AN55" s="35" t="str">
        <f>IF(AND($E55="Oui",$L55="CDD",$H55="F"),1,"")</f>
        <v/>
      </c>
      <c r="AO55" s="35" t="str">
        <f>IF(AND($E55="Oui",$L55="Apprentissage",$H55="F"),1,"")</f>
        <v/>
      </c>
      <c r="AP55" s="35" t="str">
        <f>IF(AND($E55="Oui",$L55="Stage",$H55="F"),1,"")</f>
        <v/>
      </c>
      <c r="AQ55" s="35" t="str">
        <f>IF(AND($E55="Oui",$L55="Autre",$H55="F"),1,"")</f>
        <v/>
      </c>
      <c r="AR55" s="35" t="str">
        <f>IF(AND($E55="Oui",$O55="Cadre",$H55="F"),1,"")</f>
        <v/>
      </c>
      <c r="AS55" s="35" t="str">
        <f>IF(AND($E55="Oui",$O55="Agent de maîtrise",$H55="F"),1,"")</f>
        <v/>
      </c>
      <c r="AT55" s="35" t="str">
        <f>IF(AND($E55="Oui",$O55="Autre",$H55="F"),1,"")</f>
        <v/>
      </c>
      <c r="AU55" s="35" t="str">
        <f ca="1">IF($D55&gt;$AU$5,1,"")</f>
        <v/>
      </c>
      <c r="AV55" s="35" t="str">
        <f ca="1">IF(AND($D55&gt;$AV$5,$D55&lt;$AU$5),1,"")</f>
        <v/>
      </c>
      <c r="AW55" s="35" t="str">
        <f ca="1">IF($C55&gt;$AU$5,1,"")</f>
        <v/>
      </c>
      <c r="AX55" s="35" t="str">
        <f ca="1">IF(AND($C55&gt;$AV$5,$C55&lt;$AU$5),1,"")</f>
        <v/>
      </c>
      <c r="AY55" s="21" t="str">
        <f t="shared" si="4"/>
        <v/>
      </c>
    </row>
    <row r="56" spans="1:51" x14ac:dyDescent="0.25">
      <c r="A56" s="18">
        <v>49</v>
      </c>
      <c r="B56" s="32"/>
      <c r="C56" s="33"/>
      <c r="D56" s="33"/>
      <c r="E56" s="26" t="str">
        <f t="shared" si="0"/>
        <v/>
      </c>
      <c r="F56" s="34"/>
      <c r="G56" s="35"/>
      <c r="H56" s="33"/>
      <c r="I56" s="35"/>
      <c r="J56" s="37"/>
      <c r="K56" s="37"/>
      <c r="L56" s="37"/>
      <c r="M56" s="37"/>
      <c r="N56" s="33"/>
      <c r="O56" s="33"/>
      <c r="P56" s="33"/>
      <c r="Q56" s="33"/>
      <c r="R56" s="35"/>
      <c r="S56" s="35"/>
      <c r="T56" s="37"/>
      <c r="U56" s="37"/>
      <c r="V56" s="35" t="str">
        <f>IF(ISBLANK(C56),"",IF(ISBLANK($D56),$C$3-C56,D56-C56))</f>
        <v/>
      </c>
      <c r="W56" s="35" t="str">
        <f>IF(E56="Oui",1,"")</f>
        <v/>
      </c>
      <c r="X56" s="35" t="str">
        <f t="shared" si="1"/>
        <v/>
      </c>
      <c r="Y56" s="35" t="str">
        <f t="shared" si="2"/>
        <v/>
      </c>
      <c r="Z56" s="35" t="str">
        <f>IF(E56="Oui",N56,"")</f>
        <v/>
      </c>
      <c r="AA56" s="38" t="str">
        <f>IF(E56="Oui",($C$3-J56)/365,"")</f>
        <v/>
      </c>
      <c r="AB56" s="35" t="str">
        <f t="shared" si="3"/>
        <v/>
      </c>
      <c r="AC56" s="35" t="str">
        <f>IF(AND($E56="Oui",$L56="CDI"),1,"")</f>
        <v/>
      </c>
      <c r="AD56" s="35" t="str">
        <f>IF(AND($E56="Oui",$L56="CDD"),1,"")</f>
        <v/>
      </c>
      <c r="AE56" s="35" t="str">
        <f>IF(AND($E56="Oui",$L56="Apprentissage"),1,"")</f>
        <v/>
      </c>
      <c r="AF56" s="35" t="str">
        <f>IF(AND($E56="Oui",$L56="Stage"),1,"")</f>
        <v/>
      </c>
      <c r="AG56" s="35" t="str">
        <f>IF(AND($E56="Oui",$L56="Autre"),1,"")</f>
        <v/>
      </c>
      <c r="AH56" s="35" t="str">
        <f>IF(AND($E56="Oui",$O56="Cadre"),1,"")</f>
        <v/>
      </c>
      <c r="AI56" s="35" t="str">
        <f>IF(AND($E56="Oui",$O56="Agent de maîtrise"),1,"")</f>
        <v/>
      </c>
      <c r="AJ56" s="35" t="str">
        <f>IF(AND($E56="Oui",$O56="Autre"),1,"")</f>
        <v/>
      </c>
      <c r="AK56" s="38" t="str">
        <f>IF(AND($E56="Oui",$H56="F"),($C$3-J56)/365,"")</f>
        <v/>
      </c>
      <c r="AL56" s="38" t="str">
        <f>IF(AND($E56="Oui",$H56="M"),($C$3-$J56)/365,"")</f>
        <v/>
      </c>
      <c r="AM56" s="35" t="str">
        <f>IF(AND($E56="Oui",$L56="CDI",$H56="F"),1,"")</f>
        <v/>
      </c>
      <c r="AN56" s="35" t="str">
        <f>IF(AND($E56="Oui",$L56="CDD",$H56="F"),1,"")</f>
        <v/>
      </c>
      <c r="AO56" s="35" t="str">
        <f>IF(AND($E56="Oui",$L56="Apprentissage",$H56="F"),1,"")</f>
        <v/>
      </c>
      <c r="AP56" s="35" t="str">
        <f>IF(AND($E56="Oui",$L56="Stage",$H56="F"),1,"")</f>
        <v/>
      </c>
      <c r="AQ56" s="35" t="str">
        <f>IF(AND($E56="Oui",$L56="Autre",$H56="F"),1,"")</f>
        <v/>
      </c>
      <c r="AR56" s="35" t="str">
        <f>IF(AND($E56="Oui",$O56="Cadre",$H56="F"),1,"")</f>
        <v/>
      </c>
      <c r="AS56" s="35" t="str">
        <f>IF(AND($E56="Oui",$O56="Agent de maîtrise",$H56="F"),1,"")</f>
        <v/>
      </c>
      <c r="AT56" s="35" t="str">
        <f>IF(AND($E56="Oui",$O56="Autre",$H56="F"),1,"")</f>
        <v/>
      </c>
      <c r="AU56" s="35" t="str">
        <f ca="1">IF($D56&gt;$AU$5,1,"")</f>
        <v/>
      </c>
      <c r="AV56" s="35" t="str">
        <f ca="1">IF(AND($D56&gt;$AV$5,$D56&lt;$AU$5),1,"")</f>
        <v/>
      </c>
      <c r="AW56" s="35" t="str">
        <f ca="1">IF($C56&gt;$AU$5,1,"")</f>
        <v/>
      </c>
      <c r="AX56" s="35" t="str">
        <f ca="1">IF(AND($C56&gt;$AV$5,$C56&lt;$AU$5),1,"")</f>
        <v/>
      </c>
      <c r="AY56" s="21" t="str">
        <f t="shared" si="4"/>
        <v/>
      </c>
    </row>
    <row r="57" spans="1:51" x14ac:dyDescent="0.25">
      <c r="A57" s="18">
        <v>50</v>
      </c>
      <c r="B57" s="32"/>
      <c r="C57" s="33"/>
      <c r="D57" s="33"/>
      <c r="E57" s="26" t="str">
        <f t="shared" si="0"/>
        <v/>
      </c>
      <c r="F57" s="34"/>
      <c r="G57" s="35"/>
      <c r="H57" s="33"/>
      <c r="I57" s="35"/>
      <c r="J57" s="37"/>
      <c r="K57" s="37"/>
      <c r="L57" s="37"/>
      <c r="M57" s="37"/>
      <c r="N57" s="33"/>
      <c r="O57" s="33"/>
      <c r="P57" s="33"/>
      <c r="Q57" s="33"/>
      <c r="R57" s="35"/>
      <c r="S57" s="35"/>
      <c r="T57" s="37"/>
      <c r="U57" s="37"/>
      <c r="V57" s="35" t="str">
        <f>IF(ISBLANK(C57),"",IF(ISBLANK($D57),$C$3-C57,D57-C57))</f>
        <v/>
      </c>
      <c r="W57" s="35" t="str">
        <f>IF(E57="Oui",1,"")</f>
        <v/>
      </c>
      <c r="X57" s="35" t="str">
        <f t="shared" si="1"/>
        <v/>
      </c>
      <c r="Y57" s="35" t="str">
        <f t="shared" si="2"/>
        <v/>
      </c>
      <c r="Z57" s="35" t="str">
        <f>IF(E57="Oui",N57,"")</f>
        <v/>
      </c>
      <c r="AA57" s="38" t="str">
        <f>IF(E57="Oui",($C$3-J57)/365,"")</f>
        <v/>
      </c>
      <c r="AB57" s="35" t="str">
        <f t="shared" si="3"/>
        <v/>
      </c>
      <c r="AC57" s="35" t="str">
        <f>IF(AND($E57="Oui",$L57="CDI"),1,"")</f>
        <v/>
      </c>
      <c r="AD57" s="35" t="str">
        <f>IF(AND($E57="Oui",$L57="CDD"),1,"")</f>
        <v/>
      </c>
      <c r="AE57" s="35" t="str">
        <f>IF(AND($E57="Oui",$L57="Apprentissage"),1,"")</f>
        <v/>
      </c>
      <c r="AF57" s="35" t="str">
        <f>IF(AND($E57="Oui",$L57="Stage"),1,"")</f>
        <v/>
      </c>
      <c r="AG57" s="35" t="str">
        <f>IF(AND($E57="Oui",$L57="Autre"),1,"")</f>
        <v/>
      </c>
      <c r="AH57" s="35" t="str">
        <f>IF(AND($E57="Oui",$O57="Cadre"),1,"")</f>
        <v/>
      </c>
      <c r="AI57" s="35" t="str">
        <f>IF(AND($E57="Oui",$O57="Agent de maîtrise"),1,"")</f>
        <v/>
      </c>
      <c r="AJ57" s="35" t="str">
        <f>IF(AND($E57="Oui",$O57="Autre"),1,"")</f>
        <v/>
      </c>
      <c r="AK57" s="38" t="str">
        <f>IF(AND($E57="Oui",$H57="F"),($C$3-J57)/365,"")</f>
        <v/>
      </c>
      <c r="AL57" s="38" t="str">
        <f>IF(AND($E57="Oui",$H57="M"),($C$3-$J57)/365,"")</f>
        <v/>
      </c>
      <c r="AM57" s="35" t="str">
        <f>IF(AND($E57="Oui",$L57="CDI",$H57="F"),1,"")</f>
        <v/>
      </c>
      <c r="AN57" s="35" t="str">
        <f>IF(AND($E57="Oui",$L57="CDD",$H57="F"),1,"")</f>
        <v/>
      </c>
      <c r="AO57" s="35" t="str">
        <f>IF(AND($E57="Oui",$L57="Apprentissage",$H57="F"),1,"")</f>
        <v/>
      </c>
      <c r="AP57" s="35" t="str">
        <f>IF(AND($E57="Oui",$L57="Stage",$H57="F"),1,"")</f>
        <v/>
      </c>
      <c r="AQ57" s="35" t="str">
        <f>IF(AND($E57="Oui",$L57="Autre",$H57="F"),1,"")</f>
        <v/>
      </c>
      <c r="AR57" s="35" t="str">
        <f>IF(AND($E57="Oui",$O57="Cadre",$H57="F"),1,"")</f>
        <v/>
      </c>
      <c r="AS57" s="35" t="str">
        <f>IF(AND($E57="Oui",$O57="Agent de maîtrise",$H57="F"),1,"")</f>
        <v/>
      </c>
      <c r="AT57" s="35" t="str">
        <f>IF(AND($E57="Oui",$O57="Autre",$H57="F"),1,"")</f>
        <v/>
      </c>
      <c r="AU57" s="35" t="str">
        <f ca="1">IF($D57&gt;$AU$5,1,"")</f>
        <v/>
      </c>
      <c r="AV57" s="35" t="str">
        <f ca="1">IF(AND($D57&gt;$AV$5,$D57&lt;$AU$5),1,"")</f>
        <v/>
      </c>
      <c r="AW57" s="35" t="str">
        <f ca="1">IF($C57&gt;$AU$5,1,"")</f>
        <v/>
      </c>
      <c r="AX57" s="35" t="str">
        <f ca="1">IF(AND($C57&gt;$AV$5,$C57&lt;$AU$5),1,"")</f>
        <v/>
      </c>
      <c r="AY57" s="21" t="str">
        <f t="shared" si="4"/>
        <v/>
      </c>
    </row>
    <row r="58" spans="1:51" x14ac:dyDescent="0.25">
      <c r="A58" s="18">
        <v>51</v>
      </c>
      <c r="B58" s="32"/>
      <c r="C58" s="33"/>
      <c r="D58" s="33"/>
      <c r="E58" s="26" t="str">
        <f t="shared" si="0"/>
        <v/>
      </c>
      <c r="F58" s="34"/>
      <c r="G58" s="35"/>
      <c r="H58" s="33"/>
      <c r="I58" s="35"/>
      <c r="J58" s="37"/>
      <c r="K58" s="37"/>
      <c r="L58" s="37"/>
      <c r="M58" s="37"/>
      <c r="N58" s="33"/>
      <c r="O58" s="33"/>
      <c r="P58" s="33"/>
      <c r="Q58" s="33"/>
      <c r="R58" s="35"/>
      <c r="S58" s="35"/>
      <c r="T58" s="37"/>
      <c r="U58" s="37"/>
      <c r="V58" s="35" t="str">
        <f>IF(ISBLANK(C58),"",IF(ISBLANK($D58),$C$3-C58,D58-C58))</f>
        <v/>
      </c>
      <c r="W58" s="35" t="str">
        <f>IF(E58="Oui",1,"")</f>
        <v/>
      </c>
      <c r="X58" s="35" t="str">
        <f t="shared" si="1"/>
        <v/>
      </c>
      <c r="Y58" s="35" t="str">
        <f t="shared" si="2"/>
        <v/>
      </c>
      <c r="Z58" s="35" t="str">
        <f>IF(E58="Oui",N58,"")</f>
        <v/>
      </c>
      <c r="AA58" s="38" t="str">
        <f>IF(E58="Oui",($C$3-J58)/365,"")</f>
        <v/>
      </c>
      <c r="AB58" s="35" t="str">
        <f t="shared" si="3"/>
        <v/>
      </c>
      <c r="AC58" s="35" t="str">
        <f>IF(AND($E58="Oui",$L58="CDI"),1,"")</f>
        <v/>
      </c>
      <c r="AD58" s="35" t="str">
        <f>IF(AND($E58="Oui",$L58="CDD"),1,"")</f>
        <v/>
      </c>
      <c r="AE58" s="35" t="str">
        <f>IF(AND($E58="Oui",$L58="Apprentissage"),1,"")</f>
        <v/>
      </c>
      <c r="AF58" s="35" t="str">
        <f>IF(AND($E58="Oui",$L58="Stage"),1,"")</f>
        <v/>
      </c>
      <c r="AG58" s="35" t="str">
        <f>IF(AND($E58="Oui",$L58="Autre"),1,"")</f>
        <v/>
      </c>
      <c r="AH58" s="35" t="str">
        <f>IF(AND($E58="Oui",$O58="Cadre"),1,"")</f>
        <v/>
      </c>
      <c r="AI58" s="35" t="str">
        <f>IF(AND($E58="Oui",$O58="Agent de maîtrise"),1,"")</f>
        <v/>
      </c>
      <c r="AJ58" s="35" t="str">
        <f>IF(AND($E58="Oui",$O58="Autre"),1,"")</f>
        <v/>
      </c>
      <c r="AK58" s="38" t="str">
        <f>IF(AND($E58="Oui",$H58="F"),($C$3-J58)/365,"")</f>
        <v/>
      </c>
      <c r="AL58" s="38" t="str">
        <f>IF(AND($E58="Oui",$H58="M"),($C$3-$J58)/365,"")</f>
        <v/>
      </c>
      <c r="AM58" s="35" t="str">
        <f>IF(AND($E58="Oui",$L58="CDI",$H58="F"),1,"")</f>
        <v/>
      </c>
      <c r="AN58" s="35" t="str">
        <f>IF(AND($E58="Oui",$L58="CDD",$H58="F"),1,"")</f>
        <v/>
      </c>
      <c r="AO58" s="35" t="str">
        <f>IF(AND($E58="Oui",$L58="Apprentissage",$H58="F"),1,"")</f>
        <v/>
      </c>
      <c r="AP58" s="35" t="str">
        <f>IF(AND($E58="Oui",$L58="Stage",$H58="F"),1,"")</f>
        <v/>
      </c>
      <c r="AQ58" s="35" t="str">
        <f>IF(AND($E58="Oui",$L58="Autre",$H58="F"),1,"")</f>
        <v/>
      </c>
      <c r="AR58" s="35" t="str">
        <f>IF(AND($E58="Oui",$O58="Cadre",$H58="F"),1,"")</f>
        <v/>
      </c>
      <c r="AS58" s="35" t="str">
        <f>IF(AND($E58="Oui",$O58="Agent de maîtrise",$H58="F"),1,"")</f>
        <v/>
      </c>
      <c r="AT58" s="35" t="str">
        <f>IF(AND($E58="Oui",$O58="Autre",$H58="F"),1,"")</f>
        <v/>
      </c>
      <c r="AU58" s="35" t="str">
        <f ca="1">IF($D58&gt;$AU$5,1,"")</f>
        <v/>
      </c>
      <c r="AV58" s="35" t="str">
        <f ca="1">IF(AND($D58&gt;$AV$5,$D58&lt;$AU$5),1,"")</f>
        <v/>
      </c>
      <c r="AW58" s="35" t="str">
        <f ca="1">IF($C58&gt;$AU$5,1,"")</f>
        <v/>
      </c>
      <c r="AX58" s="35" t="str">
        <f ca="1">IF(AND($C58&gt;$AV$5,$C58&lt;$AU$5),1,"")</f>
        <v/>
      </c>
      <c r="AY58" s="21" t="str">
        <f t="shared" si="4"/>
        <v/>
      </c>
    </row>
    <row r="59" spans="1:51" x14ac:dyDescent="0.25">
      <c r="A59" s="18">
        <v>52</v>
      </c>
      <c r="B59" s="32"/>
      <c r="C59" s="33"/>
      <c r="D59" s="33"/>
      <c r="E59" s="26" t="str">
        <f t="shared" si="0"/>
        <v/>
      </c>
      <c r="F59" s="34"/>
      <c r="G59" s="35"/>
      <c r="H59" s="33"/>
      <c r="I59" s="35"/>
      <c r="J59" s="37"/>
      <c r="K59" s="37"/>
      <c r="L59" s="37"/>
      <c r="M59" s="37"/>
      <c r="N59" s="33"/>
      <c r="O59" s="33"/>
      <c r="P59" s="33"/>
      <c r="Q59" s="33"/>
      <c r="R59" s="35"/>
      <c r="S59" s="35"/>
      <c r="T59" s="37"/>
      <c r="U59" s="37"/>
      <c r="V59" s="35" t="str">
        <f>IF(ISBLANK(C59),"",IF(ISBLANK($D59),$C$3-C59,D59-C59))</f>
        <v/>
      </c>
      <c r="W59" s="35" t="str">
        <f>IF(E59="Oui",1,"")</f>
        <v/>
      </c>
      <c r="X59" s="35" t="str">
        <f t="shared" si="1"/>
        <v/>
      </c>
      <c r="Y59" s="35" t="str">
        <f t="shared" si="2"/>
        <v/>
      </c>
      <c r="Z59" s="35" t="str">
        <f>IF(E59="Oui",N59,"")</f>
        <v/>
      </c>
      <c r="AA59" s="38" t="str">
        <f>IF(E59="Oui",($C$3-J59)/365,"")</f>
        <v/>
      </c>
      <c r="AB59" s="35" t="str">
        <f t="shared" si="3"/>
        <v/>
      </c>
      <c r="AC59" s="35" t="str">
        <f>IF(AND($E59="Oui",$L59="CDI"),1,"")</f>
        <v/>
      </c>
      <c r="AD59" s="35" t="str">
        <f>IF(AND($E59="Oui",$L59="CDD"),1,"")</f>
        <v/>
      </c>
      <c r="AE59" s="35" t="str">
        <f>IF(AND($E59="Oui",$L59="Apprentissage"),1,"")</f>
        <v/>
      </c>
      <c r="AF59" s="35" t="str">
        <f>IF(AND($E59="Oui",$L59="Stage"),1,"")</f>
        <v/>
      </c>
      <c r="AG59" s="35" t="str">
        <f>IF(AND($E59="Oui",$L59="Autre"),1,"")</f>
        <v/>
      </c>
      <c r="AH59" s="35" t="str">
        <f>IF(AND($E59="Oui",$O59="Cadre"),1,"")</f>
        <v/>
      </c>
      <c r="AI59" s="35" t="str">
        <f>IF(AND($E59="Oui",$O59="Agent de maîtrise"),1,"")</f>
        <v/>
      </c>
      <c r="AJ59" s="35" t="str">
        <f>IF(AND($E59="Oui",$O59="Autre"),1,"")</f>
        <v/>
      </c>
      <c r="AK59" s="38" t="str">
        <f>IF(AND($E59="Oui",$H59="F"),($C$3-J59)/365,"")</f>
        <v/>
      </c>
      <c r="AL59" s="38" t="str">
        <f>IF(AND($E59="Oui",$H59="M"),($C$3-$J59)/365,"")</f>
        <v/>
      </c>
      <c r="AM59" s="35" t="str">
        <f>IF(AND($E59="Oui",$L59="CDI",$H59="F"),1,"")</f>
        <v/>
      </c>
      <c r="AN59" s="35" t="str">
        <f>IF(AND($E59="Oui",$L59="CDD",$H59="F"),1,"")</f>
        <v/>
      </c>
      <c r="AO59" s="35" t="str">
        <f>IF(AND($E59="Oui",$L59="Apprentissage",$H59="F"),1,"")</f>
        <v/>
      </c>
      <c r="AP59" s="35" t="str">
        <f>IF(AND($E59="Oui",$L59="Stage",$H59="F"),1,"")</f>
        <v/>
      </c>
      <c r="AQ59" s="35" t="str">
        <f>IF(AND($E59="Oui",$L59="Autre",$H59="F"),1,"")</f>
        <v/>
      </c>
      <c r="AR59" s="35" t="str">
        <f>IF(AND($E59="Oui",$O59="Cadre",$H59="F"),1,"")</f>
        <v/>
      </c>
      <c r="AS59" s="35" t="str">
        <f>IF(AND($E59="Oui",$O59="Agent de maîtrise",$H59="F"),1,"")</f>
        <v/>
      </c>
      <c r="AT59" s="35" t="str">
        <f>IF(AND($E59="Oui",$O59="Autre",$H59="F"),1,"")</f>
        <v/>
      </c>
      <c r="AU59" s="35" t="str">
        <f ca="1">IF($D59&gt;$AU$5,1,"")</f>
        <v/>
      </c>
      <c r="AV59" s="35" t="str">
        <f ca="1">IF(AND($D59&gt;$AV$5,$D59&lt;$AU$5),1,"")</f>
        <v/>
      </c>
      <c r="AW59" s="35" t="str">
        <f ca="1">IF($C59&gt;$AU$5,1,"")</f>
        <v/>
      </c>
      <c r="AX59" s="35" t="str">
        <f ca="1">IF(AND($C59&gt;$AV$5,$C59&lt;$AU$5),1,"")</f>
        <v/>
      </c>
      <c r="AY59" s="21" t="str">
        <f t="shared" si="4"/>
        <v/>
      </c>
    </row>
    <row r="60" spans="1:51" x14ac:dyDescent="0.25">
      <c r="A60" s="18">
        <v>53</v>
      </c>
      <c r="B60" s="32"/>
      <c r="C60" s="33"/>
      <c r="D60" s="33"/>
      <c r="E60" s="26" t="str">
        <f t="shared" si="0"/>
        <v/>
      </c>
      <c r="F60" s="34"/>
      <c r="G60" s="35"/>
      <c r="H60" s="33"/>
      <c r="I60" s="35"/>
      <c r="J60" s="37"/>
      <c r="K60" s="37"/>
      <c r="L60" s="37"/>
      <c r="M60" s="37"/>
      <c r="N60" s="33"/>
      <c r="O60" s="33"/>
      <c r="P60" s="33"/>
      <c r="Q60" s="33"/>
      <c r="R60" s="35"/>
      <c r="S60" s="35"/>
      <c r="T60" s="37"/>
      <c r="U60" s="37"/>
      <c r="V60" s="35" t="str">
        <f>IF(ISBLANK(C60),"",IF(ISBLANK($D60),$C$3-C60,D60-C60))</f>
        <v/>
      </c>
      <c r="W60" s="35" t="str">
        <f>IF(E60="Oui",1,"")</f>
        <v/>
      </c>
      <c r="X60" s="35" t="str">
        <f t="shared" si="1"/>
        <v/>
      </c>
      <c r="Y60" s="35" t="str">
        <f t="shared" si="2"/>
        <v/>
      </c>
      <c r="Z60" s="35" t="str">
        <f>IF(E60="Oui",N60,"")</f>
        <v/>
      </c>
      <c r="AA60" s="38" t="str">
        <f>IF(E60="Oui",($C$3-J60)/365,"")</f>
        <v/>
      </c>
      <c r="AB60" s="35" t="str">
        <f t="shared" si="3"/>
        <v/>
      </c>
      <c r="AC60" s="35" t="str">
        <f>IF(AND($E60="Oui",$L60="CDI"),1,"")</f>
        <v/>
      </c>
      <c r="AD60" s="35" t="str">
        <f>IF(AND($E60="Oui",$L60="CDD"),1,"")</f>
        <v/>
      </c>
      <c r="AE60" s="35" t="str">
        <f>IF(AND($E60="Oui",$L60="Apprentissage"),1,"")</f>
        <v/>
      </c>
      <c r="AF60" s="35" t="str">
        <f>IF(AND($E60="Oui",$L60="Stage"),1,"")</f>
        <v/>
      </c>
      <c r="AG60" s="35" t="str">
        <f>IF(AND($E60="Oui",$L60="Autre"),1,"")</f>
        <v/>
      </c>
      <c r="AH60" s="35" t="str">
        <f>IF(AND($E60="Oui",$O60="Cadre"),1,"")</f>
        <v/>
      </c>
      <c r="AI60" s="35" t="str">
        <f>IF(AND($E60="Oui",$O60="Agent de maîtrise"),1,"")</f>
        <v/>
      </c>
      <c r="AJ60" s="35" t="str">
        <f>IF(AND($E60="Oui",$O60="Autre"),1,"")</f>
        <v/>
      </c>
      <c r="AK60" s="38" t="str">
        <f>IF(AND($E60="Oui",$H60="F"),($C$3-J60)/365,"")</f>
        <v/>
      </c>
      <c r="AL60" s="38" t="str">
        <f>IF(AND($E60="Oui",$H60="M"),($C$3-$J60)/365,"")</f>
        <v/>
      </c>
      <c r="AM60" s="35" t="str">
        <f>IF(AND($E60="Oui",$L60="CDI",$H60="F"),1,"")</f>
        <v/>
      </c>
      <c r="AN60" s="35" t="str">
        <f>IF(AND($E60="Oui",$L60="CDD",$H60="F"),1,"")</f>
        <v/>
      </c>
      <c r="AO60" s="35" t="str">
        <f>IF(AND($E60="Oui",$L60="Apprentissage",$H60="F"),1,"")</f>
        <v/>
      </c>
      <c r="AP60" s="35" t="str">
        <f>IF(AND($E60="Oui",$L60="Stage",$H60="F"),1,"")</f>
        <v/>
      </c>
      <c r="AQ60" s="35" t="str">
        <f>IF(AND($E60="Oui",$L60="Autre",$H60="F"),1,"")</f>
        <v/>
      </c>
      <c r="AR60" s="35" t="str">
        <f>IF(AND($E60="Oui",$O60="Cadre",$H60="F"),1,"")</f>
        <v/>
      </c>
      <c r="AS60" s="35" t="str">
        <f>IF(AND($E60="Oui",$O60="Agent de maîtrise",$H60="F"),1,"")</f>
        <v/>
      </c>
      <c r="AT60" s="35" t="str">
        <f>IF(AND($E60="Oui",$O60="Autre",$H60="F"),1,"")</f>
        <v/>
      </c>
      <c r="AU60" s="35" t="str">
        <f ca="1">IF($D60&gt;$AU$5,1,"")</f>
        <v/>
      </c>
      <c r="AV60" s="35" t="str">
        <f ca="1">IF(AND($D60&gt;$AV$5,$D60&lt;$AU$5),1,"")</f>
        <v/>
      </c>
      <c r="AW60" s="35" t="str">
        <f ca="1">IF($C60&gt;$AU$5,1,"")</f>
        <v/>
      </c>
      <c r="AX60" s="35" t="str">
        <f ca="1">IF(AND($C60&gt;$AV$5,$C60&lt;$AU$5),1,"")</f>
        <v/>
      </c>
      <c r="AY60" s="21" t="str">
        <f t="shared" si="4"/>
        <v/>
      </c>
    </row>
    <row r="61" spans="1:51" x14ac:dyDescent="0.25">
      <c r="A61" s="18">
        <v>54</v>
      </c>
      <c r="B61" s="32"/>
      <c r="C61" s="33"/>
      <c r="D61" s="33"/>
      <c r="E61" s="26" t="str">
        <f t="shared" si="0"/>
        <v/>
      </c>
      <c r="F61" s="34"/>
      <c r="G61" s="35"/>
      <c r="H61" s="33"/>
      <c r="I61" s="35"/>
      <c r="J61" s="37"/>
      <c r="K61" s="37"/>
      <c r="L61" s="37"/>
      <c r="M61" s="37"/>
      <c r="N61" s="33"/>
      <c r="O61" s="33"/>
      <c r="P61" s="33"/>
      <c r="Q61" s="33"/>
      <c r="R61" s="35"/>
      <c r="S61" s="35"/>
      <c r="T61" s="37"/>
      <c r="U61" s="37"/>
      <c r="V61" s="35" t="str">
        <f>IF(ISBLANK(C61),"",IF(ISBLANK($D61),$C$3-C61,D61-C61))</f>
        <v/>
      </c>
      <c r="W61" s="35" t="str">
        <f>IF(E61="Oui",1,"")</f>
        <v/>
      </c>
      <c r="X61" s="35" t="str">
        <f t="shared" si="1"/>
        <v/>
      </c>
      <c r="Y61" s="35" t="str">
        <f t="shared" si="2"/>
        <v/>
      </c>
      <c r="Z61" s="35" t="str">
        <f>IF(E61="Oui",N61,"")</f>
        <v/>
      </c>
      <c r="AA61" s="38" t="str">
        <f>IF(E61="Oui",($C$3-J61)/365,"")</f>
        <v/>
      </c>
      <c r="AB61" s="35" t="str">
        <f t="shared" si="3"/>
        <v/>
      </c>
      <c r="AC61" s="35" t="str">
        <f>IF(AND($E61="Oui",$L61="CDI"),1,"")</f>
        <v/>
      </c>
      <c r="AD61" s="35" t="str">
        <f>IF(AND($E61="Oui",$L61="CDD"),1,"")</f>
        <v/>
      </c>
      <c r="AE61" s="35" t="str">
        <f>IF(AND($E61="Oui",$L61="Apprentissage"),1,"")</f>
        <v/>
      </c>
      <c r="AF61" s="35" t="str">
        <f>IF(AND($E61="Oui",$L61="Stage"),1,"")</f>
        <v/>
      </c>
      <c r="AG61" s="35" t="str">
        <f>IF(AND($E61="Oui",$L61="Autre"),1,"")</f>
        <v/>
      </c>
      <c r="AH61" s="35" t="str">
        <f>IF(AND($E61="Oui",$O61="Cadre"),1,"")</f>
        <v/>
      </c>
      <c r="AI61" s="35" t="str">
        <f>IF(AND($E61="Oui",$O61="Agent de maîtrise"),1,"")</f>
        <v/>
      </c>
      <c r="AJ61" s="35" t="str">
        <f>IF(AND($E61="Oui",$O61="Autre"),1,"")</f>
        <v/>
      </c>
      <c r="AK61" s="38" t="str">
        <f>IF(AND($E61="Oui",$H61="F"),($C$3-J61)/365,"")</f>
        <v/>
      </c>
      <c r="AL61" s="38" t="str">
        <f>IF(AND($E61="Oui",$H61="M"),($C$3-$J61)/365,"")</f>
        <v/>
      </c>
      <c r="AM61" s="35" t="str">
        <f>IF(AND($E61="Oui",$L61="CDI",$H61="F"),1,"")</f>
        <v/>
      </c>
      <c r="AN61" s="35" t="str">
        <f>IF(AND($E61="Oui",$L61="CDD",$H61="F"),1,"")</f>
        <v/>
      </c>
      <c r="AO61" s="35" t="str">
        <f>IF(AND($E61="Oui",$L61="Apprentissage",$H61="F"),1,"")</f>
        <v/>
      </c>
      <c r="AP61" s="35" t="str">
        <f>IF(AND($E61="Oui",$L61="Stage",$H61="F"),1,"")</f>
        <v/>
      </c>
      <c r="AQ61" s="35" t="str">
        <f>IF(AND($E61="Oui",$L61="Autre",$H61="F"),1,"")</f>
        <v/>
      </c>
      <c r="AR61" s="35" t="str">
        <f>IF(AND($E61="Oui",$O61="Cadre",$H61="F"),1,"")</f>
        <v/>
      </c>
      <c r="AS61" s="35" t="str">
        <f>IF(AND($E61="Oui",$O61="Agent de maîtrise",$H61="F"),1,"")</f>
        <v/>
      </c>
      <c r="AT61" s="35" t="str">
        <f>IF(AND($E61="Oui",$O61="Autre",$H61="F"),1,"")</f>
        <v/>
      </c>
      <c r="AU61" s="35" t="str">
        <f ca="1">IF($D61&gt;$AU$5,1,"")</f>
        <v/>
      </c>
      <c r="AV61" s="35" t="str">
        <f ca="1">IF(AND($D61&gt;$AV$5,$D61&lt;$AU$5),1,"")</f>
        <v/>
      </c>
      <c r="AW61" s="35" t="str">
        <f ca="1">IF($C61&gt;$AU$5,1,"")</f>
        <v/>
      </c>
      <c r="AX61" s="35" t="str">
        <f ca="1">IF(AND($C61&gt;$AV$5,$C61&lt;$AU$5),1,"")</f>
        <v/>
      </c>
      <c r="AY61" s="21" t="str">
        <f t="shared" si="4"/>
        <v/>
      </c>
    </row>
    <row r="62" spans="1:51" x14ac:dyDescent="0.25">
      <c r="A62" s="18">
        <v>55</v>
      </c>
      <c r="B62" s="32"/>
      <c r="C62" s="33"/>
      <c r="D62" s="33"/>
      <c r="E62" s="26" t="str">
        <f t="shared" si="0"/>
        <v/>
      </c>
      <c r="F62" s="34"/>
      <c r="G62" s="35"/>
      <c r="H62" s="33"/>
      <c r="I62" s="35"/>
      <c r="J62" s="37"/>
      <c r="K62" s="37"/>
      <c r="L62" s="37"/>
      <c r="M62" s="37"/>
      <c r="N62" s="33"/>
      <c r="O62" s="33"/>
      <c r="P62" s="33"/>
      <c r="Q62" s="33"/>
      <c r="R62" s="35"/>
      <c r="S62" s="35"/>
      <c r="T62" s="37"/>
      <c r="U62" s="37"/>
      <c r="V62" s="35" t="str">
        <f>IF(ISBLANK(C62),"",IF(ISBLANK($D62),$C$3-C62,D62-C62))</f>
        <v/>
      </c>
      <c r="W62" s="35" t="str">
        <f>IF(E62="Oui",1,"")</f>
        <v/>
      </c>
      <c r="X62" s="35" t="str">
        <f t="shared" si="1"/>
        <v/>
      </c>
      <c r="Y62" s="35" t="str">
        <f t="shared" si="2"/>
        <v/>
      </c>
      <c r="Z62" s="35" t="str">
        <f>IF(E62="Oui",N62,"")</f>
        <v/>
      </c>
      <c r="AA62" s="38" t="str">
        <f>IF(E62="Oui",($C$3-J62)/365,"")</f>
        <v/>
      </c>
      <c r="AB62" s="35" t="str">
        <f t="shared" si="3"/>
        <v/>
      </c>
      <c r="AC62" s="35" t="str">
        <f>IF(AND($E62="Oui",$L62="CDI"),1,"")</f>
        <v/>
      </c>
      <c r="AD62" s="35" t="str">
        <f>IF(AND($E62="Oui",$L62="CDD"),1,"")</f>
        <v/>
      </c>
      <c r="AE62" s="35" t="str">
        <f>IF(AND($E62="Oui",$L62="Apprentissage"),1,"")</f>
        <v/>
      </c>
      <c r="AF62" s="35" t="str">
        <f>IF(AND($E62="Oui",$L62="Stage"),1,"")</f>
        <v/>
      </c>
      <c r="AG62" s="35" t="str">
        <f>IF(AND($E62="Oui",$L62="Autre"),1,"")</f>
        <v/>
      </c>
      <c r="AH62" s="35" t="str">
        <f>IF(AND($E62="Oui",$O62="Cadre"),1,"")</f>
        <v/>
      </c>
      <c r="AI62" s="35" t="str">
        <f>IF(AND($E62="Oui",$O62="Agent de maîtrise"),1,"")</f>
        <v/>
      </c>
      <c r="AJ62" s="35" t="str">
        <f>IF(AND($E62="Oui",$O62="Autre"),1,"")</f>
        <v/>
      </c>
      <c r="AK62" s="38" t="str">
        <f>IF(AND($E62="Oui",$H62="F"),($C$3-J62)/365,"")</f>
        <v/>
      </c>
      <c r="AL62" s="38" t="str">
        <f>IF(AND($E62="Oui",$H62="M"),($C$3-$J62)/365,"")</f>
        <v/>
      </c>
      <c r="AM62" s="35" t="str">
        <f>IF(AND($E62="Oui",$L62="CDI",$H62="F"),1,"")</f>
        <v/>
      </c>
      <c r="AN62" s="35" t="str">
        <f>IF(AND($E62="Oui",$L62="CDD",$H62="F"),1,"")</f>
        <v/>
      </c>
      <c r="AO62" s="35" t="str">
        <f>IF(AND($E62="Oui",$L62="Apprentissage",$H62="F"),1,"")</f>
        <v/>
      </c>
      <c r="AP62" s="35" t="str">
        <f>IF(AND($E62="Oui",$L62="Stage",$H62="F"),1,"")</f>
        <v/>
      </c>
      <c r="AQ62" s="35" t="str">
        <f>IF(AND($E62="Oui",$L62="Autre",$H62="F"),1,"")</f>
        <v/>
      </c>
      <c r="AR62" s="35" t="str">
        <f>IF(AND($E62="Oui",$O62="Cadre",$H62="F"),1,"")</f>
        <v/>
      </c>
      <c r="AS62" s="35" t="str">
        <f>IF(AND($E62="Oui",$O62="Agent de maîtrise",$H62="F"),1,"")</f>
        <v/>
      </c>
      <c r="AT62" s="35" t="str">
        <f>IF(AND($E62="Oui",$O62="Autre",$H62="F"),1,"")</f>
        <v/>
      </c>
      <c r="AU62" s="35" t="str">
        <f ca="1">IF($D62&gt;$AU$5,1,"")</f>
        <v/>
      </c>
      <c r="AV62" s="35" t="str">
        <f ca="1">IF(AND($D62&gt;$AV$5,$D62&lt;$AU$5),1,"")</f>
        <v/>
      </c>
      <c r="AW62" s="35" t="str">
        <f ca="1">IF($C62&gt;$AU$5,1,"")</f>
        <v/>
      </c>
      <c r="AX62" s="35" t="str">
        <f ca="1">IF(AND($C62&gt;$AV$5,$C62&lt;$AU$5),1,"")</f>
        <v/>
      </c>
      <c r="AY62" s="21" t="str">
        <f t="shared" si="4"/>
        <v/>
      </c>
    </row>
    <row r="63" spans="1:51" x14ac:dyDescent="0.25">
      <c r="A63" s="18">
        <v>56</v>
      </c>
      <c r="B63" s="32"/>
      <c r="C63" s="33"/>
      <c r="D63" s="33"/>
      <c r="E63" s="26" t="str">
        <f t="shared" si="0"/>
        <v/>
      </c>
      <c r="F63" s="34"/>
      <c r="G63" s="35"/>
      <c r="H63" s="33"/>
      <c r="I63" s="35"/>
      <c r="J63" s="37"/>
      <c r="K63" s="37"/>
      <c r="L63" s="37"/>
      <c r="M63" s="37"/>
      <c r="N63" s="33"/>
      <c r="O63" s="33"/>
      <c r="P63" s="33"/>
      <c r="Q63" s="33"/>
      <c r="R63" s="35"/>
      <c r="S63" s="35"/>
      <c r="T63" s="37"/>
      <c r="U63" s="37"/>
      <c r="V63" s="35" t="str">
        <f>IF(ISBLANK(C63),"",IF(ISBLANK($D63),$C$3-C63,D63-C63))</f>
        <v/>
      </c>
      <c r="W63" s="35" t="str">
        <f>IF(E63="Oui",1,"")</f>
        <v/>
      </c>
      <c r="X63" s="35" t="str">
        <f t="shared" si="1"/>
        <v/>
      </c>
      <c r="Y63" s="35" t="str">
        <f t="shared" si="2"/>
        <v/>
      </c>
      <c r="Z63" s="35" t="str">
        <f>IF(E63="Oui",N63,"")</f>
        <v/>
      </c>
      <c r="AA63" s="38" t="str">
        <f>IF(E63="Oui",($C$3-J63)/365,"")</f>
        <v/>
      </c>
      <c r="AB63" s="35" t="str">
        <f t="shared" si="3"/>
        <v/>
      </c>
      <c r="AC63" s="35" t="str">
        <f>IF(AND($E63="Oui",$L63="CDI"),1,"")</f>
        <v/>
      </c>
      <c r="AD63" s="35" t="str">
        <f>IF(AND($E63="Oui",$L63="CDD"),1,"")</f>
        <v/>
      </c>
      <c r="AE63" s="35" t="str">
        <f>IF(AND($E63="Oui",$L63="Apprentissage"),1,"")</f>
        <v/>
      </c>
      <c r="AF63" s="35" t="str">
        <f>IF(AND($E63="Oui",$L63="Stage"),1,"")</f>
        <v/>
      </c>
      <c r="AG63" s="35" t="str">
        <f>IF(AND($E63="Oui",$L63="Autre"),1,"")</f>
        <v/>
      </c>
      <c r="AH63" s="35" t="str">
        <f>IF(AND($E63="Oui",$O63="Cadre"),1,"")</f>
        <v/>
      </c>
      <c r="AI63" s="35" t="str">
        <f>IF(AND($E63="Oui",$O63="Agent de maîtrise"),1,"")</f>
        <v/>
      </c>
      <c r="AJ63" s="35" t="str">
        <f>IF(AND($E63="Oui",$O63="Autre"),1,"")</f>
        <v/>
      </c>
      <c r="AK63" s="38" t="str">
        <f>IF(AND($E63="Oui",$H63="F"),($C$3-J63)/365,"")</f>
        <v/>
      </c>
      <c r="AL63" s="38" t="str">
        <f>IF(AND($E63="Oui",$H63="M"),($C$3-$J63)/365,"")</f>
        <v/>
      </c>
      <c r="AM63" s="35" t="str">
        <f>IF(AND($E63="Oui",$L63="CDI",$H63="F"),1,"")</f>
        <v/>
      </c>
      <c r="AN63" s="35" t="str">
        <f>IF(AND($E63="Oui",$L63="CDD",$H63="F"),1,"")</f>
        <v/>
      </c>
      <c r="AO63" s="35" t="str">
        <f>IF(AND($E63="Oui",$L63="Apprentissage",$H63="F"),1,"")</f>
        <v/>
      </c>
      <c r="AP63" s="35" t="str">
        <f>IF(AND($E63="Oui",$L63="Stage",$H63="F"),1,"")</f>
        <v/>
      </c>
      <c r="AQ63" s="35" t="str">
        <f>IF(AND($E63="Oui",$L63="Autre",$H63="F"),1,"")</f>
        <v/>
      </c>
      <c r="AR63" s="35" t="str">
        <f>IF(AND($E63="Oui",$O63="Cadre",$H63="F"),1,"")</f>
        <v/>
      </c>
      <c r="AS63" s="35" t="str">
        <f>IF(AND($E63="Oui",$O63="Agent de maîtrise",$H63="F"),1,"")</f>
        <v/>
      </c>
      <c r="AT63" s="35" t="str">
        <f>IF(AND($E63="Oui",$O63="Autre",$H63="F"),1,"")</f>
        <v/>
      </c>
      <c r="AU63" s="35" t="str">
        <f ca="1">IF($D63&gt;$AU$5,1,"")</f>
        <v/>
      </c>
      <c r="AV63" s="35" t="str">
        <f ca="1">IF(AND($D63&gt;$AV$5,$D63&lt;$AU$5),1,"")</f>
        <v/>
      </c>
      <c r="AW63" s="35" t="str">
        <f ca="1">IF($C63&gt;$AU$5,1,"")</f>
        <v/>
      </c>
      <c r="AX63" s="35" t="str">
        <f ca="1">IF(AND($C63&gt;$AV$5,$C63&lt;$AU$5),1,"")</f>
        <v/>
      </c>
      <c r="AY63" s="21" t="str">
        <f t="shared" si="4"/>
        <v/>
      </c>
    </row>
    <row r="64" spans="1:51" x14ac:dyDescent="0.25">
      <c r="A64" s="18">
        <v>57</v>
      </c>
      <c r="B64" s="32"/>
      <c r="C64" s="33"/>
      <c r="D64" s="33"/>
      <c r="E64" s="26" t="str">
        <f t="shared" si="0"/>
        <v/>
      </c>
      <c r="F64" s="34"/>
      <c r="G64" s="35"/>
      <c r="H64" s="33"/>
      <c r="I64" s="35"/>
      <c r="J64" s="37"/>
      <c r="K64" s="37"/>
      <c r="L64" s="37"/>
      <c r="M64" s="37"/>
      <c r="N64" s="33"/>
      <c r="O64" s="33"/>
      <c r="P64" s="33"/>
      <c r="Q64" s="33"/>
      <c r="R64" s="35"/>
      <c r="S64" s="35"/>
      <c r="T64" s="37"/>
      <c r="U64" s="37"/>
      <c r="V64" s="35" t="str">
        <f>IF(ISBLANK(C64),"",IF(ISBLANK($D64),$C$3-C64,D64-C64))</f>
        <v/>
      </c>
      <c r="W64" s="35" t="str">
        <f>IF(E64="Oui",1,"")</f>
        <v/>
      </c>
      <c r="X64" s="35" t="str">
        <f t="shared" si="1"/>
        <v/>
      </c>
      <c r="Y64" s="35" t="str">
        <f t="shared" si="2"/>
        <v/>
      </c>
      <c r="Z64" s="35" t="str">
        <f>IF(E64="Oui",N64,"")</f>
        <v/>
      </c>
      <c r="AA64" s="38" t="str">
        <f>IF(E64="Oui",($C$3-J64)/365,"")</f>
        <v/>
      </c>
      <c r="AB64" s="35" t="str">
        <f t="shared" si="3"/>
        <v/>
      </c>
      <c r="AC64" s="35" t="str">
        <f>IF(AND($E64="Oui",$L64="CDI"),1,"")</f>
        <v/>
      </c>
      <c r="AD64" s="35" t="str">
        <f>IF(AND($E64="Oui",$L64="CDD"),1,"")</f>
        <v/>
      </c>
      <c r="AE64" s="35" t="str">
        <f>IF(AND($E64="Oui",$L64="Apprentissage"),1,"")</f>
        <v/>
      </c>
      <c r="AF64" s="35" t="str">
        <f>IF(AND($E64="Oui",$L64="Stage"),1,"")</f>
        <v/>
      </c>
      <c r="AG64" s="35" t="str">
        <f>IF(AND($E64="Oui",$L64="Autre"),1,"")</f>
        <v/>
      </c>
      <c r="AH64" s="35" t="str">
        <f>IF(AND($E64="Oui",$O64="Cadre"),1,"")</f>
        <v/>
      </c>
      <c r="AI64" s="35" t="str">
        <f>IF(AND($E64="Oui",$O64="Agent de maîtrise"),1,"")</f>
        <v/>
      </c>
      <c r="AJ64" s="35" t="str">
        <f>IF(AND($E64="Oui",$O64="Autre"),1,"")</f>
        <v/>
      </c>
      <c r="AK64" s="38" t="str">
        <f>IF(AND($E64="Oui",$H64="F"),($C$3-J64)/365,"")</f>
        <v/>
      </c>
      <c r="AL64" s="38" t="str">
        <f>IF(AND($E64="Oui",$H64="M"),($C$3-$J64)/365,"")</f>
        <v/>
      </c>
      <c r="AM64" s="35" t="str">
        <f>IF(AND($E64="Oui",$L64="CDI",$H64="F"),1,"")</f>
        <v/>
      </c>
      <c r="AN64" s="35" t="str">
        <f>IF(AND($E64="Oui",$L64="CDD",$H64="F"),1,"")</f>
        <v/>
      </c>
      <c r="AO64" s="35" t="str">
        <f>IF(AND($E64="Oui",$L64="Apprentissage",$H64="F"),1,"")</f>
        <v/>
      </c>
      <c r="AP64" s="35" t="str">
        <f>IF(AND($E64="Oui",$L64="Stage",$H64="F"),1,"")</f>
        <v/>
      </c>
      <c r="AQ64" s="35" t="str">
        <f>IF(AND($E64="Oui",$L64="Autre",$H64="F"),1,"")</f>
        <v/>
      </c>
      <c r="AR64" s="35" t="str">
        <f>IF(AND($E64="Oui",$O64="Cadre",$H64="F"),1,"")</f>
        <v/>
      </c>
      <c r="AS64" s="35" t="str">
        <f>IF(AND($E64="Oui",$O64="Agent de maîtrise",$H64="F"),1,"")</f>
        <v/>
      </c>
      <c r="AT64" s="35" t="str">
        <f>IF(AND($E64="Oui",$O64="Autre",$H64="F"),1,"")</f>
        <v/>
      </c>
      <c r="AU64" s="35" t="str">
        <f ca="1">IF($D64&gt;$AU$5,1,"")</f>
        <v/>
      </c>
      <c r="AV64" s="35" t="str">
        <f ca="1">IF(AND($D64&gt;$AV$5,$D64&lt;$AU$5),1,"")</f>
        <v/>
      </c>
      <c r="AW64" s="35" t="str">
        <f ca="1">IF($C64&gt;$AU$5,1,"")</f>
        <v/>
      </c>
      <c r="AX64" s="35" t="str">
        <f ca="1">IF(AND($C64&gt;$AV$5,$C64&lt;$AU$5),1,"")</f>
        <v/>
      </c>
      <c r="AY64" s="21" t="str">
        <f t="shared" si="4"/>
        <v/>
      </c>
    </row>
    <row r="65" spans="1:51" x14ac:dyDescent="0.25">
      <c r="A65" s="18">
        <v>58</v>
      </c>
      <c r="B65" s="32"/>
      <c r="C65" s="33"/>
      <c r="D65" s="33"/>
      <c r="E65" s="26" t="str">
        <f t="shared" si="0"/>
        <v/>
      </c>
      <c r="F65" s="34"/>
      <c r="G65" s="35"/>
      <c r="H65" s="33"/>
      <c r="I65" s="35"/>
      <c r="J65" s="37"/>
      <c r="K65" s="37"/>
      <c r="L65" s="37"/>
      <c r="M65" s="37"/>
      <c r="N65" s="33"/>
      <c r="O65" s="33"/>
      <c r="P65" s="33"/>
      <c r="Q65" s="33"/>
      <c r="R65" s="35"/>
      <c r="S65" s="35"/>
      <c r="T65" s="37"/>
      <c r="U65" s="37"/>
      <c r="V65" s="35" t="str">
        <f>IF(ISBLANK(C65),"",IF(ISBLANK($D65),$C$3-C65,D65-C65))</f>
        <v/>
      </c>
      <c r="W65" s="35" t="str">
        <f>IF(E65="Oui",1,"")</f>
        <v/>
      </c>
      <c r="X65" s="35" t="str">
        <f t="shared" si="1"/>
        <v/>
      </c>
      <c r="Y65" s="35" t="str">
        <f t="shared" si="2"/>
        <v/>
      </c>
      <c r="Z65" s="35" t="str">
        <f>IF(E65="Oui",N65,"")</f>
        <v/>
      </c>
      <c r="AA65" s="38" t="str">
        <f>IF(E65="Oui",($C$3-J65)/365,"")</f>
        <v/>
      </c>
      <c r="AB65" s="35" t="str">
        <f t="shared" si="3"/>
        <v/>
      </c>
      <c r="AC65" s="35" t="str">
        <f>IF(AND($E65="Oui",$L65="CDI"),1,"")</f>
        <v/>
      </c>
      <c r="AD65" s="35" t="str">
        <f>IF(AND($E65="Oui",$L65="CDD"),1,"")</f>
        <v/>
      </c>
      <c r="AE65" s="35" t="str">
        <f>IF(AND($E65="Oui",$L65="Apprentissage"),1,"")</f>
        <v/>
      </c>
      <c r="AF65" s="35" t="str">
        <f>IF(AND($E65="Oui",$L65="Stage"),1,"")</f>
        <v/>
      </c>
      <c r="AG65" s="35" t="str">
        <f>IF(AND($E65="Oui",$L65="Autre"),1,"")</f>
        <v/>
      </c>
      <c r="AH65" s="35" t="str">
        <f>IF(AND($E65="Oui",$O65="Cadre"),1,"")</f>
        <v/>
      </c>
      <c r="AI65" s="35" t="str">
        <f>IF(AND($E65="Oui",$O65="Agent de maîtrise"),1,"")</f>
        <v/>
      </c>
      <c r="AJ65" s="35" t="str">
        <f>IF(AND($E65="Oui",$O65="Autre"),1,"")</f>
        <v/>
      </c>
      <c r="AK65" s="38" t="str">
        <f>IF(AND($E65="Oui",$H65="F"),($C$3-J65)/365,"")</f>
        <v/>
      </c>
      <c r="AL65" s="38" t="str">
        <f>IF(AND($E65="Oui",$H65="M"),($C$3-$J65)/365,"")</f>
        <v/>
      </c>
      <c r="AM65" s="35" t="str">
        <f>IF(AND($E65="Oui",$L65="CDI",$H65="F"),1,"")</f>
        <v/>
      </c>
      <c r="AN65" s="35" t="str">
        <f>IF(AND($E65="Oui",$L65="CDD",$H65="F"),1,"")</f>
        <v/>
      </c>
      <c r="AO65" s="35" t="str">
        <f>IF(AND($E65="Oui",$L65="Apprentissage",$H65="F"),1,"")</f>
        <v/>
      </c>
      <c r="AP65" s="35" t="str">
        <f>IF(AND($E65="Oui",$L65="Stage",$H65="F"),1,"")</f>
        <v/>
      </c>
      <c r="AQ65" s="35" t="str">
        <f>IF(AND($E65="Oui",$L65="Autre",$H65="F"),1,"")</f>
        <v/>
      </c>
      <c r="AR65" s="35" t="str">
        <f>IF(AND($E65="Oui",$O65="Cadre",$H65="F"),1,"")</f>
        <v/>
      </c>
      <c r="AS65" s="35" t="str">
        <f>IF(AND($E65="Oui",$O65="Agent de maîtrise",$H65="F"),1,"")</f>
        <v/>
      </c>
      <c r="AT65" s="35" t="str">
        <f>IF(AND($E65="Oui",$O65="Autre",$H65="F"),1,"")</f>
        <v/>
      </c>
      <c r="AU65" s="35" t="str">
        <f ca="1">IF($D65&gt;$AU$5,1,"")</f>
        <v/>
      </c>
      <c r="AV65" s="35" t="str">
        <f ca="1">IF(AND($D65&gt;$AV$5,$D65&lt;$AU$5),1,"")</f>
        <v/>
      </c>
      <c r="AW65" s="35" t="str">
        <f ca="1">IF($C65&gt;$AU$5,1,"")</f>
        <v/>
      </c>
      <c r="AX65" s="35" t="str">
        <f ca="1">IF(AND($C65&gt;$AV$5,$C65&lt;$AU$5),1,"")</f>
        <v/>
      </c>
      <c r="AY65" s="21" t="str">
        <f t="shared" si="4"/>
        <v/>
      </c>
    </row>
    <row r="66" spans="1:51" x14ac:dyDescent="0.25">
      <c r="A66" s="18">
        <v>59</v>
      </c>
      <c r="B66" s="32"/>
      <c r="C66" s="33"/>
      <c r="D66" s="33"/>
      <c r="E66" s="26" t="str">
        <f t="shared" si="0"/>
        <v/>
      </c>
      <c r="F66" s="34"/>
      <c r="G66" s="35"/>
      <c r="H66" s="33"/>
      <c r="I66" s="35"/>
      <c r="J66" s="37"/>
      <c r="K66" s="37"/>
      <c r="L66" s="37"/>
      <c r="M66" s="37"/>
      <c r="N66" s="33"/>
      <c r="O66" s="33"/>
      <c r="P66" s="33"/>
      <c r="Q66" s="33"/>
      <c r="R66" s="35"/>
      <c r="S66" s="35"/>
      <c r="T66" s="37"/>
      <c r="U66" s="37"/>
      <c r="V66" s="35" t="str">
        <f>IF(ISBLANK(C66),"",IF(ISBLANK($D66),$C$3-C66,D66-C66))</f>
        <v/>
      </c>
      <c r="W66" s="35" t="str">
        <f>IF(E66="Oui",1,"")</f>
        <v/>
      </c>
      <c r="X66" s="35" t="str">
        <f t="shared" si="1"/>
        <v/>
      </c>
      <c r="Y66" s="35" t="str">
        <f t="shared" si="2"/>
        <v/>
      </c>
      <c r="Z66" s="35" t="str">
        <f>IF(E66="Oui",N66,"")</f>
        <v/>
      </c>
      <c r="AA66" s="38" t="str">
        <f>IF(E66="Oui",($C$3-J66)/365,"")</f>
        <v/>
      </c>
      <c r="AB66" s="35" t="str">
        <f t="shared" si="3"/>
        <v/>
      </c>
      <c r="AC66" s="35" t="str">
        <f>IF(AND($E66="Oui",$L66="CDI"),1,"")</f>
        <v/>
      </c>
      <c r="AD66" s="35" t="str">
        <f>IF(AND($E66="Oui",$L66="CDD"),1,"")</f>
        <v/>
      </c>
      <c r="AE66" s="35" t="str">
        <f>IF(AND($E66="Oui",$L66="Apprentissage"),1,"")</f>
        <v/>
      </c>
      <c r="AF66" s="35" t="str">
        <f>IF(AND($E66="Oui",$L66="Stage"),1,"")</f>
        <v/>
      </c>
      <c r="AG66" s="35" t="str">
        <f>IF(AND($E66="Oui",$L66="Autre"),1,"")</f>
        <v/>
      </c>
      <c r="AH66" s="35" t="str">
        <f>IF(AND($E66="Oui",$O66="Cadre"),1,"")</f>
        <v/>
      </c>
      <c r="AI66" s="35" t="str">
        <f>IF(AND($E66="Oui",$O66="Agent de maîtrise"),1,"")</f>
        <v/>
      </c>
      <c r="AJ66" s="35" t="str">
        <f>IF(AND($E66="Oui",$O66="Autre"),1,"")</f>
        <v/>
      </c>
      <c r="AK66" s="38" t="str">
        <f>IF(AND($E66="Oui",$H66="F"),($C$3-J66)/365,"")</f>
        <v/>
      </c>
      <c r="AL66" s="38" t="str">
        <f>IF(AND($E66="Oui",$H66="M"),($C$3-$J66)/365,"")</f>
        <v/>
      </c>
      <c r="AM66" s="35" t="str">
        <f>IF(AND($E66="Oui",$L66="CDI",$H66="F"),1,"")</f>
        <v/>
      </c>
      <c r="AN66" s="35" t="str">
        <f>IF(AND($E66="Oui",$L66="CDD",$H66="F"),1,"")</f>
        <v/>
      </c>
      <c r="AO66" s="35" t="str">
        <f>IF(AND($E66="Oui",$L66="Apprentissage",$H66="F"),1,"")</f>
        <v/>
      </c>
      <c r="AP66" s="35" t="str">
        <f>IF(AND($E66="Oui",$L66="Stage",$H66="F"),1,"")</f>
        <v/>
      </c>
      <c r="AQ66" s="35" t="str">
        <f>IF(AND($E66="Oui",$L66="Autre",$H66="F"),1,"")</f>
        <v/>
      </c>
      <c r="AR66" s="35" t="str">
        <f>IF(AND($E66="Oui",$O66="Cadre",$H66="F"),1,"")</f>
        <v/>
      </c>
      <c r="AS66" s="35" t="str">
        <f>IF(AND($E66="Oui",$O66="Agent de maîtrise",$H66="F"),1,"")</f>
        <v/>
      </c>
      <c r="AT66" s="35" t="str">
        <f>IF(AND($E66="Oui",$O66="Autre",$H66="F"),1,"")</f>
        <v/>
      </c>
      <c r="AU66" s="35" t="str">
        <f ca="1">IF($D66&gt;$AU$5,1,"")</f>
        <v/>
      </c>
      <c r="AV66" s="35" t="str">
        <f ca="1">IF(AND($D66&gt;$AV$5,$D66&lt;$AU$5),1,"")</f>
        <v/>
      </c>
      <c r="AW66" s="35" t="str">
        <f ca="1">IF($C66&gt;$AU$5,1,"")</f>
        <v/>
      </c>
      <c r="AX66" s="35" t="str">
        <f ca="1">IF(AND($C66&gt;$AV$5,$C66&lt;$AU$5),1,"")</f>
        <v/>
      </c>
      <c r="AY66" s="21" t="str">
        <f t="shared" si="4"/>
        <v/>
      </c>
    </row>
    <row r="67" spans="1:51" x14ac:dyDescent="0.25">
      <c r="A67" s="18">
        <v>60</v>
      </c>
      <c r="B67" s="32"/>
      <c r="C67" s="33"/>
      <c r="D67" s="33"/>
      <c r="E67" s="26" t="str">
        <f t="shared" si="0"/>
        <v/>
      </c>
      <c r="F67" s="34"/>
      <c r="G67" s="35"/>
      <c r="H67" s="33"/>
      <c r="I67" s="35"/>
      <c r="J67" s="37"/>
      <c r="K67" s="37"/>
      <c r="L67" s="37"/>
      <c r="M67" s="37"/>
      <c r="N67" s="33"/>
      <c r="O67" s="33"/>
      <c r="P67" s="33"/>
      <c r="Q67" s="33"/>
      <c r="R67" s="35"/>
      <c r="S67" s="35"/>
      <c r="T67" s="37"/>
      <c r="U67" s="37"/>
      <c r="V67" s="35" t="str">
        <f>IF(ISBLANK(C67),"",IF(ISBLANK($D67),$C$3-C67,D67-C67))</f>
        <v/>
      </c>
      <c r="W67" s="35" t="str">
        <f>IF(E67="Oui",1,"")</f>
        <v/>
      </c>
      <c r="X67" s="35" t="str">
        <f t="shared" si="1"/>
        <v/>
      </c>
      <c r="Y67" s="35" t="str">
        <f t="shared" si="2"/>
        <v/>
      </c>
      <c r="Z67" s="35" t="str">
        <f>IF(E67="Oui",N67,"")</f>
        <v/>
      </c>
      <c r="AA67" s="38" t="str">
        <f>IF(E67="Oui",($C$3-J67)/365,"")</f>
        <v/>
      </c>
      <c r="AB67" s="35" t="str">
        <f t="shared" si="3"/>
        <v/>
      </c>
      <c r="AC67" s="35" t="str">
        <f>IF(AND($E67="Oui",$L67="CDI"),1,"")</f>
        <v/>
      </c>
      <c r="AD67" s="35" t="str">
        <f>IF(AND($E67="Oui",$L67="CDD"),1,"")</f>
        <v/>
      </c>
      <c r="AE67" s="35" t="str">
        <f>IF(AND($E67="Oui",$L67="Apprentissage"),1,"")</f>
        <v/>
      </c>
      <c r="AF67" s="35" t="str">
        <f>IF(AND($E67="Oui",$L67="Stage"),1,"")</f>
        <v/>
      </c>
      <c r="AG67" s="35" t="str">
        <f>IF(AND($E67="Oui",$L67="Autre"),1,"")</f>
        <v/>
      </c>
      <c r="AH67" s="35" t="str">
        <f>IF(AND($E67="Oui",$O67="Cadre"),1,"")</f>
        <v/>
      </c>
      <c r="AI67" s="35" t="str">
        <f>IF(AND($E67="Oui",$O67="Agent de maîtrise"),1,"")</f>
        <v/>
      </c>
      <c r="AJ67" s="35" t="str">
        <f>IF(AND($E67="Oui",$O67="Autre"),1,"")</f>
        <v/>
      </c>
      <c r="AK67" s="38" t="str">
        <f>IF(AND($E67="Oui",$H67="F"),($C$3-J67)/365,"")</f>
        <v/>
      </c>
      <c r="AL67" s="38" t="str">
        <f>IF(AND($E67="Oui",$H67="M"),($C$3-$J67)/365,"")</f>
        <v/>
      </c>
      <c r="AM67" s="35" t="str">
        <f>IF(AND($E67="Oui",$L67="CDI",$H67="F"),1,"")</f>
        <v/>
      </c>
      <c r="AN67" s="35" t="str">
        <f>IF(AND($E67="Oui",$L67="CDD",$H67="F"),1,"")</f>
        <v/>
      </c>
      <c r="AO67" s="35" t="str">
        <f>IF(AND($E67="Oui",$L67="Apprentissage",$H67="F"),1,"")</f>
        <v/>
      </c>
      <c r="AP67" s="35" t="str">
        <f>IF(AND($E67="Oui",$L67="Stage",$H67="F"),1,"")</f>
        <v/>
      </c>
      <c r="AQ67" s="35" t="str">
        <f>IF(AND($E67="Oui",$L67="Autre",$H67="F"),1,"")</f>
        <v/>
      </c>
      <c r="AR67" s="35" t="str">
        <f>IF(AND($E67="Oui",$O67="Cadre",$H67="F"),1,"")</f>
        <v/>
      </c>
      <c r="AS67" s="35" t="str">
        <f>IF(AND($E67="Oui",$O67="Agent de maîtrise",$H67="F"),1,"")</f>
        <v/>
      </c>
      <c r="AT67" s="35" t="str">
        <f>IF(AND($E67="Oui",$O67="Autre",$H67="F"),1,"")</f>
        <v/>
      </c>
      <c r="AU67" s="35" t="str">
        <f ca="1">IF($D67&gt;$AU$5,1,"")</f>
        <v/>
      </c>
      <c r="AV67" s="35" t="str">
        <f ca="1">IF(AND($D67&gt;$AV$5,$D67&lt;$AU$5),1,"")</f>
        <v/>
      </c>
      <c r="AW67" s="35" t="str">
        <f ca="1">IF($C67&gt;$AU$5,1,"")</f>
        <v/>
      </c>
      <c r="AX67" s="35" t="str">
        <f ca="1">IF(AND($C67&gt;$AV$5,$C67&lt;$AU$5),1,"")</f>
        <v/>
      </c>
      <c r="AY67" s="21" t="str">
        <f t="shared" si="4"/>
        <v/>
      </c>
    </row>
    <row r="68" spans="1:51" x14ac:dyDescent="0.25">
      <c r="A68" s="18">
        <v>61</v>
      </c>
      <c r="B68" s="32"/>
      <c r="C68" s="33"/>
      <c r="D68" s="33"/>
      <c r="E68" s="26" t="str">
        <f t="shared" si="0"/>
        <v/>
      </c>
      <c r="F68" s="34"/>
      <c r="G68" s="35"/>
      <c r="H68" s="33"/>
      <c r="I68" s="35"/>
      <c r="J68" s="37"/>
      <c r="K68" s="37"/>
      <c r="L68" s="37"/>
      <c r="M68" s="37"/>
      <c r="N68" s="33"/>
      <c r="O68" s="33"/>
      <c r="P68" s="33"/>
      <c r="Q68" s="33"/>
      <c r="R68" s="35"/>
      <c r="S68" s="35"/>
      <c r="T68" s="37"/>
      <c r="U68" s="37"/>
      <c r="V68" s="35" t="str">
        <f>IF(ISBLANK(C68),"",IF(ISBLANK($D68),$C$3-C68,D68-C68))</f>
        <v/>
      </c>
      <c r="W68" s="35" t="str">
        <f>IF(E68="Oui",1,"")</f>
        <v/>
      </c>
      <c r="X68" s="35" t="str">
        <f t="shared" si="1"/>
        <v/>
      </c>
      <c r="Y68" s="35" t="str">
        <f t="shared" si="2"/>
        <v/>
      </c>
      <c r="Z68" s="35" t="str">
        <f>IF(E68="Oui",N68,"")</f>
        <v/>
      </c>
      <c r="AA68" s="38" t="str">
        <f>IF(E68="Oui",($C$3-J68)/365,"")</f>
        <v/>
      </c>
      <c r="AB68" s="35" t="str">
        <f t="shared" si="3"/>
        <v/>
      </c>
      <c r="AC68" s="35" t="str">
        <f>IF(AND($E68="Oui",$L68="CDI"),1,"")</f>
        <v/>
      </c>
      <c r="AD68" s="35" t="str">
        <f>IF(AND($E68="Oui",$L68="CDD"),1,"")</f>
        <v/>
      </c>
      <c r="AE68" s="35" t="str">
        <f>IF(AND($E68="Oui",$L68="Apprentissage"),1,"")</f>
        <v/>
      </c>
      <c r="AF68" s="35" t="str">
        <f>IF(AND($E68="Oui",$L68="Stage"),1,"")</f>
        <v/>
      </c>
      <c r="AG68" s="35" t="str">
        <f>IF(AND($E68="Oui",$L68="Autre"),1,"")</f>
        <v/>
      </c>
      <c r="AH68" s="35" t="str">
        <f>IF(AND($E68="Oui",$O68="Cadre"),1,"")</f>
        <v/>
      </c>
      <c r="AI68" s="35" t="str">
        <f>IF(AND($E68="Oui",$O68="Agent de maîtrise"),1,"")</f>
        <v/>
      </c>
      <c r="AJ68" s="35" t="str">
        <f>IF(AND($E68="Oui",$O68="Autre"),1,"")</f>
        <v/>
      </c>
      <c r="AK68" s="38" t="str">
        <f>IF(AND($E68="Oui",$H68="F"),($C$3-J68)/365,"")</f>
        <v/>
      </c>
      <c r="AL68" s="38" t="str">
        <f>IF(AND($E68="Oui",$H68="M"),($C$3-$J68)/365,"")</f>
        <v/>
      </c>
      <c r="AM68" s="35" t="str">
        <f>IF(AND($E68="Oui",$L68="CDI",$H68="F"),1,"")</f>
        <v/>
      </c>
      <c r="AN68" s="35" t="str">
        <f>IF(AND($E68="Oui",$L68="CDD",$H68="F"),1,"")</f>
        <v/>
      </c>
      <c r="AO68" s="35" t="str">
        <f>IF(AND($E68="Oui",$L68="Apprentissage",$H68="F"),1,"")</f>
        <v/>
      </c>
      <c r="AP68" s="35" t="str">
        <f>IF(AND($E68="Oui",$L68="Stage",$H68="F"),1,"")</f>
        <v/>
      </c>
      <c r="AQ68" s="35" t="str">
        <f>IF(AND($E68="Oui",$L68="Autre",$H68="F"),1,"")</f>
        <v/>
      </c>
      <c r="AR68" s="35" t="str">
        <f>IF(AND($E68="Oui",$O68="Cadre",$H68="F"),1,"")</f>
        <v/>
      </c>
      <c r="AS68" s="35" t="str">
        <f>IF(AND($E68="Oui",$O68="Agent de maîtrise",$H68="F"),1,"")</f>
        <v/>
      </c>
      <c r="AT68" s="35" t="str">
        <f>IF(AND($E68="Oui",$O68="Autre",$H68="F"),1,"")</f>
        <v/>
      </c>
      <c r="AU68" s="35" t="str">
        <f ca="1">IF($D68&gt;$AU$5,1,"")</f>
        <v/>
      </c>
      <c r="AV68" s="35" t="str">
        <f ca="1">IF(AND($D68&gt;$AV$5,$D68&lt;$AU$5),1,"")</f>
        <v/>
      </c>
      <c r="AW68" s="35" t="str">
        <f ca="1">IF($C68&gt;$AU$5,1,"")</f>
        <v/>
      </c>
      <c r="AX68" s="35" t="str">
        <f ca="1">IF(AND($C68&gt;$AV$5,$C68&lt;$AU$5),1,"")</f>
        <v/>
      </c>
      <c r="AY68" s="21" t="str">
        <f t="shared" si="4"/>
        <v/>
      </c>
    </row>
    <row r="69" spans="1:51" x14ac:dyDescent="0.25">
      <c r="A69" s="18">
        <v>62</v>
      </c>
      <c r="B69" s="32"/>
      <c r="C69" s="33"/>
      <c r="D69" s="33"/>
      <c r="E69" s="26" t="str">
        <f t="shared" si="0"/>
        <v/>
      </c>
      <c r="F69" s="34"/>
      <c r="G69" s="35"/>
      <c r="H69" s="33"/>
      <c r="I69" s="35"/>
      <c r="J69" s="37"/>
      <c r="K69" s="37"/>
      <c r="L69" s="37"/>
      <c r="M69" s="37"/>
      <c r="N69" s="33"/>
      <c r="O69" s="33"/>
      <c r="P69" s="33"/>
      <c r="Q69" s="33"/>
      <c r="R69" s="35"/>
      <c r="S69" s="35"/>
      <c r="T69" s="37"/>
      <c r="U69" s="37"/>
      <c r="V69" s="35" t="str">
        <f>IF(ISBLANK(C69),"",IF(ISBLANK($D69),$C$3-C69,D69-C69))</f>
        <v/>
      </c>
      <c r="W69" s="35" t="str">
        <f>IF(E69="Oui",1,"")</f>
        <v/>
      </c>
      <c r="X69" s="35" t="str">
        <f t="shared" si="1"/>
        <v/>
      </c>
      <c r="Y69" s="35" t="str">
        <f t="shared" si="2"/>
        <v/>
      </c>
      <c r="Z69" s="35" t="str">
        <f>IF(E69="Oui",N69,"")</f>
        <v/>
      </c>
      <c r="AA69" s="38" t="str">
        <f>IF(E69="Oui",($C$3-J69)/365,"")</f>
        <v/>
      </c>
      <c r="AB69" s="35" t="str">
        <f t="shared" si="3"/>
        <v/>
      </c>
      <c r="AC69" s="35" t="str">
        <f>IF(AND($E69="Oui",$L69="CDI"),1,"")</f>
        <v/>
      </c>
      <c r="AD69" s="35" t="str">
        <f>IF(AND($E69="Oui",$L69="CDD"),1,"")</f>
        <v/>
      </c>
      <c r="AE69" s="35" t="str">
        <f>IF(AND($E69="Oui",$L69="Apprentissage"),1,"")</f>
        <v/>
      </c>
      <c r="AF69" s="35" t="str">
        <f>IF(AND($E69="Oui",$L69="Stage"),1,"")</f>
        <v/>
      </c>
      <c r="AG69" s="35" t="str">
        <f>IF(AND($E69="Oui",$L69="Autre"),1,"")</f>
        <v/>
      </c>
      <c r="AH69" s="35" t="str">
        <f>IF(AND($E69="Oui",$O69="Cadre"),1,"")</f>
        <v/>
      </c>
      <c r="AI69" s="35" t="str">
        <f>IF(AND($E69="Oui",$O69="Agent de maîtrise"),1,"")</f>
        <v/>
      </c>
      <c r="AJ69" s="35" t="str">
        <f>IF(AND($E69="Oui",$O69="Autre"),1,"")</f>
        <v/>
      </c>
      <c r="AK69" s="38" t="str">
        <f>IF(AND($E69="Oui",$H69="F"),($C$3-J69)/365,"")</f>
        <v/>
      </c>
      <c r="AL69" s="38" t="str">
        <f>IF(AND($E69="Oui",$H69="M"),($C$3-$J69)/365,"")</f>
        <v/>
      </c>
      <c r="AM69" s="35" t="str">
        <f>IF(AND($E69="Oui",$L69="CDI",$H69="F"),1,"")</f>
        <v/>
      </c>
      <c r="AN69" s="35" t="str">
        <f>IF(AND($E69="Oui",$L69="CDD",$H69="F"),1,"")</f>
        <v/>
      </c>
      <c r="AO69" s="35" t="str">
        <f>IF(AND($E69="Oui",$L69="Apprentissage",$H69="F"),1,"")</f>
        <v/>
      </c>
      <c r="AP69" s="35" t="str">
        <f>IF(AND($E69="Oui",$L69="Stage",$H69="F"),1,"")</f>
        <v/>
      </c>
      <c r="AQ69" s="35" t="str">
        <f>IF(AND($E69="Oui",$L69="Autre",$H69="F"),1,"")</f>
        <v/>
      </c>
      <c r="AR69" s="35" t="str">
        <f>IF(AND($E69="Oui",$O69="Cadre",$H69="F"),1,"")</f>
        <v/>
      </c>
      <c r="AS69" s="35" t="str">
        <f>IF(AND($E69="Oui",$O69="Agent de maîtrise",$H69="F"),1,"")</f>
        <v/>
      </c>
      <c r="AT69" s="35" t="str">
        <f>IF(AND($E69="Oui",$O69="Autre",$H69="F"),1,"")</f>
        <v/>
      </c>
      <c r="AU69" s="35" t="str">
        <f ca="1">IF($D69&gt;$AU$5,1,"")</f>
        <v/>
      </c>
      <c r="AV69" s="35" t="str">
        <f ca="1">IF(AND($D69&gt;$AV$5,$D69&lt;$AU$5),1,"")</f>
        <v/>
      </c>
      <c r="AW69" s="35" t="str">
        <f ca="1">IF($C69&gt;$AU$5,1,"")</f>
        <v/>
      </c>
      <c r="AX69" s="35" t="str">
        <f ca="1">IF(AND($C69&gt;$AV$5,$C69&lt;$AU$5),1,"")</f>
        <v/>
      </c>
      <c r="AY69" s="21" t="str">
        <f t="shared" si="4"/>
        <v/>
      </c>
    </row>
    <row r="70" spans="1:51" x14ac:dyDescent="0.25">
      <c r="A70" s="18">
        <v>63</v>
      </c>
      <c r="B70" s="32"/>
      <c r="C70" s="33"/>
      <c r="D70" s="33"/>
      <c r="E70" s="26" t="str">
        <f t="shared" si="0"/>
        <v/>
      </c>
      <c r="F70" s="34"/>
      <c r="G70" s="35"/>
      <c r="H70" s="33"/>
      <c r="I70" s="35"/>
      <c r="J70" s="37"/>
      <c r="K70" s="37"/>
      <c r="L70" s="37"/>
      <c r="M70" s="37"/>
      <c r="N70" s="33"/>
      <c r="O70" s="33"/>
      <c r="P70" s="33"/>
      <c r="Q70" s="33"/>
      <c r="R70" s="35"/>
      <c r="S70" s="35"/>
      <c r="T70" s="37"/>
      <c r="U70" s="37"/>
      <c r="V70" s="35" t="str">
        <f>IF(ISBLANK(C70),"",IF(ISBLANK($D70),$C$3-C70,D70-C70))</f>
        <v/>
      </c>
      <c r="W70" s="35" t="str">
        <f>IF(E70="Oui",1,"")</f>
        <v/>
      </c>
      <c r="X70" s="35" t="str">
        <f t="shared" si="1"/>
        <v/>
      </c>
      <c r="Y70" s="35" t="str">
        <f t="shared" si="2"/>
        <v/>
      </c>
      <c r="Z70" s="35" t="str">
        <f>IF(E70="Oui",N70,"")</f>
        <v/>
      </c>
      <c r="AA70" s="38" t="str">
        <f>IF(E70="Oui",($C$3-J70)/365,"")</f>
        <v/>
      </c>
      <c r="AB70" s="35" t="str">
        <f t="shared" si="3"/>
        <v/>
      </c>
      <c r="AC70" s="35" t="str">
        <f>IF(AND($E70="Oui",$L70="CDI"),1,"")</f>
        <v/>
      </c>
      <c r="AD70" s="35" t="str">
        <f>IF(AND($E70="Oui",$L70="CDD"),1,"")</f>
        <v/>
      </c>
      <c r="AE70" s="35" t="str">
        <f>IF(AND($E70="Oui",$L70="Apprentissage"),1,"")</f>
        <v/>
      </c>
      <c r="AF70" s="35" t="str">
        <f>IF(AND($E70="Oui",$L70="Stage"),1,"")</f>
        <v/>
      </c>
      <c r="AG70" s="35" t="str">
        <f>IF(AND($E70="Oui",$L70="Autre"),1,"")</f>
        <v/>
      </c>
      <c r="AH70" s="35" t="str">
        <f>IF(AND($E70="Oui",$O70="Cadre"),1,"")</f>
        <v/>
      </c>
      <c r="AI70" s="35" t="str">
        <f>IF(AND($E70="Oui",$O70="Agent de maîtrise"),1,"")</f>
        <v/>
      </c>
      <c r="AJ70" s="35" t="str">
        <f>IF(AND($E70="Oui",$O70="Autre"),1,"")</f>
        <v/>
      </c>
      <c r="AK70" s="38" t="str">
        <f>IF(AND($E70="Oui",$H70="F"),($C$3-J70)/365,"")</f>
        <v/>
      </c>
      <c r="AL70" s="38" t="str">
        <f>IF(AND($E70="Oui",$H70="M"),($C$3-$J70)/365,"")</f>
        <v/>
      </c>
      <c r="AM70" s="35" t="str">
        <f>IF(AND($E70="Oui",$L70="CDI",$H70="F"),1,"")</f>
        <v/>
      </c>
      <c r="AN70" s="35" t="str">
        <f>IF(AND($E70="Oui",$L70="CDD",$H70="F"),1,"")</f>
        <v/>
      </c>
      <c r="AO70" s="35" t="str">
        <f>IF(AND($E70="Oui",$L70="Apprentissage",$H70="F"),1,"")</f>
        <v/>
      </c>
      <c r="AP70" s="35" t="str">
        <f>IF(AND($E70="Oui",$L70="Stage",$H70="F"),1,"")</f>
        <v/>
      </c>
      <c r="AQ70" s="35" t="str">
        <f>IF(AND($E70="Oui",$L70="Autre",$H70="F"),1,"")</f>
        <v/>
      </c>
      <c r="AR70" s="35" t="str">
        <f>IF(AND($E70="Oui",$O70="Cadre",$H70="F"),1,"")</f>
        <v/>
      </c>
      <c r="AS70" s="35" t="str">
        <f>IF(AND($E70="Oui",$O70="Agent de maîtrise",$H70="F"),1,"")</f>
        <v/>
      </c>
      <c r="AT70" s="35" t="str">
        <f>IF(AND($E70="Oui",$O70="Autre",$H70="F"),1,"")</f>
        <v/>
      </c>
      <c r="AU70" s="35" t="str">
        <f ca="1">IF($D70&gt;$AU$5,1,"")</f>
        <v/>
      </c>
      <c r="AV70" s="35" t="str">
        <f ca="1">IF(AND($D70&gt;$AV$5,$D70&lt;$AU$5),1,"")</f>
        <v/>
      </c>
      <c r="AW70" s="35" t="str">
        <f ca="1">IF($C70&gt;$AU$5,1,"")</f>
        <v/>
      </c>
      <c r="AX70" s="35" t="str">
        <f ca="1">IF(AND($C70&gt;$AV$5,$C70&lt;$AU$5),1,"")</f>
        <v/>
      </c>
      <c r="AY70" s="21" t="str">
        <f t="shared" si="4"/>
        <v/>
      </c>
    </row>
    <row r="71" spans="1:51" x14ac:dyDescent="0.25">
      <c r="A71" s="18">
        <v>64</v>
      </c>
      <c r="B71" s="32"/>
      <c r="C71" s="33"/>
      <c r="D71" s="33"/>
      <c r="E71" s="26" t="str">
        <f t="shared" si="0"/>
        <v/>
      </c>
      <c r="F71" s="34"/>
      <c r="G71" s="35"/>
      <c r="H71" s="33"/>
      <c r="I71" s="35"/>
      <c r="J71" s="37"/>
      <c r="K71" s="37"/>
      <c r="L71" s="37"/>
      <c r="M71" s="37"/>
      <c r="N71" s="33"/>
      <c r="O71" s="33"/>
      <c r="P71" s="33"/>
      <c r="Q71" s="33"/>
      <c r="R71" s="35"/>
      <c r="S71" s="35"/>
      <c r="T71" s="37"/>
      <c r="U71" s="37"/>
      <c r="V71" s="35" t="str">
        <f>IF(ISBLANK(C71),"",IF(ISBLANK($D71),$C$3-C71,D71-C71))</f>
        <v/>
      </c>
      <c r="W71" s="35" t="str">
        <f>IF(E71="Oui",1,"")</f>
        <v/>
      </c>
      <c r="X71" s="35" t="str">
        <f t="shared" si="1"/>
        <v/>
      </c>
      <c r="Y71" s="35" t="str">
        <f t="shared" si="2"/>
        <v/>
      </c>
      <c r="Z71" s="35" t="str">
        <f>IF(E71="Oui",N71,"")</f>
        <v/>
      </c>
      <c r="AA71" s="38" t="str">
        <f>IF(E71="Oui",($C$3-J71)/365,"")</f>
        <v/>
      </c>
      <c r="AB71" s="35" t="str">
        <f t="shared" si="3"/>
        <v/>
      </c>
      <c r="AC71" s="35" t="str">
        <f>IF(AND($E71="Oui",$L71="CDI"),1,"")</f>
        <v/>
      </c>
      <c r="AD71" s="35" t="str">
        <f>IF(AND($E71="Oui",$L71="CDD"),1,"")</f>
        <v/>
      </c>
      <c r="AE71" s="35" t="str">
        <f>IF(AND($E71="Oui",$L71="Apprentissage"),1,"")</f>
        <v/>
      </c>
      <c r="AF71" s="35" t="str">
        <f>IF(AND($E71="Oui",$L71="Stage"),1,"")</f>
        <v/>
      </c>
      <c r="AG71" s="35" t="str">
        <f>IF(AND($E71="Oui",$L71="Autre"),1,"")</f>
        <v/>
      </c>
      <c r="AH71" s="35" t="str">
        <f>IF(AND($E71="Oui",$O71="Cadre"),1,"")</f>
        <v/>
      </c>
      <c r="AI71" s="35" t="str">
        <f>IF(AND($E71="Oui",$O71="Agent de maîtrise"),1,"")</f>
        <v/>
      </c>
      <c r="AJ71" s="35" t="str">
        <f>IF(AND($E71="Oui",$O71="Autre"),1,"")</f>
        <v/>
      </c>
      <c r="AK71" s="38" t="str">
        <f>IF(AND($E71="Oui",$H71="F"),($C$3-J71)/365,"")</f>
        <v/>
      </c>
      <c r="AL71" s="38" t="str">
        <f>IF(AND($E71="Oui",$H71="M"),($C$3-$J71)/365,"")</f>
        <v/>
      </c>
      <c r="AM71" s="35" t="str">
        <f>IF(AND($E71="Oui",$L71="CDI",$H71="F"),1,"")</f>
        <v/>
      </c>
      <c r="AN71" s="35" t="str">
        <f>IF(AND($E71="Oui",$L71="CDD",$H71="F"),1,"")</f>
        <v/>
      </c>
      <c r="AO71" s="35" t="str">
        <f>IF(AND($E71="Oui",$L71="Apprentissage",$H71="F"),1,"")</f>
        <v/>
      </c>
      <c r="AP71" s="35" t="str">
        <f>IF(AND($E71="Oui",$L71="Stage",$H71="F"),1,"")</f>
        <v/>
      </c>
      <c r="AQ71" s="35" t="str">
        <f>IF(AND($E71="Oui",$L71="Autre",$H71="F"),1,"")</f>
        <v/>
      </c>
      <c r="AR71" s="35" t="str">
        <f>IF(AND($E71="Oui",$O71="Cadre",$H71="F"),1,"")</f>
        <v/>
      </c>
      <c r="AS71" s="35" t="str">
        <f>IF(AND($E71="Oui",$O71="Agent de maîtrise",$H71="F"),1,"")</f>
        <v/>
      </c>
      <c r="AT71" s="35" t="str">
        <f>IF(AND($E71="Oui",$O71="Autre",$H71="F"),1,"")</f>
        <v/>
      </c>
      <c r="AU71" s="35" t="str">
        <f ca="1">IF($D71&gt;$AU$5,1,"")</f>
        <v/>
      </c>
      <c r="AV71" s="35" t="str">
        <f ca="1">IF(AND($D71&gt;$AV$5,$D71&lt;$AU$5),1,"")</f>
        <v/>
      </c>
      <c r="AW71" s="35" t="str">
        <f ca="1">IF($C71&gt;$AU$5,1,"")</f>
        <v/>
      </c>
      <c r="AX71" s="35" t="str">
        <f ca="1">IF(AND($C71&gt;$AV$5,$C71&lt;$AU$5),1,"")</f>
        <v/>
      </c>
      <c r="AY71" s="21" t="str">
        <f t="shared" si="4"/>
        <v/>
      </c>
    </row>
    <row r="72" spans="1:51" x14ac:dyDescent="0.25">
      <c r="A72" s="18">
        <v>65</v>
      </c>
      <c r="B72" s="32"/>
      <c r="C72" s="33"/>
      <c r="D72" s="33"/>
      <c r="E72" s="26" t="str">
        <f t="shared" si="0"/>
        <v/>
      </c>
      <c r="F72" s="34"/>
      <c r="G72" s="35"/>
      <c r="H72" s="33"/>
      <c r="I72" s="35"/>
      <c r="J72" s="37"/>
      <c r="K72" s="37"/>
      <c r="L72" s="37"/>
      <c r="M72" s="37"/>
      <c r="N72" s="33"/>
      <c r="O72" s="33"/>
      <c r="P72" s="33"/>
      <c r="Q72" s="33"/>
      <c r="R72" s="35"/>
      <c r="S72" s="35"/>
      <c r="T72" s="37"/>
      <c r="U72" s="37"/>
      <c r="V72" s="35" t="str">
        <f>IF(ISBLANK(C72),"",IF(ISBLANK($D72),$C$3-C72,D72-C72))</f>
        <v/>
      </c>
      <c r="W72" s="35" t="str">
        <f>IF(E72="Oui",1,"")</f>
        <v/>
      </c>
      <c r="X72" s="35" t="str">
        <f t="shared" si="1"/>
        <v/>
      </c>
      <c r="Y72" s="35" t="str">
        <f t="shared" si="2"/>
        <v/>
      </c>
      <c r="Z72" s="35" t="str">
        <f>IF(E72="Oui",N72,"")</f>
        <v/>
      </c>
      <c r="AA72" s="38" t="str">
        <f>IF(E72="Oui",($C$3-J72)/365,"")</f>
        <v/>
      </c>
      <c r="AB72" s="35" t="str">
        <f t="shared" si="3"/>
        <v/>
      </c>
      <c r="AC72" s="35" t="str">
        <f>IF(AND($E72="Oui",$L72="CDI"),1,"")</f>
        <v/>
      </c>
      <c r="AD72" s="35" t="str">
        <f>IF(AND($E72="Oui",$L72="CDD"),1,"")</f>
        <v/>
      </c>
      <c r="AE72" s="35" t="str">
        <f>IF(AND($E72="Oui",$L72="Apprentissage"),1,"")</f>
        <v/>
      </c>
      <c r="AF72" s="35" t="str">
        <f>IF(AND($E72="Oui",$L72="Stage"),1,"")</f>
        <v/>
      </c>
      <c r="AG72" s="35" t="str">
        <f>IF(AND($E72="Oui",$L72="Autre"),1,"")</f>
        <v/>
      </c>
      <c r="AH72" s="35" t="str">
        <f>IF(AND($E72="Oui",$O72="Cadre"),1,"")</f>
        <v/>
      </c>
      <c r="AI72" s="35" t="str">
        <f>IF(AND($E72="Oui",$O72="Agent de maîtrise"),1,"")</f>
        <v/>
      </c>
      <c r="AJ72" s="35" t="str">
        <f>IF(AND($E72="Oui",$O72="Autre"),1,"")</f>
        <v/>
      </c>
      <c r="AK72" s="38" t="str">
        <f>IF(AND($E72="Oui",$H72="F"),($C$3-J72)/365,"")</f>
        <v/>
      </c>
      <c r="AL72" s="38" t="str">
        <f>IF(AND($E72="Oui",$H72="M"),($C$3-$J72)/365,"")</f>
        <v/>
      </c>
      <c r="AM72" s="35" t="str">
        <f>IF(AND($E72="Oui",$L72="CDI",$H72="F"),1,"")</f>
        <v/>
      </c>
      <c r="AN72" s="35" t="str">
        <f>IF(AND($E72="Oui",$L72="CDD",$H72="F"),1,"")</f>
        <v/>
      </c>
      <c r="AO72" s="35" t="str">
        <f>IF(AND($E72="Oui",$L72="Apprentissage",$H72="F"),1,"")</f>
        <v/>
      </c>
      <c r="AP72" s="35" t="str">
        <f>IF(AND($E72="Oui",$L72="Stage",$H72="F"),1,"")</f>
        <v/>
      </c>
      <c r="AQ72" s="35" t="str">
        <f>IF(AND($E72="Oui",$L72="Autre",$H72="F"),1,"")</f>
        <v/>
      </c>
      <c r="AR72" s="35" t="str">
        <f>IF(AND($E72="Oui",$O72="Cadre",$H72="F"),1,"")</f>
        <v/>
      </c>
      <c r="AS72" s="35" t="str">
        <f>IF(AND($E72="Oui",$O72="Agent de maîtrise",$H72="F"),1,"")</f>
        <v/>
      </c>
      <c r="AT72" s="35" t="str">
        <f>IF(AND($E72="Oui",$O72="Autre",$H72="F"),1,"")</f>
        <v/>
      </c>
      <c r="AU72" s="35" t="str">
        <f ca="1">IF($D72&gt;$AU$5,1,"")</f>
        <v/>
      </c>
      <c r="AV72" s="35" t="str">
        <f ca="1">IF(AND($D72&gt;$AV$5,$D72&lt;$AU$5),1,"")</f>
        <v/>
      </c>
      <c r="AW72" s="35" t="str">
        <f ca="1">IF($C72&gt;$AU$5,1,"")</f>
        <v/>
      </c>
      <c r="AX72" s="35" t="str">
        <f ca="1">IF(AND($C72&gt;$AV$5,$C72&lt;$AU$5),1,"")</f>
        <v/>
      </c>
      <c r="AY72" s="21" t="str">
        <f t="shared" si="4"/>
        <v/>
      </c>
    </row>
    <row r="73" spans="1:51" x14ac:dyDescent="0.25">
      <c r="A73" s="18">
        <v>66</v>
      </c>
      <c r="B73" s="32"/>
      <c r="C73" s="33"/>
      <c r="D73" s="33"/>
      <c r="E73" s="26" t="str">
        <f t="shared" ref="E73:E136" si="5">IF(AND(ISBLANK(D73),ISBLANK(C73)),"",IF(ISBLANK(D73),"Oui","Non"))</f>
        <v/>
      </c>
      <c r="F73" s="34"/>
      <c r="G73" s="35"/>
      <c r="H73" s="33"/>
      <c r="I73" s="35"/>
      <c r="J73" s="37"/>
      <c r="K73" s="37"/>
      <c r="L73" s="37"/>
      <c r="M73" s="37"/>
      <c r="N73" s="33"/>
      <c r="O73" s="33"/>
      <c r="P73" s="33"/>
      <c r="Q73" s="33"/>
      <c r="R73" s="35"/>
      <c r="S73" s="35"/>
      <c r="T73" s="37"/>
      <c r="U73" s="37"/>
      <c r="V73" s="35" t="str">
        <f>IF(ISBLANK(C73),"",IF(ISBLANK($D73),$C$3-C73,D73-C73))</f>
        <v/>
      </c>
      <c r="W73" s="35" t="str">
        <f>IF(E73="Oui",1,"")</f>
        <v/>
      </c>
      <c r="X73" s="35" t="str">
        <f t="shared" ref="X73:X136" si="6">IF(H73="F",W73,"")</f>
        <v/>
      </c>
      <c r="Y73" s="35" t="str">
        <f t="shared" ref="Y73:Y136" si="7">IF(H73="M",W73,"")</f>
        <v/>
      </c>
      <c r="Z73" s="35" t="str">
        <f>IF(E73="Oui",N73,"")</f>
        <v/>
      </c>
      <c r="AA73" s="38" t="str">
        <f>IF(E73="Oui",($C$3-J73)/365,"")</f>
        <v/>
      </c>
      <c r="AB73" s="35" t="str">
        <f t="shared" ref="AB73:AB136" si="8">IF(AND($E73="Oui",K73="Oui"),1,"")</f>
        <v/>
      </c>
      <c r="AC73" s="35" t="str">
        <f>IF(AND($E73="Oui",$L73="CDI"),1,"")</f>
        <v/>
      </c>
      <c r="AD73" s="35" t="str">
        <f>IF(AND($E73="Oui",$L73="CDD"),1,"")</f>
        <v/>
      </c>
      <c r="AE73" s="35" t="str">
        <f>IF(AND($E73="Oui",$L73="Apprentissage"),1,"")</f>
        <v/>
      </c>
      <c r="AF73" s="35" t="str">
        <f>IF(AND($E73="Oui",$L73="Stage"),1,"")</f>
        <v/>
      </c>
      <c r="AG73" s="35" t="str">
        <f>IF(AND($E73="Oui",$L73="Autre"),1,"")</f>
        <v/>
      </c>
      <c r="AH73" s="35" t="str">
        <f>IF(AND($E73="Oui",$O73="Cadre"),1,"")</f>
        <v/>
      </c>
      <c r="AI73" s="35" t="str">
        <f>IF(AND($E73="Oui",$O73="Agent de maîtrise"),1,"")</f>
        <v/>
      </c>
      <c r="AJ73" s="35" t="str">
        <f>IF(AND($E73="Oui",$O73="Autre"),1,"")</f>
        <v/>
      </c>
      <c r="AK73" s="38" t="str">
        <f>IF(AND($E73="Oui",$H73="F"),($C$3-J73)/365,"")</f>
        <v/>
      </c>
      <c r="AL73" s="38" t="str">
        <f>IF(AND($E73="Oui",$H73="M"),($C$3-$J73)/365,"")</f>
        <v/>
      </c>
      <c r="AM73" s="35" t="str">
        <f>IF(AND($E73="Oui",$L73="CDI",$H73="F"),1,"")</f>
        <v/>
      </c>
      <c r="AN73" s="35" t="str">
        <f>IF(AND($E73="Oui",$L73="CDD",$H73="F"),1,"")</f>
        <v/>
      </c>
      <c r="AO73" s="35" t="str">
        <f>IF(AND($E73="Oui",$L73="Apprentissage",$H73="F"),1,"")</f>
        <v/>
      </c>
      <c r="AP73" s="35" t="str">
        <f>IF(AND($E73="Oui",$L73="Stage",$H73="F"),1,"")</f>
        <v/>
      </c>
      <c r="AQ73" s="35" t="str">
        <f>IF(AND($E73="Oui",$L73="Autre",$H73="F"),1,"")</f>
        <v/>
      </c>
      <c r="AR73" s="35" t="str">
        <f>IF(AND($E73="Oui",$O73="Cadre",$H73="F"),1,"")</f>
        <v/>
      </c>
      <c r="AS73" s="35" t="str">
        <f>IF(AND($E73="Oui",$O73="Agent de maîtrise",$H73="F"),1,"")</f>
        <v/>
      </c>
      <c r="AT73" s="35" t="str">
        <f>IF(AND($E73="Oui",$O73="Autre",$H73="F"),1,"")</f>
        <v/>
      </c>
      <c r="AU73" s="35" t="str">
        <f ca="1">IF($D73&gt;$AU$5,1,"")</f>
        <v/>
      </c>
      <c r="AV73" s="35" t="str">
        <f ca="1">IF(AND($D73&gt;$AV$5,$D73&lt;$AU$5),1,"")</f>
        <v/>
      </c>
      <c r="AW73" s="35" t="str">
        <f ca="1">IF($C73&gt;$AU$5,1,"")</f>
        <v/>
      </c>
      <c r="AX73" s="35" t="str">
        <f ca="1">IF(AND($C73&gt;$AV$5,$C73&lt;$AU$5),1,"")</f>
        <v/>
      </c>
      <c r="AY73" s="21" t="str">
        <f t="shared" ref="AY73:AY136" si="9">IF(ISBLANK(B73),"",B73)</f>
        <v/>
      </c>
    </row>
    <row r="74" spans="1:51" x14ac:dyDescent="0.25">
      <c r="A74" s="18">
        <v>67</v>
      </c>
      <c r="B74" s="32"/>
      <c r="C74" s="33"/>
      <c r="D74" s="33"/>
      <c r="E74" s="26" t="str">
        <f t="shared" si="5"/>
        <v/>
      </c>
      <c r="F74" s="34"/>
      <c r="G74" s="35"/>
      <c r="H74" s="33"/>
      <c r="I74" s="35"/>
      <c r="J74" s="37"/>
      <c r="K74" s="37"/>
      <c r="L74" s="37"/>
      <c r="M74" s="37"/>
      <c r="N74" s="33"/>
      <c r="O74" s="33"/>
      <c r="P74" s="33"/>
      <c r="Q74" s="33"/>
      <c r="R74" s="35"/>
      <c r="S74" s="35"/>
      <c r="T74" s="37"/>
      <c r="U74" s="37"/>
      <c r="V74" s="35" t="str">
        <f>IF(ISBLANK(C74),"",IF(ISBLANK($D74),$C$3-C74,D74-C74))</f>
        <v/>
      </c>
      <c r="W74" s="35" t="str">
        <f>IF(E74="Oui",1,"")</f>
        <v/>
      </c>
      <c r="X74" s="35" t="str">
        <f t="shared" si="6"/>
        <v/>
      </c>
      <c r="Y74" s="35" t="str">
        <f t="shared" si="7"/>
        <v/>
      </c>
      <c r="Z74" s="35" t="str">
        <f>IF(E74="Oui",N74,"")</f>
        <v/>
      </c>
      <c r="AA74" s="38" t="str">
        <f>IF(E74="Oui",($C$3-J74)/365,"")</f>
        <v/>
      </c>
      <c r="AB74" s="35" t="str">
        <f t="shared" si="8"/>
        <v/>
      </c>
      <c r="AC74" s="35" t="str">
        <f>IF(AND($E74="Oui",$L74="CDI"),1,"")</f>
        <v/>
      </c>
      <c r="AD74" s="35" t="str">
        <f>IF(AND($E74="Oui",$L74="CDD"),1,"")</f>
        <v/>
      </c>
      <c r="AE74" s="35" t="str">
        <f>IF(AND($E74="Oui",$L74="Apprentissage"),1,"")</f>
        <v/>
      </c>
      <c r="AF74" s="35" t="str">
        <f>IF(AND($E74="Oui",$L74="Stage"),1,"")</f>
        <v/>
      </c>
      <c r="AG74" s="35" t="str">
        <f>IF(AND($E74="Oui",$L74="Autre"),1,"")</f>
        <v/>
      </c>
      <c r="AH74" s="35" t="str">
        <f>IF(AND($E74="Oui",$O74="Cadre"),1,"")</f>
        <v/>
      </c>
      <c r="AI74" s="35" t="str">
        <f>IF(AND($E74="Oui",$O74="Agent de maîtrise"),1,"")</f>
        <v/>
      </c>
      <c r="AJ74" s="35" t="str">
        <f>IF(AND($E74="Oui",$O74="Autre"),1,"")</f>
        <v/>
      </c>
      <c r="AK74" s="38" t="str">
        <f>IF(AND($E74="Oui",$H74="F"),($C$3-J74)/365,"")</f>
        <v/>
      </c>
      <c r="AL74" s="38" t="str">
        <f>IF(AND($E74="Oui",$H74="M"),($C$3-$J74)/365,"")</f>
        <v/>
      </c>
      <c r="AM74" s="35" t="str">
        <f>IF(AND($E74="Oui",$L74="CDI",$H74="F"),1,"")</f>
        <v/>
      </c>
      <c r="AN74" s="35" t="str">
        <f>IF(AND($E74="Oui",$L74="CDD",$H74="F"),1,"")</f>
        <v/>
      </c>
      <c r="AO74" s="35" t="str">
        <f>IF(AND($E74="Oui",$L74="Apprentissage",$H74="F"),1,"")</f>
        <v/>
      </c>
      <c r="AP74" s="35" t="str">
        <f>IF(AND($E74="Oui",$L74="Stage",$H74="F"),1,"")</f>
        <v/>
      </c>
      <c r="AQ74" s="35" t="str">
        <f>IF(AND($E74="Oui",$L74="Autre",$H74="F"),1,"")</f>
        <v/>
      </c>
      <c r="AR74" s="35" t="str">
        <f>IF(AND($E74="Oui",$O74="Cadre",$H74="F"),1,"")</f>
        <v/>
      </c>
      <c r="AS74" s="35" t="str">
        <f>IF(AND($E74="Oui",$O74="Agent de maîtrise",$H74="F"),1,"")</f>
        <v/>
      </c>
      <c r="AT74" s="35" t="str">
        <f>IF(AND($E74="Oui",$O74="Autre",$H74="F"),1,"")</f>
        <v/>
      </c>
      <c r="AU74" s="35" t="str">
        <f ca="1">IF($D74&gt;$AU$5,1,"")</f>
        <v/>
      </c>
      <c r="AV74" s="35" t="str">
        <f ca="1">IF(AND($D74&gt;$AV$5,$D74&lt;$AU$5),1,"")</f>
        <v/>
      </c>
      <c r="AW74" s="35" t="str">
        <f ca="1">IF($C74&gt;$AU$5,1,"")</f>
        <v/>
      </c>
      <c r="AX74" s="35" t="str">
        <f ca="1">IF(AND($C74&gt;$AV$5,$C74&lt;$AU$5),1,"")</f>
        <v/>
      </c>
      <c r="AY74" s="21" t="str">
        <f t="shared" si="9"/>
        <v/>
      </c>
    </row>
    <row r="75" spans="1:51" x14ac:dyDescent="0.25">
      <c r="A75" s="18">
        <v>68</v>
      </c>
      <c r="B75" s="32"/>
      <c r="C75" s="33"/>
      <c r="D75" s="33"/>
      <c r="E75" s="26" t="str">
        <f t="shared" si="5"/>
        <v/>
      </c>
      <c r="F75" s="34"/>
      <c r="G75" s="35"/>
      <c r="H75" s="33"/>
      <c r="I75" s="35"/>
      <c r="J75" s="37"/>
      <c r="K75" s="37"/>
      <c r="L75" s="37"/>
      <c r="M75" s="37"/>
      <c r="N75" s="33"/>
      <c r="O75" s="33"/>
      <c r="P75" s="33"/>
      <c r="Q75" s="33"/>
      <c r="R75" s="35"/>
      <c r="S75" s="35"/>
      <c r="T75" s="37"/>
      <c r="U75" s="37"/>
      <c r="V75" s="35" t="str">
        <f>IF(ISBLANK(C75),"",IF(ISBLANK($D75),$C$3-C75,D75-C75))</f>
        <v/>
      </c>
      <c r="W75" s="35" t="str">
        <f>IF(E75="Oui",1,"")</f>
        <v/>
      </c>
      <c r="X75" s="35" t="str">
        <f t="shared" si="6"/>
        <v/>
      </c>
      <c r="Y75" s="35" t="str">
        <f t="shared" si="7"/>
        <v/>
      </c>
      <c r="Z75" s="35" t="str">
        <f>IF(E75="Oui",N75,"")</f>
        <v/>
      </c>
      <c r="AA75" s="38" t="str">
        <f>IF(E75="Oui",($C$3-J75)/365,"")</f>
        <v/>
      </c>
      <c r="AB75" s="35" t="str">
        <f t="shared" si="8"/>
        <v/>
      </c>
      <c r="AC75" s="35" t="str">
        <f>IF(AND($E75="Oui",$L75="CDI"),1,"")</f>
        <v/>
      </c>
      <c r="AD75" s="35" t="str">
        <f>IF(AND($E75="Oui",$L75="CDD"),1,"")</f>
        <v/>
      </c>
      <c r="AE75" s="35" t="str">
        <f>IF(AND($E75="Oui",$L75="Apprentissage"),1,"")</f>
        <v/>
      </c>
      <c r="AF75" s="35" t="str">
        <f>IF(AND($E75="Oui",$L75="Stage"),1,"")</f>
        <v/>
      </c>
      <c r="AG75" s="35" t="str">
        <f>IF(AND($E75="Oui",$L75="Autre"),1,"")</f>
        <v/>
      </c>
      <c r="AH75" s="35" t="str">
        <f>IF(AND($E75="Oui",$O75="Cadre"),1,"")</f>
        <v/>
      </c>
      <c r="AI75" s="35" t="str">
        <f>IF(AND($E75="Oui",$O75="Agent de maîtrise"),1,"")</f>
        <v/>
      </c>
      <c r="AJ75" s="35" t="str">
        <f>IF(AND($E75="Oui",$O75="Autre"),1,"")</f>
        <v/>
      </c>
      <c r="AK75" s="38" t="str">
        <f>IF(AND($E75="Oui",$H75="F"),($C$3-J75)/365,"")</f>
        <v/>
      </c>
      <c r="AL75" s="38" t="str">
        <f>IF(AND($E75="Oui",$H75="M"),($C$3-$J75)/365,"")</f>
        <v/>
      </c>
      <c r="AM75" s="35" t="str">
        <f>IF(AND($E75="Oui",$L75="CDI",$H75="F"),1,"")</f>
        <v/>
      </c>
      <c r="AN75" s="35" t="str">
        <f>IF(AND($E75="Oui",$L75="CDD",$H75="F"),1,"")</f>
        <v/>
      </c>
      <c r="AO75" s="35" t="str">
        <f>IF(AND($E75="Oui",$L75="Apprentissage",$H75="F"),1,"")</f>
        <v/>
      </c>
      <c r="AP75" s="35" t="str">
        <f>IF(AND($E75="Oui",$L75="Stage",$H75="F"),1,"")</f>
        <v/>
      </c>
      <c r="AQ75" s="35" t="str">
        <f>IF(AND($E75="Oui",$L75="Autre",$H75="F"),1,"")</f>
        <v/>
      </c>
      <c r="AR75" s="35" t="str">
        <f>IF(AND($E75="Oui",$O75="Cadre",$H75="F"),1,"")</f>
        <v/>
      </c>
      <c r="AS75" s="35" t="str">
        <f>IF(AND($E75="Oui",$O75="Agent de maîtrise",$H75="F"),1,"")</f>
        <v/>
      </c>
      <c r="AT75" s="35" t="str">
        <f>IF(AND($E75="Oui",$O75="Autre",$H75="F"),1,"")</f>
        <v/>
      </c>
      <c r="AU75" s="35" t="str">
        <f ca="1">IF($D75&gt;$AU$5,1,"")</f>
        <v/>
      </c>
      <c r="AV75" s="35" t="str">
        <f ca="1">IF(AND($D75&gt;$AV$5,$D75&lt;$AU$5),1,"")</f>
        <v/>
      </c>
      <c r="AW75" s="35" t="str">
        <f ca="1">IF($C75&gt;$AU$5,1,"")</f>
        <v/>
      </c>
      <c r="AX75" s="35" t="str">
        <f ca="1">IF(AND($C75&gt;$AV$5,$C75&lt;$AU$5),1,"")</f>
        <v/>
      </c>
      <c r="AY75" s="21" t="str">
        <f t="shared" si="9"/>
        <v/>
      </c>
    </row>
    <row r="76" spans="1:51" x14ac:dyDescent="0.25">
      <c r="A76" s="18">
        <v>69</v>
      </c>
      <c r="B76" s="32"/>
      <c r="C76" s="33"/>
      <c r="D76" s="33"/>
      <c r="E76" s="26" t="str">
        <f t="shared" si="5"/>
        <v/>
      </c>
      <c r="F76" s="34"/>
      <c r="G76" s="35"/>
      <c r="H76" s="33"/>
      <c r="I76" s="35"/>
      <c r="J76" s="37"/>
      <c r="K76" s="37"/>
      <c r="L76" s="37"/>
      <c r="M76" s="37"/>
      <c r="N76" s="33"/>
      <c r="O76" s="33"/>
      <c r="P76" s="33"/>
      <c r="Q76" s="33"/>
      <c r="R76" s="35"/>
      <c r="S76" s="35"/>
      <c r="T76" s="37"/>
      <c r="U76" s="37"/>
      <c r="V76" s="35" t="str">
        <f>IF(ISBLANK(C76),"",IF(ISBLANK($D76),$C$3-C76,D76-C76))</f>
        <v/>
      </c>
      <c r="W76" s="35" t="str">
        <f>IF(E76="Oui",1,"")</f>
        <v/>
      </c>
      <c r="X76" s="35" t="str">
        <f t="shared" si="6"/>
        <v/>
      </c>
      <c r="Y76" s="35" t="str">
        <f t="shared" si="7"/>
        <v/>
      </c>
      <c r="Z76" s="35" t="str">
        <f>IF(E76="Oui",N76,"")</f>
        <v/>
      </c>
      <c r="AA76" s="38" t="str">
        <f>IF(E76="Oui",($C$3-J76)/365,"")</f>
        <v/>
      </c>
      <c r="AB76" s="35" t="str">
        <f t="shared" si="8"/>
        <v/>
      </c>
      <c r="AC76" s="35" t="str">
        <f>IF(AND($E76="Oui",$L76="CDI"),1,"")</f>
        <v/>
      </c>
      <c r="AD76" s="35" t="str">
        <f>IF(AND($E76="Oui",$L76="CDD"),1,"")</f>
        <v/>
      </c>
      <c r="AE76" s="35" t="str">
        <f>IF(AND($E76="Oui",$L76="Apprentissage"),1,"")</f>
        <v/>
      </c>
      <c r="AF76" s="35" t="str">
        <f>IF(AND($E76="Oui",$L76="Stage"),1,"")</f>
        <v/>
      </c>
      <c r="AG76" s="35" t="str">
        <f>IF(AND($E76="Oui",$L76="Autre"),1,"")</f>
        <v/>
      </c>
      <c r="AH76" s="35" t="str">
        <f>IF(AND($E76="Oui",$O76="Cadre"),1,"")</f>
        <v/>
      </c>
      <c r="AI76" s="35" t="str">
        <f>IF(AND($E76="Oui",$O76="Agent de maîtrise"),1,"")</f>
        <v/>
      </c>
      <c r="AJ76" s="35" t="str">
        <f>IF(AND($E76="Oui",$O76="Autre"),1,"")</f>
        <v/>
      </c>
      <c r="AK76" s="38" t="str">
        <f>IF(AND($E76="Oui",$H76="F"),($C$3-J76)/365,"")</f>
        <v/>
      </c>
      <c r="AL76" s="38" t="str">
        <f>IF(AND($E76="Oui",$H76="M"),($C$3-$J76)/365,"")</f>
        <v/>
      </c>
      <c r="AM76" s="35" t="str">
        <f>IF(AND($E76="Oui",$L76="CDI",$H76="F"),1,"")</f>
        <v/>
      </c>
      <c r="AN76" s="35" t="str">
        <f>IF(AND($E76="Oui",$L76="CDD",$H76="F"),1,"")</f>
        <v/>
      </c>
      <c r="AO76" s="35" t="str">
        <f>IF(AND($E76="Oui",$L76="Apprentissage",$H76="F"),1,"")</f>
        <v/>
      </c>
      <c r="AP76" s="35" t="str">
        <f>IF(AND($E76="Oui",$L76="Stage",$H76="F"),1,"")</f>
        <v/>
      </c>
      <c r="AQ76" s="35" t="str">
        <f>IF(AND($E76="Oui",$L76="Autre",$H76="F"),1,"")</f>
        <v/>
      </c>
      <c r="AR76" s="35" t="str">
        <f>IF(AND($E76="Oui",$O76="Cadre",$H76="F"),1,"")</f>
        <v/>
      </c>
      <c r="AS76" s="35" t="str">
        <f>IF(AND($E76="Oui",$O76="Agent de maîtrise",$H76="F"),1,"")</f>
        <v/>
      </c>
      <c r="AT76" s="35" t="str">
        <f>IF(AND($E76="Oui",$O76="Autre",$H76="F"),1,"")</f>
        <v/>
      </c>
      <c r="AU76" s="35" t="str">
        <f ca="1">IF($D76&gt;$AU$5,1,"")</f>
        <v/>
      </c>
      <c r="AV76" s="35" t="str">
        <f ca="1">IF(AND($D76&gt;$AV$5,$D76&lt;$AU$5),1,"")</f>
        <v/>
      </c>
      <c r="AW76" s="35" t="str">
        <f ca="1">IF($C76&gt;$AU$5,1,"")</f>
        <v/>
      </c>
      <c r="AX76" s="35" t="str">
        <f ca="1">IF(AND($C76&gt;$AV$5,$C76&lt;$AU$5),1,"")</f>
        <v/>
      </c>
      <c r="AY76" s="21" t="str">
        <f t="shared" si="9"/>
        <v/>
      </c>
    </row>
    <row r="77" spans="1:51" x14ac:dyDescent="0.25">
      <c r="A77" s="18">
        <v>70</v>
      </c>
      <c r="B77" s="32"/>
      <c r="C77" s="33"/>
      <c r="D77" s="33"/>
      <c r="E77" s="26" t="str">
        <f t="shared" si="5"/>
        <v/>
      </c>
      <c r="F77" s="34"/>
      <c r="G77" s="35"/>
      <c r="H77" s="33"/>
      <c r="I77" s="35"/>
      <c r="J77" s="37"/>
      <c r="K77" s="37"/>
      <c r="L77" s="37"/>
      <c r="M77" s="37"/>
      <c r="N77" s="33"/>
      <c r="O77" s="33"/>
      <c r="P77" s="33"/>
      <c r="Q77" s="33"/>
      <c r="R77" s="35"/>
      <c r="S77" s="35"/>
      <c r="T77" s="37"/>
      <c r="U77" s="37"/>
      <c r="V77" s="35" t="str">
        <f>IF(ISBLANK(C77),"",IF(ISBLANK($D77),$C$3-C77,D77-C77))</f>
        <v/>
      </c>
      <c r="W77" s="35" t="str">
        <f>IF(E77="Oui",1,"")</f>
        <v/>
      </c>
      <c r="X77" s="35" t="str">
        <f t="shared" si="6"/>
        <v/>
      </c>
      <c r="Y77" s="35" t="str">
        <f t="shared" si="7"/>
        <v/>
      </c>
      <c r="Z77" s="35" t="str">
        <f>IF(E77="Oui",N77,"")</f>
        <v/>
      </c>
      <c r="AA77" s="38" t="str">
        <f>IF(E77="Oui",($C$3-J77)/365,"")</f>
        <v/>
      </c>
      <c r="AB77" s="35" t="str">
        <f t="shared" si="8"/>
        <v/>
      </c>
      <c r="AC77" s="35" t="str">
        <f>IF(AND($E77="Oui",$L77="CDI"),1,"")</f>
        <v/>
      </c>
      <c r="AD77" s="35" t="str">
        <f>IF(AND($E77="Oui",$L77="CDD"),1,"")</f>
        <v/>
      </c>
      <c r="AE77" s="35" t="str">
        <f>IF(AND($E77="Oui",$L77="Apprentissage"),1,"")</f>
        <v/>
      </c>
      <c r="AF77" s="35" t="str">
        <f>IF(AND($E77="Oui",$L77="Stage"),1,"")</f>
        <v/>
      </c>
      <c r="AG77" s="35" t="str">
        <f>IF(AND($E77="Oui",$L77="Autre"),1,"")</f>
        <v/>
      </c>
      <c r="AH77" s="35" t="str">
        <f>IF(AND($E77="Oui",$O77="Cadre"),1,"")</f>
        <v/>
      </c>
      <c r="AI77" s="35" t="str">
        <f>IF(AND($E77="Oui",$O77="Agent de maîtrise"),1,"")</f>
        <v/>
      </c>
      <c r="AJ77" s="35" t="str">
        <f>IF(AND($E77="Oui",$O77="Autre"),1,"")</f>
        <v/>
      </c>
      <c r="AK77" s="38" t="str">
        <f>IF(AND($E77="Oui",$H77="F"),($C$3-J77)/365,"")</f>
        <v/>
      </c>
      <c r="AL77" s="38" t="str">
        <f>IF(AND($E77="Oui",$H77="M"),($C$3-$J77)/365,"")</f>
        <v/>
      </c>
      <c r="AM77" s="35" t="str">
        <f>IF(AND($E77="Oui",$L77="CDI",$H77="F"),1,"")</f>
        <v/>
      </c>
      <c r="AN77" s="35" t="str">
        <f>IF(AND($E77="Oui",$L77="CDD",$H77="F"),1,"")</f>
        <v/>
      </c>
      <c r="AO77" s="35" t="str">
        <f>IF(AND($E77="Oui",$L77="Apprentissage",$H77="F"),1,"")</f>
        <v/>
      </c>
      <c r="AP77" s="35" t="str">
        <f>IF(AND($E77="Oui",$L77="Stage",$H77="F"),1,"")</f>
        <v/>
      </c>
      <c r="AQ77" s="35" t="str">
        <f>IF(AND($E77="Oui",$L77="Autre",$H77="F"),1,"")</f>
        <v/>
      </c>
      <c r="AR77" s="35" t="str">
        <f>IF(AND($E77="Oui",$O77="Cadre",$H77="F"),1,"")</f>
        <v/>
      </c>
      <c r="AS77" s="35" t="str">
        <f>IF(AND($E77="Oui",$O77="Agent de maîtrise",$H77="F"),1,"")</f>
        <v/>
      </c>
      <c r="AT77" s="35" t="str">
        <f>IF(AND($E77="Oui",$O77="Autre",$H77="F"),1,"")</f>
        <v/>
      </c>
      <c r="AU77" s="35" t="str">
        <f ca="1">IF($D77&gt;$AU$5,1,"")</f>
        <v/>
      </c>
      <c r="AV77" s="35" t="str">
        <f ca="1">IF(AND($D77&gt;$AV$5,$D77&lt;$AU$5),1,"")</f>
        <v/>
      </c>
      <c r="AW77" s="35" t="str">
        <f ca="1">IF($C77&gt;$AU$5,1,"")</f>
        <v/>
      </c>
      <c r="AX77" s="35" t="str">
        <f ca="1">IF(AND($C77&gt;$AV$5,$C77&lt;$AU$5),1,"")</f>
        <v/>
      </c>
      <c r="AY77" s="21" t="str">
        <f t="shared" si="9"/>
        <v/>
      </c>
    </row>
    <row r="78" spans="1:51" x14ac:dyDescent="0.25">
      <c r="A78" s="18">
        <v>71</v>
      </c>
      <c r="B78" s="32"/>
      <c r="C78" s="33"/>
      <c r="D78" s="33"/>
      <c r="E78" s="26" t="str">
        <f t="shared" si="5"/>
        <v/>
      </c>
      <c r="F78" s="34"/>
      <c r="G78" s="35"/>
      <c r="H78" s="33"/>
      <c r="I78" s="35"/>
      <c r="J78" s="37"/>
      <c r="K78" s="37"/>
      <c r="L78" s="37"/>
      <c r="M78" s="37"/>
      <c r="N78" s="33"/>
      <c r="O78" s="33"/>
      <c r="P78" s="33"/>
      <c r="Q78" s="33"/>
      <c r="R78" s="35"/>
      <c r="S78" s="35"/>
      <c r="T78" s="37"/>
      <c r="U78" s="37"/>
      <c r="V78" s="35" t="str">
        <f>IF(ISBLANK(C78),"",IF(ISBLANK($D78),$C$3-C78,D78-C78))</f>
        <v/>
      </c>
      <c r="W78" s="35" t="str">
        <f>IF(E78="Oui",1,"")</f>
        <v/>
      </c>
      <c r="X78" s="35" t="str">
        <f t="shared" si="6"/>
        <v/>
      </c>
      <c r="Y78" s="35" t="str">
        <f t="shared" si="7"/>
        <v/>
      </c>
      <c r="Z78" s="35" t="str">
        <f>IF(E78="Oui",N78,"")</f>
        <v/>
      </c>
      <c r="AA78" s="38" t="str">
        <f>IF(E78="Oui",($C$3-J78)/365,"")</f>
        <v/>
      </c>
      <c r="AB78" s="35" t="str">
        <f t="shared" si="8"/>
        <v/>
      </c>
      <c r="AC78" s="35" t="str">
        <f>IF(AND($E78="Oui",$L78="CDI"),1,"")</f>
        <v/>
      </c>
      <c r="AD78" s="35" t="str">
        <f>IF(AND($E78="Oui",$L78="CDD"),1,"")</f>
        <v/>
      </c>
      <c r="AE78" s="35" t="str">
        <f>IF(AND($E78="Oui",$L78="Apprentissage"),1,"")</f>
        <v/>
      </c>
      <c r="AF78" s="35" t="str">
        <f>IF(AND($E78="Oui",$L78="Stage"),1,"")</f>
        <v/>
      </c>
      <c r="AG78" s="35" t="str">
        <f>IF(AND($E78="Oui",$L78="Autre"),1,"")</f>
        <v/>
      </c>
      <c r="AH78" s="35" t="str">
        <f>IF(AND($E78="Oui",$O78="Cadre"),1,"")</f>
        <v/>
      </c>
      <c r="AI78" s="35" t="str">
        <f>IF(AND($E78="Oui",$O78="Agent de maîtrise"),1,"")</f>
        <v/>
      </c>
      <c r="AJ78" s="35" t="str">
        <f>IF(AND($E78="Oui",$O78="Autre"),1,"")</f>
        <v/>
      </c>
      <c r="AK78" s="38" t="str">
        <f>IF(AND($E78="Oui",$H78="F"),($C$3-J78)/365,"")</f>
        <v/>
      </c>
      <c r="AL78" s="38" t="str">
        <f>IF(AND($E78="Oui",$H78="M"),($C$3-$J78)/365,"")</f>
        <v/>
      </c>
      <c r="AM78" s="35" t="str">
        <f>IF(AND($E78="Oui",$L78="CDI",$H78="F"),1,"")</f>
        <v/>
      </c>
      <c r="AN78" s="35" t="str">
        <f>IF(AND($E78="Oui",$L78="CDD",$H78="F"),1,"")</f>
        <v/>
      </c>
      <c r="AO78" s="35" t="str">
        <f>IF(AND($E78="Oui",$L78="Apprentissage",$H78="F"),1,"")</f>
        <v/>
      </c>
      <c r="AP78" s="35" t="str">
        <f>IF(AND($E78="Oui",$L78="Stage",$H78="F"),1,"")</f>
        <v/>
      </c>
      <c r="AQ78" s="35" t="str">
        <f>IF(AND($E78="Oui",$L78="Autre",$H78="F"),1,"")</f>
        <v/>
      </c>
      <c r="AR78" s="35" t="str">
        <f>IF(AND($E78="Oui",$O78="Cadre",$H78="F"),1,"")</f>
        <v/>
      </c>
      <c r="AS78" s="35" t="str">
        <f>IF(AND($E78="Oui",$O78="Agent de maîtrise",$H78="F"),1,"")</f>
        <v/>
      </c>
      <c r="AT78" s="35" t="str">
        <f>IF(AND($E78="Oui",$O78="Autre",$H78="F"),1,"")</f>
        <v/>
      </c>
      <c r="AU78" s="35" t="str">
        <f ca="1">IF($D78&gt;$AU$5,1,"")</f>
        <v/>
      </c>
      <c r="AV78" s="35" t="str">
        <f ca="1">IF(AND($D78&gt;$AV$5,$D78&lt;$AU$5),1,"")</f>
        <v/>
      </c>
      <c r="AW78" s="35" t="str">
        <f ca="1">IF($C78&gt;$AU$5,1,"")</f>
        <v/>
      </c>
      <c r="AX78" s="35" t="str">
        <f ca="1">IF(AND($C78&gt;$AV$5,$C78&lt;$AU$5),1,"")</f>
        <v/>
      </c>
      <c r="AY78" s="21" t="str">
        <f t="shared" si="9"/>
        <v/>
      </c>
    </row>
    <row r="79" spans="1:51" x14ac:dyDescent="0.25">
      <c r="A79" s="18">
        <v>72</v>
      </c>
      <c r="B79" s="32"/>
      <c r="C79" s="33"/>
      <c r="D79" s="33"/>
      <c r="E79" s="26" t="str">
        <f t="shared" si="5"/>
        <v/>
      </c>
      <c r="F79" s="34"/>
      <c r="G79" s="35"/>
      <c r="H79" s="33"/>
      <c r="I79" s="35"/>
      <c r="J79" s="37"/>
      <c r="K79" s="37"/>
      <c r="L79" s="37"/>
      <c r="M79" s="37"/>
      <c r="N79" s="33"/>
      <c r="O79" s="33"/>
      <c r="P79" s="33"/>
      <c r="Q79" s="33"/>
      <c r="R79" s="35"/>
      <c r="S79" s="35"/>
      <c r="T79" s="37"/>
      <c r="U79" s="37"/>
      <c r="V79" s="35" t="str">
        <f>IF(ISBLANK(C79),"",IF(ISBLANK($D79),$C$3-C79,D79-C79))</f>
        <v/>
      </c>
      <c r="W79" s="35" t="str">
        <f>IF(E79="Oui",1,"")</f>
        <v/>
      </c>
      <c r="X79" s="35" t="str">
        <f t="shared" si="6"/>
        <v/>
      </c>
      <c r="Y79" s="35" t="str">
        <f t="shared" si="7"/>
        <v/>
      </c>
      <c r="Z79" s="35" t="str">
        <f>IF(E79="Oui",N79,"")</f>
        <v/>
      </c>
      <c r="AA79" s="38" t="str">
        <f>IF(E79="Oui",($C$3-J79)/365,"")</f>
        <v/>
      </c>
      <c r="AB79" s="35" t="str">
        <f t="shared" si="8"/>
        <v/>
      </c>
      <c r="AC79" s="35" t="str">
        <f>IF(AND($E79="Oui",$L79="CDI"),1,"")</f>
        <v/>
      </c>
      <c r="AD79" s="35" t="str">
        <f>IF(AND($E79="Oui",$L79="CDD"),1,"")</f>
        <v/>
      </c>
      <c r="AE79" s="35" t="str">
        <f>IF(AND($E79="Oui",$L79="Apprentissage"),1,"")</f>
        <v/>
      </c>
      <c r="AF79" s="35" t="str">
        <f>IF(AND($E79="Oui",$L79="Stage"),1,"")</f>
        <v/>
      </c>
      <c r="AG79" s="35" t="str">
        <f>IF(AND($E79="Oui",$L79="Autre"),1,"")</f>
        <v/>
      </c>
      <c r="AH79" s="35" t="str">
        <f>IF(AND($E79="Oui",$O79="Cadre"),1,"")</f>
        <v/>
      </c>
      <c r="AI79" s="35" t="str">
        <f>IF(AND($E79="Oui",$O79="Agent de maîtrise"),1,"")</f>
        <v/>
      </c>
      <c r="AJ79" s="35" t="str">
        <f>IF(AND($E79="Oui",$O79="Autre"),1,"")</f>
        <v/>
      </c>
      <c r="AK79" s="38" t="str">
        <f>IF(AND($E79="Oui",$H79="F"),($C$3-J79)/365,"")</f>
        <v/>
      </c>
      <c r="AL79" s="38" t="str">
        <f>IF(AND($E79="Oui",$H79="M"),($C$3-$J79)/365,"")</f>
        <v/>
      </c>
      <c r="AM79" s="35" t="str">
        <f>IF(AND($E79="Oui",$L79="CDI",$H79="F"),1,"")</f>
        <v/>
      </c>
      <c r="AN79" s="35" t="str">
        <f>IF(AND($E79="Oui",$L79="CDD",$H79="F"),1,"")</f>
        <v/>
      </c>
      <c r="AO79" s="35" t="str">
        <f>IF(AND($E79="Oui",$L79="Apprentissage",$H79="F"),1,"")</f>
        <v/>
      </c>
      <c r="AP79" s="35" t="str">
        <f>IF(AND($E79="Oui",$L79="Stage",$H79="F"),1,"")</f>
        <v/>
      </c>
      <c r="AQ79" s="35" t="str">
        <f>IF(AND($E79="Oui",$L79="Autre",$H79="F"),1,"")</f>
        <v/>
      </c>
      <c r="AR79" s="35" t="str">
        <f>IF(AND($E79="Oui",$O79="Cadre",$H79="F"),1,"")</f>
        <v/>
      </c>
      <c r="AS79" s="35" t="str">
        <f>IF(AND($E79="Oui",$O79="Agent de maîtrise",$H79="F"),1,"")</f>
        <v/>
      </c>
      <c r="AT79" s="35" t="str">
        <f>IF(AND($E79="Oui",$O79="Autre",$H79="F"),1,"")</f>
        <v/>
      </c>
      <c r="AU79" s="35" t="str">
        <f ca="1">IF($D79&gt;$AU$5,1,"")</f>
        <v/>
      </c>
      <c r="AV79" s="35" t="str">
        <f ca="1">IF(AND($D79&gt;$AV$5,$D79&lt;$AU$5),1,"")</f>
        <v/>
      </c>
      <c r="AW79" s="35" t="str">
        <f ca="1">IF($C79&gt;$AU$5,1,"")</f>
        <v/>
      </c>
      <c r="AX79" s="35" t="str">
        <f ca="1">IF(AND($C79&gt;$AV$5,$C79&lt;$AU$5),1,"")</f>
        <v/>
      </c>
      <c r="AY79" s="21" t="str">
        <f t="shared" si="9"/>
        <v/>
      </c>
    </row>
    <row r="80" spans="1:51" x14ac:dyDescent="0.25">
      <c r="A80" s="18">
        <v>73</v>
      </c>
      <c r="B80" s="32"/>
      <c r="C80" s="33"/>
      <c r="D80" s="33"/>
      <c r="E80" s="26" t="str">
        <f t="shared" si="5"/>
        <v/>
      </c>
      <c r="F80" s="34"/>
      <c r="G80" s="35"/>
      <c r="H80" s="33"/>
      <c r="I80" s="35"/>
      <c r="J80" s="37"/>
      <c r="K80" s="37"/>
      <c r="L80" s="37"/>
      <c r="M80" s="37"/>
      <c r="N80" s="33"/>
      <c r="O80" s="33"/>
      <c r="P80" s="33"/>
      <c r="Q80" s="33"/>
      <c r="R80" s="35"/>
      <c r="S80" s="35"/>
      <c r="T80" s="37"/>
      <c r="U80" s="37"/>
      <c r="V80" s="35" t="str">
        <f>IF(ISBLANK(C80),"",IF(ISBLANK($D80),$C$3-C80,D80-C80))</f>
        <v/>
      </c>
      <c r="W80" s="35" t="str">
        <f>IF(E80="Oui",1,"")</f>
        <v/>
      </c>
      <c r="X80" s="35" t="str">
        <f t="shared" si="6"/>
        <v/>
      </c>
      <c r="Y80" s="35" t="str">
        <f t="shared" si="7"/>
        <v/>
      </c>
      <c r="Z80" s="35" t="str">
        <f>IF(E80="Oui",N80,"")</f>
        <v/>
      </c>
      <c r="AA80" s="38" t="str">
        <f>IF(E80="Oui",($C$3-J80)/365,"")</f>
        <v/>
      </c>
      <c r="AB80" s="35" t="str">
        <f t="shared" si="8"/>
        <v/>
      </c>
      <c r="AC80" s="35" t="str">
        <f>IF(AND($E80="Oui",$L80="CDI"),1,"")</f>
        <v/>
      </c>
      <c r="AD80" s="35" t="str">
        <f>IF(AND($E80="Oui",$L80="CDD"),1,"")</f>
        <v/>
      </c>
      <c r="AE80" s="35" t="str">
        <f>IF(AND($E80="Oui",$L80="Apprentissage"),1,"")</f>
        <v/>
      </c>
      <c r="AF80" s="35" t="str">
        <f>IF(AND($E80="Oui",$L80="Stage"),1,"")</f>
        <v/>
      </c>
      <c r="AG80" s="35" t="str">
        <f>IF(AND($E80="Oui",$L80="Autre"),1,"")</f>
        <v/>
      </c>
      <c r="AH80" s="35" t="str">
        <f>IF(AND($E80="Oui",$O80="Cadre"),1,"")</f>
        <v/>
      </c>
      <c r="AI80" s="35" t="str">
        <f>IF(AND($E80="Oui",$O80="Agent de maîtrise"),1,"")</f>
        <v/>
      </c>
      <c r="AJ80" s="35" t="str">
        <f>IF(AND($E80="Oui",$O80="Autre"),1,"")</f>
        <v/>
      </c>
      <c r="AK80" s="38" t="str">
        <f>IF(AND($E80="Oui",$H80="F"),($C$3-J80)/365,"")</f>
        <v/>
      </c>
      <c r="AL80" s="38" t="str">
        <f>IF(AND($E80="Oui",$H80="M"),($C$3-$J80)/365,"")</f>
        <v/>
      </c>
      <c r="AM80" s="35" t="str">
        <f>IF(AND($E80="Oui",$L80="CDI",$H80="F"),1,"")</f>
        <v/>
      </c>
      <c r="AN80" s="35" t="str">
        <f>IF(AND($E80="Oui",$L80="CDD",$H80="F"),1,"")</f>
        <v/>
      </c>
      <c r="AO80" s="35" t="str">
        <f>IF(AND($E80="Oui",$L80="Apprentissage",$H80="F"),1,"")</f>
        <v/>
      </c>
      <c r="AP80" s="35" t="str">
        <f>IF(AND($E80="Oui",$L80="Stage",$H80="F"),1,"")</f>
        <v/>
      </c>
      <c r="AQ80" s="35" t="str">
        <f>IF(AND($E80="Oui",$L80="Autre",$H80="F"),1,"")</f>
        <v/>
      </c>
      <c r="AR80" s="35" t="str">
        <f>IF(AND($E80="Oui",$O80="Cadre",$H80="F"),1,"")</f>
        <v/>
      </c>
      <c r="AS80" s="35" t="str">
        <f>IF(AND($E80="Oui",$O80="Agent de maîtrise",$H80="F"),1,"")</f>
        <v/>
      </c>
      <c r="AT80" s="35" t="str">
        <f>IF(AND($E80="Oui",$O80="Autre",$H80="F"),1,"")</f>
        <v/>
      </c>
      <c r="AU80" s="35" t="str">
        <f ca="1">IF($D80&gt;$AU$5,1,"")</f>
        <v/>
      </c>
      <c r="AV80" s="35" t="str">
        <f ca="1">IF(AND($D80&gt;$AV$5,$D80&lt;$AU$5),1,"")</f>
        <v/>
      </c>
      <c r="AW80" s="35" t="str">
        <f ca="1">IF($C80&gt;$AU$5,1,"")</f>
        <v/>
      </c>
      <c r="AX80" s="35" t="str">
        <f ca="1">IF(AND($C80&gt;$AV$5,$C80&lt;$AU$5),1,"")</f>
        <v/>
      </c>
      <c r="AY80" s="21" t="str">
        <f t="shared" si="9"/>
        <v/>
      </c>
    </row>
    <row r="81" spans="1:51" x14ac:dyDescent="0.25">
      <c r="A81" s="18">
        <v>74</v>
      </c>
      <c r="B81" s="32"/>
      <c r="C81" s="33"/>
      <c r="D81" s="33"/>
      <c r="E81" s="26" t="str">
        <f t="shared" si="5"/>
        <v/>
      </c>
      <c r="F81" s="34"/>
      <c r="G81" s="35"/>
      <c r="H81" s="33"/>
      <c r="I81" s="35"/>
      <c r="J81" s="37"/>
      <c r="K81" s="37"/>
      <c r="L81" s="37"/>
      <c r="M81" s="37"/>
      <c r="N81" s="33"/>
      <c r="O81" s="33"/>
      <c r="P81" s="33"/>
      <c r="Q81" s="33"/>
      <c r="R81" s="35"/>
      <c r="S81" s="35"/>
      <c r="T81" s="37"/>
      <c r="U81" s="37"/>
      <c r="V81" s="35" t="str">
        <f>IF(ISBLANK(C81),"",IF(ISBLANK($D81),$C$3-C81,D81-C81))</f>
        <v/>
      </c>
      <c r="W81" s="35" t="str">
        <f>IF(E81="Oui",1,"")</f>
        <v/>
      </c>
      <c r="X81" s="35" t="str">
        <f t="shared" si="6"/>
        <v/>
      </c>
      <c r="Y81" s="35" t="str">
        <f t="shared" si="7"/>
        <v/>
      </c>
      <c r="Z81" s="35" t="str">
        <f>IF(E81="Oui",N81,"")</f>
        <v/>
      </c>
      <c r="AA81" s="38" t="str">
        <f>IF(E81="Oui",($C$3-J81)/365,"")</f>
        <v/>
      </c>
      <c r="AB81" s="35" t="str">
        <f t="shared" si="8"/>
        <v/>
      </c>
      <c r="AC81" s="35" t="str">
        <f>IF(AND($E81="Oui",$L81="CDI"),1,"")</f>
        <v/>
      </c>
      <c r="AD81" s="35" t="str">
        <f>IF(AND($E81="Oui",$L81="CDD"),1,"")</f>
        <v/>
      </c>
      <c r="AE81" s="35" t="str">
        <f>IF(AND($E81="Oui",$L81="Apprentissage"),1,"")</f>
        <v/>
      </c>
      <c r="AF81" s="35" t="str">
        <f>IF(AND($E81="Oui",$L81="Stage"),1,"")</f>
        <v/>
      </c>
      <c r="AG81" s="35" t="str">
        <f>IF(AND($E81="Oui",$L81="Autre"),1,"")</f>
        <v/>
      </c>
      <c r="AH81" s="35" t="str">
        <f>IF(AND($E81="Oui",$O81="Cadre"),1,"")</f>
        <v/>
      </c>
      <c r="AI81" s="35" t="str">
        <f>IF(AND($E81="Oui",$O81="Agent de maîtrise"),1,"")</f>
        <v/>
      </c>
      <c r="AJ81" s="35" t="str">
        <f>IF(AND($E81="Oui",$O81="Autre"),1,"")</f>
        <v/>
      </c>
      <c r="AK81" s="38" t="str">
        <f>IF(AND($E81="Oui",$H81="F"),($C$3-J81)/365,"")</f>
        <v/>
      </c>
      <c r="AL81" s="38" t="str">
        <f>IF(AND($E81="Oui",$H81="M"),($C$3-$J81)/365,"")</f>
        <v/>
      </c>
      <c r="AM81" s="35" t="str">
        <f>IF(AND($E81="Oui",$L81="CDI",$H81="F"),1,"")</f>
        <v/>
      </c>
      <c r="AN81" s="35" t="str">
        <f>IF(AND($E81="Oui",$L81="CDD",$H81="F"),1,"")</f>
        <v/>
      </c>
      <c r="AO81" s="35" t="str">
        <f>IF(AND($E81="Oui",$L81="Apprentissage",$H81="F"),1,"")</f>
        <v/>
      </c>
      <c r="AP81" s="35" t="str">
        <f>IF(AND($E81="Oui",$L81="Stage",$H81="F"),1,"")</f>
        <v/>
      </c>
      <c r="AQ81" s="35" t="str">
        <f>IF(AND($E81="Oui",$L81="Autre",$H81="F"),1,"")</f>
        <v/>
      </c>
      <c r="AR81" s="35" t="str">
        <f>IF(AND($E81="Oui",$O81="Cadre",$H81="F"),1,"")</f>
        <v/>
      </c>
      <c r="AS81" s="35" t="str">
        <f>IF(AND($E81="Oui",$O81="Agent de maîtrise",$H81="F"),1,"")</f>
        <v/>
      </c>
      <c r="AT81" s="35" t="str">
        <f>IF(AND($E81="Oui",$O81="Autre",$H81="F"),1,"")</f>
        <v/>
      </c>
      <c r="AU81" s="35" t="str">
        <f ca="1">IF($D81&gt;$AU$5,1,"")</f>
        <v/>
      </c>
      <c r="AV81" s="35" t="str">
        <f ca="1">IF(AND($D81&gt;$AV$5,$D81&lt;$AU$5),1,"")</f>
        <v/>
      </c>
      <c r="AW81" s="35" t="str">
        <f ca="1">IF($C81&gt;$AU$5,1,"")</f>
        <v/>
      </c>
      <c r="AX81" s="35" t="str">
        <f ca="1">IF(AND($C81&gt;$AV$5,$C81&lt;$AU$5),1,"")</f>
        <v/>
      </c>
      <c r="AY81" s="21" t="str">
        <f t="shared" si="9"/>
        <v/>
      </c>
    </row>
    <row r="82" spans="1:51" x14ac:dyDescent="0.25">
      <c r="A82" s="18">
        <v>75</v>
      </c>
      <c r="B82" s="32"/>
      <c r="C82" s="33"/>
      <c r="D82" s="33"/>
      <c r="E82" s="26" t="str">
        <f t="shared" si="5"/>
        <v/>
      </c>
      <c r="F82" s="34"/>
      <c r="G82" s="35"/>
      <c r="H82" s="33"/>
      <c r="I82" s="35"/>
      <c r="J82" s="37"/>
      <c r="K82" s="37"/>
      <c r="L82" s="37"/>
      <c r="M82" s="37"/>
      <c r="N82" s="33"/>
      <c r="O82" s="33"/>
      <c r="P82" s="33"/>
      <c r="Q82" s="33"/>
      <c r="R82" s="35"/>
      <c r="S82" s="35"/>
      <c r="T82" s="37"/>
      <c r="U82" s="37"/>
      <c r="V82" s="35" t="str">
        <f>IF(ISBLANK(C82),"",IF(ISBLANK($D82),$C$3-C82,D82-C82))</f>
        <v/>
      </c>
      <c r="W82" s="35" t="str">
        <f>IF(E82="Oui",1,"")</f>
        <v/>
      </c>
      <c r="X82" s="35" t="str">
        <f t="shared" si="6"/>
        <v/>
      </c>
      <c r="Y82" s="35" t="str">
        <f t="shared" si="7"/>
        <v/>
      </c>
      <c r="Z82" s="35" t="str">
        <f>IF(E82="Oui",N82,"")</f>
        <v/>
      </c>
      <c r="AA82" s="38" t="str">
        <f>IF(E82="Oui",($C$3-J82)/365,"")</f>
        <v/>
      </c>
      <c r="AB82" s="35" t="str">
        <f t="shared" si="8"/>
        <v/>
      </c>
      <c r="AC82" s="35" t="str">
        <f>IF(AND($E82="Oui",$L82="CDI"),1,"")</f>
        <v/>
      </c>
      <c r="AD82" s="35" t="str">
        <f>IF(AND($E82="Oui",$L82="CDD"),1,"")</f>
        <v/>
      </c>
      <c r="AE82" s="35" t="str">
        <f>IF(AND($E82="Oui",$L82="Apprentissage"),1,"")</f>
        <v/>
      </c>
      <c r="AF82" s="35" t="str">
        <f>IF(AND($E82="Oui",$L82="Stage"),1,"")</f>
        <v/>
      </c>
      <c r="AG82" s="35" t="str">
        <f>IF(AND($E82="Oui",$L82="Autre"),1,"")</f>
        <v/>
      </c>
      <c r="AH82" s="35" t="str">
        <f>IF(AND($E82="Oui",$O82="Cadre"),1,"")</f>
        <v/>
      </c>
      <c r="AI82" s="35" t="str">
        <f>IF(AND($E82="Oui",$O82="Agent de maîtrise"),1,"")</f>
        <v/>
      </c>
      <c r="AJ82" s="35" t="str">
        <f>IF(AND($E82="Oui",$O82="Autre"),1,"")</f>
        <v/>
      </c>
      <c r="AK82" s="38" t="str">
        <f>IF(AND($E82="Oui",$H82="F"),($C$3-J82)/365,"")</f>
        <v/>
      </c>
      <c r="AL82" s="38" t="str">
        <f>IF(AND($E82="Oui",$H82="M"),($C$3-$J82)/365,"")</f>
        <v/>
      </c>
      <c r="AM82" s="35" t="str">
        <f>IF(AND($E82="Oui",$L82="CDI",$H82="F"),1,"")</f>
        <v/>
      </c>
      <c r="AN82" s="35" t="str">
        <f>IF(AND($E82="Oui",$L82="CDD",$H82="F"),1,"")</f>
        <v/>
      </c>
      <c r="AO82" s="35" t="str">
        <f>IF(AND($E82="Oui",$L82="Apprentissage",$H82="F"),1,"")</f>
        <v/>
      </c>
      <c r="AP82" s="35" t="str">
        <f>IF(AND($E82="Oui",$L82="Stage",$H82="F"),1,"")</f>
        <v/>
      </c>
      <c r="AQ82" s="35" t="str">
        <f>IF(AND($E82="Oui",$L82="Autre",$H82="F"),1,"")</f>
        <v/>
      </c>
      <c r="AR82" s="35" t="str">
        <f>IF(AND($E82="Oui",$O82="Cadre",$H82="F"),1,"")</f>
        <v/>
      </c>
      <c r="AS82" s="35" t="str">
        <f>IF(AND($E82="Oui",$O82="Agent de maîtrise",$H82="F"),1,"")</f>
        <v/>
      </c>
      <c r="AT82" s="35" t="str">
        <f>IF(AND($E82="Oui",$O82="Autre",$H82="F"),1,"")</f>
        <v/>
      </c>
      <c r="AU82" s="35" t="str">
        <f ca="1">IF($D82&gt;$AU$5,1,"")</f>
        <v/>
      </c>
      <c r="AV82" s="35" t="str">
        <f ca="1">IF(AND($D82&gt;$AV$5,$D82&lt;$AU$5),1,"")</f>
        <v/>
      </c>
      <c r="AW82" s="35" t="str">
        <f ca="1">IF($C82&gt;$AU$5,1,"")</f>
        <v/>
      </c>
      <c r="AX82" s="35" t="str">
        <f ca="1">IF(AND($C82&gt;$AV$5,$C82&lt;$AU$5),1,"")</f>
        <v/>
      </c>
      <c r="AY82" s="21" t="str">
        <f t="shared" si="9"/>
        <v/>
      </c>
    </row>
    <row r="83" spans="1:51" x14ac:dyDescent="0.25">
      <c r="A83" s="18">
        <v>76</v>
      </c>
      <c r="B83" s="32"/>
      <c r="C83" s="33"/>
      <c r="D83" s="33"/>
      <c r="E83" s="26" t="str">
        <f t="shared" si="5"/>
        <v/>
      </c>
      <c r="F83" s="34"/>
      <c r="G83" s="35"/>
      <c r="H83" s="33"/>
      <c r="I83" s="35"/>
      <c r="J83" s="37"/>
      <c r="K83" s="37"/>
      <c r="L83" s="37"/>
      <c r="M83" s="37"/>
      <c r="N83" s="33"/>
      <c r="O83" s="33"/>
      <c r="P83" s="33"/>
      <c r="Q83" s="33"/>
      <c r="R83" s="35"/>
      <c r="S83" s="35"/>
      <c r="T83" s="37"/>
      <c r="U83" s="37"/>
      <c r="V83" s="35" t="str">
        <f>IF(ISBLANK(C83),"",IF(ISBLANK($D83),$C$3-C83,D83-C83))</f>
        <v/>
      </c>
      <c r="W83" s="35" t="str">
        <f>IF(E83="Oui",1,"")</f>
        <v/>
      </c>
      <c r="X83" s="35" t="str">
        <f t="shared" si="6"/>
        <v/>
      </c>
      <c r="Y83" s="35" t="str">
        <f t="shared" si="7"/>
        <v/>
      </c>
      <c r="Z83" s="35" t="str">
        <f>IF(E83="Oui",N83,"")</f>
        <v/>
      </c>
      <c r="AA83" s="38" t="str">
        <f>IF(E83="Oui",($C$3-J83)/365,"")</f>
        <v/>
      </c>
      <c r="AB83" s="35" t="str">
        <f t="shared" si="8"/>
        <v/>
      </c>
      <c r="AC83" s="35" t="str">
        <f>IF(AND($E83="Oui",$L83="CDI"),1,"")</f>
        <v/>
      </c>
      <c r="AD83" s="35" t="str">
        <f>IF(AND($E83="Oui",$L83="CDD"),1,"")</f>
        <v/>
      </c>
      <c r="AE83" s="35" t="str">
        <f>IF(AND($E83="Oui",$L83="Apprentissage"),1,"")</f>
        <v/>
      </c>
      <c r="AF83" s="35" t="str">
        <f>IF(AND($E83="Oui",$L83="Stage"),1,"")</f>
        <v/>
      </c>
      <c r="AG83" s="35" t="str">
        <f>IF(AND($E83="Oui",$L83="Autre"),1,"")</f>
        <v/>
      </c>
      <c r="AH83" s="35" t="str">
        <f>IF(AND($E83="Oui",$O83="Cadre"),1,"")</f>
        <v/>
      </c>
      <c r="AI83" s="35" t="str">
        <f>IF(AND($E83="Oui",$O83="Agent de maîtrise"),1,"")</f>
        <v/>
      </c>
      <c r="AJ83" s="35" t="str">
        <f>IF(AND($E83="Oui",$O83="Autre"),1,"")</f>
        <v/>
      </c>
      <c r="AK83" s="38" t="str">
        <f>IF(AND($E83="Oui",$H83="F"),($C$3-J83)/365,"")</f>
        <v/>
      </c>
      <c r="AL83" s="38" t="str">
        <f>IF(AND($E83="Oui",$H83="M"),($C$3-$J83)/365,"")</f>
        <v/>
      </c>
      <c r="AM83" s="35" t="str">
        <f>IF(AND($E83="Oui",$L83="CDI",$H83="F"),1,"")</f>
        <v/>
      </c>
      <c r="AN83" s="35" t="str">
        <f>IF(AND($E83="Oui",$L83="CDD",$H83="F"),1,"")</f>
        <v/>
      </c>
      <c r="AO83" s="35" t="str">
        <f>IF(AND($E83="Oui",$L83="Apprentissage",$H83="F"),1,"")</f>
        <v/>
      </c>
      <c r="AP83" s="35" t="str">
        <f>IF(AND($E83="Oui",$L83="Stage",$H83="F"),1,"")</f>
        <v/>
      </c>
      <c r="AQ83" s="35" t="str">
        <f>IF(AND($E83="Oui",$L83="Autre",$H83="F"),1,"")</f>
        <v/>
      </c>
      <c r="AR83" s="35" t="str">
        <f>IF(AND($E83="Oui",$O83="Cadre",$H83="F"),1,"")</f>
        <v/>
      </c>
      <c r="AS83" s="35" t="str">
        <f>IF(AND($E83="Oui",$O83="Agent de maîtrise",$H83="F"),1,"")</f>
        <v/>
      </c>
      <c r="AT83" s="35" t="str">
        <f>IF(AND($E83="Oui",$O83="Autre",$H83="F"),1,"")</f>
        <v/>
      </c>
      <c r="AU83" s="35" t="str">
        <f ca="1">IF($D83&gt;$AU$5,1,"")</f>
        <v/>
      </c>
      <c r="AV83" s="35" t="str">
        <f ca="1">IF(AND($D83&gt;$AV$5,$D83&lt;$AU$5),1,"")</f>
        <v/>
      </c>
      <c r="AW83" s="35" t="str">
        <f ca="1">IF($C83&gt;$AU$5,1,"")</f>
        <v/>
      </c>
      <c r="AX83" s="35" t="str">
        <f ca="1">IF(AND($C83&gt;$AV$5,$C83&lt;$AU$5),1,"")</f>
        <v/>
      </c>
      <c r="AY83" s="21" t="str">
        <f t="shared" si="9"/>
        <v/>
      </c>
    </row>
    <row r="84" spans="1:51" x14ac:dyDescent="0.25">
      <c r="A84" s="18">
        <v>77</v>
      </c>
      <c r="B84" s="32"/>
      <c r="C84" s="33"/>
      <c r="D84" s="33"/>
      <c r="E84" s="26" t="str">
        <f t="shared" si="5"/>
        <v/>
      </c>
      <c r="F84" s="34"/>
      <c r="G84" s="35"/>
      <c r="H84" s="33"/>
      <c r="I84" s="35"/>
      <c r="J84" s="37"/>
      <c r="K84" s="37"/>
      <c r="L84" s="37"/>
      <c r="M84" s="37"/>
      <c r="N84" s="33"/>
      <c r="O84" s="33"/>
      <c r="P84" s="33"/>
      <c r="Q84" s="33"/>
      <c r="R84" s="35"/>
      <c r="S84" s="35"/>
      <c r="T84" s="37"/>
      <c r="U84" s="37"/>
      <c r="V84" s="35" t="str">
        <f>IF(ISBLANK(C84),"",IF(ISBLANK($D84),$C$3-C84,D84-C84))</f>
        <v/>
      </c>
      <c r="W84" s="35" t="str">
        <f>IF(E84="Oui",1,"")</f>
        <v/>
      </c>
      <c r="X84" s="35" t="str">
        <f t="shared" si="6"/>
        <v/>
      </c>
      <c r="Y84" s="35" t="str">
        <f t="shared" si="7"/>
        <v/>
      </c>
      <c r="Z84" s="35" t="str">
        <f>IF(E84="Oui",N84,"")</f>
        <v/>
      </c>
      <c r="AA84" s="38" t="str">
        <f>IF(E84="Oui",($C$3-J84)/365,"")</f>
        <v/>
      </c>
      <c r="AB84" s="35" t="str">
        <f t="shared" si="8"/>
        <v/>
      </c>
      <c r="AC84" s="35" t="str">
        <f>IF(AND($E84="Oui",$L84="CDI"),1,"")</f>
        <v/>
      </c>
      <c r="AD84" s="35" t="str">
        <f>IF(AND($E84="Oui",$L84="CDD"),1,"")</f>
        <v/>
      </c>
      <c r="AE84" s="35" t="str">
        <f>IF(AND($E84="Oui",$L84="Apprentissage"),1,"")</f>
        <v/>
      </c>
      <c r="AF84" s="35" t="str">
        <f>IF(AND($E84="Oui",$L84="Stage"),1,"")</f>
        <v/>
      </c>
      <c r="AG84" s="35" t="str">
        <f>IF(AND($E84="Oui",$L84="Autre"),1,"")</f>
        <v/>
      </c>
      <c r="AH84" s="35" t="str">
        <f>IF(AND($E84="Oui",$O84="Cadre"),1,"")</f>
        <v/>
      </c>
      <c r="AI84" s="35" t="str">
        <f>IF(AND($E84="Oui",$O84="Agent de maîtrise"),1,"")</f>
        <v/>
      </c>
      <c r="AJ84" s="35" t="str">
        <f>IF(AND($E84="Oui",$O84="Autre"),1,"")</f>
        <v/>
      </c>
      <c r="AK84" s="38" t="str">
        <f>IF(AND($E84="Oui",$H84="F"),($C$3-J84)/365,"")</f>
        <v/>
      </c>
      <c r="AL84" s="38" t="str">
        <f>IF(AND($E84="Oui",$H84="M"),($C$3-$J84)/365,"")</f>
        <v/>
      </c>
      <c r="AM84" s="35" t="str">
        <f>IF(AND($E84="Oui",$L84="CDI",$H84="F"),1,"")</f>
        <v/>
      </c>
      <c r="AN84" s="35" t="str">
        <f>IF(AND($E84="Oui",$L84="CDD",$H84="F"),1,"")</f>
        <v/>
      </c>
      <c r="AO84" s="35" t="str">
        <f>IF(AND($E84="Oui",$L84="Apprentissage",$H84="F"),1,"")</f>
        <v/>
      </c>
      <c r="AP84" s="35" t="str">
        <f>IF(AND($E84="Oui",$L84="Stage",$H84="F"),1,"")</f>
        <v/>
      </c>
      <c r="AQ84" s="35" t="str">
        <f>IF(AND($E84="Oui",$L84="Autre",$H84="F"),1,"")</f>
        <v/>
      </c>
      <c r="AR84" s="35" t="str">
        <f>IF(AND($E84="Oui",$O84="Cadre",$H84="F"),1,"")</f>
        <v/>
      </c>
      <c r="AS84" s="35" t="str">
        <f>IF(AND($E84="Oui",$O84="Agent de maîtrise",$H84="F"),1,"")</f>
        <v/>
      </c>
      <c r="AT84" s="35" t="str">
        <f>IF(AND($E84="Oui",$O84="Autre",$H84="F"),1,"")</f>
        <v/>
      </c>
      <c r="AU84" s="35" t="str">
        <f ca="1">IF($D84&gt;$AU$5,1,"")</f>
        <v/>
      </c>
      <c r="AV84" s="35" t="str">
        <f ca="1">IF(AND($D84&gt;$AV$5,$D84&lt;$AU$5),1,"")</f>
        <v/>
      </c>
      <c r="AW84" s="35" t="str">
        <f ca="1">IF($C84&gt;$AU$5,1,"")</f>
        <v/>
      </c>
      <c r="AX84" s="35" t="str">
        <f ca="1">IF(AND($C84&gt;$AV$5,$C84&lt;$AU$5),1,"")</f>
        <v/>
      </c>
      <c r="AY84" s="21" t="str">
        <f t="shared" si="9"/>
        <v/>
      </c>
    </row>
    <row r="85" spans="1:51" x14ac:dyDescent="0.25">
      <c r="A85" s="18">
        <v>78</v>
      </c>
      <c r="B85" s="32"/>
      <c r="C85" s="33"/>
      <c r="D85" s="33"/>
      <c r="E85" s="26" t="str">
        <f t="shared" si="5"/>
        <v/>
      </c>
      <c r="F85" s="34"/>
      <c r="G85" s="35"/>
      <c r="H85" s="33"/>
      <c r="I85" s="35"/>
      <c r="J85" s="37"/>
      <c r="K85" s="37"/>
      <c r="L85" s="37"/>
      <c r="M85" s="37"/>
      <c r="N85" s="33"/>
      <c r="O85" s="33"/>
      <c r="P85" s="33"/>
      <c r="Q85" s="33"/>
      <c r="R85" s="35"/>
      <c r="S85" s="35"/>
      <c r="T85" s="37"/>
      <c r="U85" s="37"/>
      <c r="V85" s="35" t="str">
        <f>IF(ISBLANK(C85),"",IF(ISBLANK($D85),$C$3-C85,D85-C85))</f>
        <v/>
      </c>
      <c r="W85" s="35" t="str">
        <f>IF(E85="Oui",1,"")</f>
        <v/>
      </c>
      <c r="X85" s="35" t="str">
        <f t="shared" si="6"/>
        <v/>
      </c>
      <c r="Y85" s="35" t="str">
        <f t="shared" si="7"/>
        <v/>
      </c>
      <c r="Z85" s="35" t="str">
        <f>IF(E85="Oui",N85,"")</f>
        <v/>
      </c>
      <c r="AA85" s="38" t="str">
        <f>IF(E85="Oui",($C$3-J85)/365,"")</f>
        <v/>
      </c>
      <c r="AB85" s="35" t="str">
        <f t="shared" si="8"/>
        <v/>
      </c>
      <c r="AC85" s="35" t="str">
        <f>IF(AND($E85="Oui",$L85="CDI"),1,"")</f>
        <v/>
      </c>
      <c r="AD85" s="35" t="str">
        <f>IF(AND($E85="Oui",$L85="CDD"),1,"")</f>
        <v/>
      </c>
      <c r="AE85" s="35" t="str">
        <f>IF(AND($E85="Oui",$L85="Apprentissage"),1,"")</f>
        <v/>
      </c>
      <c r="AF85" s="35" t="str">
        <f>IF(AND($E85="Oui",$L85="Stage"),1,"")</f>
        <v/>
      </c>
      <c r="AG85" s="35" t="str">
        <f>IF(AND($E85="Oui",$L85="Autre"),1,"")</f>
        <v/>
      </c>
      <c r="AH85" s="35" t="str">
        <f>IF(AND($E85="Oui",$O85="Cadre"),1,"")</f>
        <v/>
      </c>
      <c r="AI85" s="35" t="str">
        <f>IF(AND($E85="Oui",$O85="Agent de maîtrise"),1,"")</f>
        <v/>
      </c>
      <c r="AJ85" s="35" t="str">
        <f>IF(AND($E85="Oui",$O85="Autre"),1,"")</f>
        <v/>
      </c>
      <c r="AK85" s="38" t="str">
        <f>IF(AND($E85="Oui",$H85="F"),($C$3-J85)/365,"")</f>
        <v/>
      </c>
      <c r="AL85" s="38" t="str">
        <f>IF(AND($E85="Oui",$H85="M"),($C$3-$J85)/365,"")</f>
        <v/>
      </c>
      <c r="AM85" s="35" t="str">
        <f>IF(AND($E85="Oui",$L85="CDI",$H85="F"),1,"")</f>
        <v/>
      </c>
      <c r="AN85" s="35" t="str">
        <f>IF(AND($E85="Oui",$L85="CDD",$H85="F"),1,"")</f>
        <v/>
      </c>
      <c r="AO85" s="35" t="str">
        <f>IF(AND($E85="Oui",$L85="Apprentissage",$H85="F"),1,"")</f>
        <v/>
      </c>
      <c r="AP85" s="35" t="str">
        <f>IF(AND($E85="Oui",$L85="Stage",$H85="F"),1,"")</f>
        <v/>
      </c>
      <c r="AQ85" s="35" t="str">
        <f>IF(AND($E85="Oui",$L85="Autre",$H85="F"),1,"")</f>
        <v/>
      </c>
      <c r="AR85" s="35" t="str">
        <f>IF(AND($E85="Oui",$O85="Cadre",$H85="F"),1,"")</f>
        <v/>
      </c>
      <c r="AS85" s="35" t="str">
        <f>IF(AND($E85="Oui",$O85="Agent de maîtrise",$H85="F"),1,"")</f>
        <v/>
      </c>
      <c r="AT85" s="35" t="str">
        <f>IF(AND($E85="Oui",$O85="Autre",$H85="F"),1,"")</f>
        <v/>
      </c>
      <c r="AU85" s="35" t="str">
        <f ca="1">IF($D85&gt;$AU$5,1,"")</f>
        <v/>
      </c>
      <c r="AV85" s="35" t="str">
        <f ca="1">IF(AND($D85&gt;$AV$5,$D85&lt;$AU$5),1,"")</f>
        <v/>
      </c>
      <c r="AW85" s="35" t="str">
        <f ca="1">IF($C85&gt;$AU$5,1,"")</f>
        <v/>
      </c>
      <c r="AX85" s="35" t="str">
        <f ca="1">IF(AND($C85&gt;$AV$5,$C85&lt;$AU$5),1,"")</f>
        <v/>
      </c>
      <c r="AY85" s="21" t="str">
        <f t="shared" si="9"/>
        <v/>
      </c>
    </row>
    <row r="86" spans="1:51" x14ac:dyDescent="0.25">
      <c r="A86" s="18">
        <v>79</v>
      </c>
      <c r="B86" s="32"/>
      <c r="C86" s="33"/>
      <c r="D86" s="33"/>
      <c r="E86" s="26" t="str">
        <f t="shared" si="5"/>
        <v/>
      </c>
      <c r="F86" s="34"/>
      <c r="G86" s="35"/>
      <c r="H86" s="33"/>
      <c r="I86" s="35"/>
      <c r="J86" s="37"/>
      <c r="K86" s="37"/>
      <c r="L86" s="37"/>
      <c r="M86" s="37"/>
      <c r="N86" s="33"/>
      <c r="O86" s="33"/>
      <c r="P86" s="33"/>
      <c r="Q86" s="33"/>
      <c r="R86" s="35"/>
      <c r="S86" s="35"/>
      <c r="T86" s="37"/>
      <c r="U86" s="37"/>
      <c r="V86" s="35" t="str">
        <f>IF(ISBLANK(C86),"",IF(ISBLANK($D86),$C$3-C86,D86-C86))</f>
        <v/>
      </c>
      <c r="W86" s="35" t="str">
        <f>IF(E86="Oui",1,"")</f>
        <v/>
      </c>
      <c r="X86" s="35" t="str">
        <f t="shared" si="6"/>
        <v/>
      </c>
      <c r="Y86" s="35" t="str">
        <f t="shared" si="7"/>
        <v/>
      </c>
      <c r="Z86" s="35" t="str">
        <f>IF(E86="Oui",N86,"")</f>
        <v/>
      </c>
      <c r="AA86" s="38" t="str">
        <f>IF(E86="Oui",($C$3-J86)/365,"")</f>
        <v/>
      </c>
      <c r="AB86" s="35" t="str">
        <f t="shared" si="8"/>
        <v/>
      </c>
      <c r="AC86" s="35" t="str">
        <f>IF(AND($E86="Oui",$L86="CDI"),1,"")</f>
        <v/>
      </c>
      <c r="AD86" s="35" t="str">
        <f>IF(AND($E86="Oui",$L86="CDD"),1,"")</f>
        <v/>
      </c>
      <c r="AE86" s="35" t="str">
        <f>IF(AND($E86="Oui",$L86="Apprentissage"),1,"")</f>
        <v/>
      </c>
      <c r="AF86" s="35" t="str">
        <f>IF(AND($E86="Oui",$L86="Stage"),1,"")</f>
        <v/>
      </c>
      <c r="AG86" s="35" t="str">
        <f>IF(AND($E86="Oui",$L86="Autre"),1,"")</f>
        <v/>
      </c>
      <c r="AH86" s="35" t="str">
        <f>IF(AND($E86="Oui",$O86="Cadre"),1,"")</f>
        <v/>
      </c>
      <c r="AI86" s="35" t="str">
        <f>IF(AND($E86="Oui",$O86="Agent de maîtrise"),1,"")</f>
        <v/>
      </c>
      <c r="AJ86" s="35" t="str">
        <f>IF(AND($E86="Oui",$O86="Autre"),1,"")</f>
        <v/>
      </c>
      <c r="AK86" s="38" t="str">
        <f>IF(AND($E86="Oui",$H86="F"),($C$3-J86)/365,"")</f>
        <v/>
      </c>
      <c r="AL86" s="38" t="str">
        <f>IF(AND($E86="Oui",$H86="M"),($C$3-$J86)/365,"")</f>
        <v/>
      </c>
      <c r="AM86" s="35" t="str">
        <f>IF(AND($E86="Oui",$L86="CDI",$H86="F"),1,"")</f>
        <v/>
      </c>
      <c r="AN86" s="35" t="str">
        <f>IF(AND($E86="Oui",$L86="CDD",$H86="F"),1,"")</f>
        <v/>
      </c>
      <c r="AO86" s="35" t="str">
        <f>IF(AND($E86="Oui",$L86="Apprentissage",$H86="F"),1,"")</f>
        <v/>
      </c>
      <c r="AP86" s="35" t="str">
        <f>IF(AND($E86="Oui",$L86="Stage",$H86="F"),1,"")</f>
        <v/>
      </c>
      <c r="AQ86" s="35" t="str">
        <f>IF(AND($E86="Oui",$L86="Autre",$H86="F"),1,"")</f>
        <v/>
      </c>
      <c r="AR86" s="35" t="str">
        <f>IF(AND($E86="Oui",$O86="Cadre",$H86="F"),1,"")</f>
        <v/>
      </c>
      <c r="AS86" s="35" t="str">
        <f>IF(AND($E86="Oui",$O86="Agent de maîtrise",$H86="F"),1,"")</f>
        <v/>
      </c>
      <c r="AT86" s="35" t="str">
        <f>IF(AND($E86="Oui",$O86="Autre",$H86="F"),1,"")</f>
        <v/>
      </c>
      <c r="AU86" s="35" t="str">
        <f ca="1">IF($D86&gt;$AU$5,1,"")</f>
        <v/>
      </c>
      <c r="AV86" s="35" t="str">
        <f ca="1">IF(AND($D86&gt;$AV$5,$D86&lt;$AU$5),1,"")</f>
        <v/>
      </c>
      <c r="AW86" s="35" t="str">
        <f ca="1">IF($C86&gt;$AU$5,1,"")</f>
        <v/>
      </c>
      <c r="AX86" s="35" t="str">
        <f ca="1">IF(AND($C86&gt;$AV$5,$C86&lt;$AU$5),1,"")</f>
        <v/>
      </c>
      <c r="AY86" s="21" t="str">
        <f t="shared" si="9"/>
        <v/>
      </c>
    </row>
    <row r="87" spans="1:51" x14ac:dyDescent="0.25">
      <c r="A87" s="18">
        <v>80</v>
      </c>
      <c r="B87" s="32"/>
      <c r="C87" s="33"/>
      <c r="D87" s="33"/>
      <c r="E87" s="26" t="str">
        <f t="shared" si="5"/>
        <v/>
      </c>
      <c r="F87" s="34"/>
      <c r="G87" s="35"/>
      <c r="H87" s="33"/>
      <c r="I87" s="35"/>
      <c r="J87" s="37"/>
      <c r="K87" s="37"/>
      <c r="L87" s="37"/>
      <c r="M87" s="37"/>
      <c r="N87" s="33"/>
      <c r="O87" s="33"/>
      <c r="P87" s="33"/>
      <c r="Q87" s="33"/>
      <c r="R87" s="35"/>
      <c r="S87" s="35"/>
      <c r="T87" s="37"/>
      <c r="U87" s="37"/>
      <c r="V87" s="35" t="str">
        <f>IF(ISBLANK(C87),"",IF(ISBLANK($D87),$C$3-C87,D87-C87))</f>
        <v/>
      </c>
      <c r="W87" s="35" t="str">
        <f>IF(E87="Oui",1,"")</f>
        <v/>
      </c>
      <c r="X87" s="35" t="str">
        <f t="shared" si="6"/>
        <v/>
      </c>
      <c r="Y87" s="35" t="str">
        <f t="shared" si="7"/>
        <v/>
      </c>
      <c r="Z87" s="35" t="str">
        <f>IF(E87="Oui",N87,"")</f>
        <v/>
      </c>
      <c r="AA87" s="38" t="str">
        <f>IF(E87="Oui",($C$3-J87)/365,"")</f>
        <v/>
      </c>
      <c r="AB87" s="35" t="str">
        <f t="shared" si="8"/>
        <v/>
      </c>
      <c r="AC87" s="35" t="str">
        <f>IF(AND($E87="Oui",$L87="CDI"),1,"")</f>
        <v/>
      </c>
      <c r="AD87" s="35" t="str">
        <f>IF(AND($E87="Oui",$L87="CDD"),1,"")</f>
        <v/>
      </c>
      <c r="AE87" s="35" t="str">
        <f>IF(AND($E87="Oui",$L87="Apprentissage"),1,"")</f>
        <v/>
      </c>
      <c r="AF87" s="35" t="str">
        <f>IF(AND($E87="Oui",$L87="Stage"),1,"")</f>
        <v/>
      </c>
      <c r="AG87" s="35" t="str">
        <f>IF(AND($E87="Oui",$L87="Autre"),1,"")</f>
        <v/>
      </c>
      <c r="AH87" s="35" t="str">
        <f>IF(AND($E87="Oui",$O87="Cadre"),1,"")</f>
        <v/>
      </c>
      <c r="AI87" s="35" t="str">
        <f>IF(AND($E87="Oui",$O87="Agent de maîtrise"),1,"")</f>
        <v/>
      </c>
      <c r="AJ87" s="35" t="str">
        <f>IF(AND($E87="Oui",$O87="Autre"),1,"")</f>
        <v/>
      </c>
      <c r="AK87" s="38" t="str">
        <f>IF(AND($E87="Oui",$H87="F"),($C$3-J87)/365,"")</f>
        <v/>
      </c>
      <c r="AL87" s="38" t="str">
        <f>IF(AND($E87="Oui",$H87="M"),($C$3-$J87)/365,"")</f>
        <v/>
      </c>
      <c r="AM87" s="35" t="str">
        <f>IF(AND($E87="Oui",$L87="CDI",$H87="F"),1,"")</f>
        <v/>
      </c>
      <c r="AN87" s="35" t="str">
        <f>IF(AND($E87="Oui",$L87="CDD",$H87="F"),1,"")</f>
        <v/>
      </c>
      <c r="AO87" s="35" t="str">
        <f>IF(AND($E87="Oui",$L87="Apprentissage",$H87="F"),1,"")</f>
        <v/>
      </c>
      <c r="AP87" s="35" t="str">
        <f>IF(AND($E87="Oui",$L87="Stage",$H87="F"),1,"")</f>
        <v/>
      </c>
      <c r="AQ87" s="35" t="str">
        <f>IF(AND($E87="Oui",$L87="Autre",$H87="F"),1,"")</f>
        <v/>
      </c>
      <c r="AR87" s="35" t="str">
        <f>IF(AND($E87="Oui",$O87="Cadre",$H87="F"),1,"")</f>
        <v/>
      </c>
      <c r="AS87" s="35" t="str">
        <f>IF(AND($E87="Oui",$O87="Agent de maîtrise",$H87="F"),1,"")</f>
        <v/>
      </c>
      <c r="AT87" s="35" t="str">
        <f>IF(AND($E87="Oui",$O87="Autre",$H87="F"),1,"")</f>
        <v/>
      </c>
      <c r="AU87" s="35" t="str">
        <f ca="1">IF($D87&gt;$AU$5,1,"")</f>
        <v/>
      </c>
      <c r="AV87" s="35" t="str">
        <f ca="1">IF(AND($D87&gt;$AV$5,$D87&lt;$AU$5),1,"")</f>
        <v/>
      </c>
      <c r="AW87" s="35" t="str">
        <f ca="1">IF($C87&gt;$AU$5,1,"")</f>
        <v/>
      </c>
      <c r="AX87" s="35" t="str">
        <f ca="1">IF(AND($C87&gt;$AV$5,$C87&lt;$AU$5),1,"")</f>
        <v/>
      </c>
      <c r="AY87" s="21" t="str">
        <f t="shared" si="9"/>
        <v/>
      </c>
    </row>
    <row r="88" spans="1:51" x14ac:dyDescent="0.25">
      <c r="A88" s="18">
        <v>81</v>
      </c>
      <c r="B88" s="32"/>
      <c r="C88" s="33"/>
      <c r="D88" s="33"/>
      <c r="E88" s="26" t="str">
        <f t="shared" si="5"/>
        <v/>
      </c>
      <c r="F88" s="34"/>
      <c r="G88" s="35"/>
      <c r="H88" s="33"/>
      <c r="I88" s="35"/>
      <c r="J88" s="37"/>
      <c r="K88" s="37"/>
      <c r="L88" s="37"/>
      <c r="M88" s="37"/>
      <c r="N88" s="33"/>
      <c r="O88" s="33"/>
      <c r="P88" s="33"/>
      <c r="Q88" s="33"/>
      <c r="R88" s="35"/>
      <c r="S88" s="35"/>
      <c r="T88" s="37"/>
      <c r="U88" s="37"/>
      <c r="V88" s="35" t="str">
        <f>IF(ISBLANK(C88),"",IF(ISBLANK($D88),$C$3-C88,D88-C88))</f>
        <v/>
      </c>
      <c r="W88" s="35" t="str">
        <f>IF(E88="Oui",1,"")</f>
        <v/>
      </c>
      <c r="X88" s="35" t="str">
        <f t="shared" si="6"/>
        <v/>
      </c>
      <c r="Y88" s="35" t="str">
        <f t="shared" si="7"/>
        <v/>
      </c>
      <c r="Z88" s="35" t="str">
        <f>IF(E88="Oui",N88,"")</f>
        <v/>
      </c>
      <c r="AA88" s="38" t="str">
        <f>IF(E88="Oui",($C$3-J88)/365,"")</f>
        <v/>
      </c>
      <c r="AB88" s="35" t="str">
        <f t="shared" si="8"/>
        <v/>
      </c>
      <c r="AC88" s="35" t="str">
        <f>IF(AND($E88="Oui",$L88="CDI"),1,"")</f>
        <v/>
      </c>
      <c r="AD88" s="35" t="str">
        <f>IF(AND($E88="Oui",$L88="CDD"),1,"")</f>
        <v/>
      </c>
      <c r="AE88" s="35" t="str">
        <f>IF(AND($E88="Oui",$L88="Apprentissage"),1,"")</f>
        <v/>
      </c>
      <c r="AF88" s="35" t="str">
        <f>IF(AND($E88="Oui",$L88="Stage"),1,"")</f>
        <v/>
      </c>
      <c r="AG88" s="35" t="str">
        <f>IF(AND($E88="Oui",$L88="Autre"),1,"")</f>
        <v/>
      </c>
      <c r="AH88" s="35" t="str">
        <f>IF(AND($E88="Oui",$O88="Cadre"),1,"")</f>
        <v/>
      </c>
      <c r="AI88" s="35" t="str">
        <f>IF(AND($E88="Oui",$O88="Agent de maîtrise"),1,"")</f>
        <v/>
      </c>
      <c r="AJ88" s="35" t="str">
        <f>IF(AND($E88="Oui",$O88="Autre"),1,"")</f>
        <v/>
      </c>
      <c r="AK88" s="38" t="str">
        <f>IF(AND($E88="Oui",$H88="F"),($C$3-J88)/365,"")</f>
        <v/>
      </c>
      <c r="AL88" s="38" t="str">
        <f>IF(AND($E88="Oui",$H88="M"),($C$3-$J88)/365,"")</f>
        <v/>
      </c>
      <c r="AM88" s="35" t="str">
        <f>IF(AND($E88="Oui",$L88="CDI",$H88="F"),1,"")</f>
        <v/>
      </c>
      <c r="AN88" s="35" t="str">
        <f>IF(AND($E88="Oui",$L88="CDD",$H88="F"),1,"")</f>
        <v/>
      </c>
      <c r="AO88" s="35" t="str">
        <f>IF(AND($E88="Oui",$L88="Apprentissage",$H88="F"),1,"")</f>
        <v/>
      </c>
      <c r="AP88" s="35" t="str">
        <f>IF(AND($E88="Oui",$L88="Stage",$H88="F"),1,"")</f>
        <v/>
      </c>
      <c r="AQ88" s="35" t="str">
        <f>IF(AND($E88="Oui",$L88="Autre",$H88="F"),1,"")</f>
        <v/>
      </c>
      <c r="AR88" s="35" t="str">
        <f>IF(AND($E88="Oui",$O88="Cadre",$H88="F"),1,"")</f>
        <v/>
      </c>
      <c r="AS88" s="35" t="str">
        <f>IF(AND($E88="Oui",$O88="Agent de maîtrise",$H88="F"),1,"")</f>
        <v/>
      </c>
      <c r="AT88" s="35" t="str">
        <f>IF(AND($E88="Oui",$O88="Autre",$H88="F"),1,"")</f>
        <v/>
      </c>
      <c r="AU88" s="35" t="str">
        <f ca="1">IF($D88&gt;$AU$5,1,"")</f>
        <v/>
      </c>
      <c r="AV88" s="35" t="str">
        <f ca="1">IF(AND($D88&gt;$AV$5,$D88&lt;$AU$5),1,"")</f>
        <v/>
      </c>
      <c r="AW88" s="35" t="str">
        <f ca="1">IF($C88&gt;$AU$5,1,"")</f>
        <v/>
      </c>
      <c r="AX88" s="35" t="str">
        <f ca="1">IF(AND($C88&gt;$AV$5,$C88&lt;$AU$5),1,"")</f>
        <v/>
      </c>
      <c r="AY88" s="21" t="str">
        <f t="shared" si="9"/>
        <v/>
      </c>
    </row>
    <row r="89" spans="1:51" x14ac:dyDescent="0.25">
      <c r="A89" s="18">
        <v>82</v>
      </c>
      <c r="B89" s="32"/>
      <c r="C89" s="33"/>
      <c r="D89" s="33"/>
      <c r="E89" s="26" t="str">
        <f t="shared" si="5"/>
        <v/>
      </c>
      <c r="F89" s="34"/>
      <c r="G89" s="35"/>
      <c r="H89" s="33"/>
      <c r="I89" s="35"/>
      <c r="J89" s="37"/>
      <c r="K89" s="37"/>
      <c r="L89" s="37"/>
      <c r="M89" s="37"/>
      <c r="N89" s="33"/>
      <c r="O89" s="33"/>
      <c r="P89" s="33"/>
      <c r="Q89" s="33"/>
      <c r="R89" s="35"/>
      <c r="S89" s="35"/>
      <c r="T89" s="37"/>
      <c r="U89" s="37"/>
      <c r="V89" s="35" t="str">
        <f>IF(ISBLANK(C89),"",IF(ISBLANK($D89),$C$3-C89,D89-C89))</f>
        <v/>
      </c>
      <c r="W89" s="35" t="str">
        <f>IF(E89="Oui",1,"")</f>
        <v/>
      </c>
      <c r="X89" s="35" t="str">
        <f t="shared" si="6"/>
        <v/>
      </c>
      <c r="Y89" s="35" t="str">
        <f t="shared" si="7"/>
        <v/>
      </c>
      <c r="Z89" s="35" t="str">
        <f>IF(E89="Oui",N89,"")</f>
        <v/>
      </c>
      <c r="AA89" s="38" t="str">
        <f>IF(E89="Oui",($C$3-J89)/365,"")</f>
        <v/>
      </c>
      <c r="AB89" s="35" t="str">
        <f t="shared" si="8"/>
        <v/>
      </c>
      <c r="AC89" s="35" t="str">
        <f>IF(AND($E89="Oui",$L89="CDI"),1,"")</f>
        <v/>
      </c>
      <c r="AD89" s="35" t="str">
        <f>IF(AND($E89="Oui",$L89="CDD"),1,"")</f>
        <v/>
      </c>
      <c r="AE89" s="35" t="str">
        <f>IF(AND($E89="Oui",$L89="Apprentissage"),1,"")</f>
        <v/>
      </c>
      <c r="AF89" s="35" t="str">
        <f>IF(AND($E89="Oui",$L89="Stage"),1,"")</f>
        <v/>
      </c>
      <c r="AG89" s="35" t="str">
        <f>IF(AND($E89="Oui",$L89="Autre"),1,"")</f>
        <v/>
      </c>
      <c r="AH89" s="35" t="str">
        <f>IF(AND($E89="Oui",$O89="Cadre"),1,"")</f>
        <v/>
      </c>
      <c r="AI89" s="35" t="str">
        <f>IF(AND($E89="Oui",$O89="Agent de maîtrise"),1,"")</f>
        <v/>
      </c>
      <c r="AJ89" s="35" t="str">
        <f>IF(AND($E89="Oui",$O89="Autre"),1,"")</f>
        <v/>
      </c>
      <c r="AK89" s="38" t="str">
        <f>IF(AND($E89="Oui",$H89="F"),($C$3-J89)/365,"")</f>
        <v/>
      </c>
      <c r="AL89" s="38" t="str">
        <f>IF(AND($E89="Oui",$H89="M"),($C$3-$J89)/365,"")</f>
        <v/>
      </c>
      <c r="AM89" s="35" t="str">
        <f>IF(AND($E89="Oui",$L89="CDI",$H89="F"),1,"")</f>
        <v/>
      </c>
      <c r="AN89" s="35" t="str">
        <f>IF(AND($E89="Oui",$L89="CDD",$H89="F"),1,"")</f>
        <v/>
      </c>
      <c r="AO89" s="35" t="str">
        <f>IF(AND($E89="Oui",$L89="Apprentissage",$H89="F"),1,"")</f>
        <v/>
      </c>
      <c r="AP89" s="35" t="str">
        <f>IF(AND($E89="Oui",$L89="Stage",$H89="F"),1,"")</f>
        <v/>
      </c>
      <c r="AQ89" s="35" t="str">
        <f>IF(AND($E89="Oui",$L89="Autre",$H89="F"),1,"")</f>
        <v/>
      </c>
      <c r="AR89" s="35" t="str">
        <f>IF(AND($E89="Oui",$O89="Cadre",$H89="F"),1,"")</f>
        <v/>
      </c>
      <c r="AS89" s="35" t="str">
        <f>IF(AND($E89="Oui",$O89="Agent de maîtrise",$H89="F"),1,"")</f>
        <v/>
      </c>
      <c r="AT89" s="35" t="str">
        <f>IF(AND($E89="Oui",$O89="Autre",$H89="F"),1,"")</f>
        <v/>
      </c>
      <c r="AU89" s="35" t="str">
        <f ca="1">IF($D89&gt;$AU$5,1,"")</f>
        <v/>
      </c>
      <c r="AV89" s="35" t="str">
        <f ca="1">IF(AND($D89&gt;$AV$5,$D89&lt;$AU$5),1,"")</f>
        <v/>
      </c>
      <c r="AW89" s="35" t="str">
        <f ca="1">IF($C89&gt;$AU$5,1,"")</f>
        <v/>
      </c>
      <c r="AX89" s="35" t="str">
        <f ca="1">IF(AND($C89&gt;$AV$5,$C89&lt;$AU$5),1,"")</f>
        <v/>
      </c>
      <c r="AY89" s="21" t="str">
        <f t="shared" si="9"/>
        <v/>
      </c>
    </row>
    <row r="90" spans="1:51" x14ac:dyDescent="0.25">
      <c r="A90" s="18">
        <v>83</v>
      </c>
      <c r="B90" s="32"/>
      <c r="C90" s="33"/>
      <c r="D90" s="33"/>
      <c r="E90" s="26" t="str">
        <f t="shared" si="5"/>
        <v/>
      </c>
      <c r="F90" s="34"/>
      <c r="G90" s="35"/>
      <c r="H90" s="33"/>
      <c r="I90" s="35"/>
      <c r="J90" s="37"/>
      <c r="K90" s="37"/>
      <c r="L90" s="37"/>
      <c r="M90" s="37"/>
      <c r="N90" s="33"/>
      <c r="O90" s="33"/>
      <c r="P90" s="33"/>
      <c r="Q90" s="33"/>
      <c r="R90" s="35"/>
      <c r="S90" s="35"/>
      <c r="T90" s="37"/>
      <c r="U90" s="37"/>
      <c r="V90" s="35" t="str">
        <f>IF(ISBLANK(C90),"",IF(ISBLANK($D90),$C$3-C90,D90-C90))</f>
        <v/>
      </c>
      <c r="W90" s="35" t="str">
        <f>IF(E90="Oui",1,"")</f>
        <v/>
      </c>
      <c r="X90" s="35" t="str">
        <f t="shared" si="6"/>
        <v/>
      </c>
      <c r="Y90" s="35" t="str">
        <f t="shared" si="7"/>
        <v/>
      </c>
      <c r="Z90" s="35" t="str">
        <f>IF(E90="Oui",N90,"")</f>
        <v/>
      </c>
      <c r="AA90" s="38" t="str">
        <f>IF(E90="Oui",($C$3-J90)/365,"")</f>
        <v/>
      </c>
      <c r="AB90" s="35" t="str">
        <f t="shared" si="8"/>
        <v/>
      </c>
      <c r="AC90" s="35" t="str">
        <f>IF(AND($E90="Oui",$L90="CDI"),1,"")</f>
        <v/>
      </c>
      <c r="AD90" s="35" t="str">
        <f>IF(AND($E90="Oui",$L90="CDD"),1,"")</f>
        <v/>
      </c>
      <c r="AE90" s="35" t="str">
        <f>IF(AND($E90="Oui",$L90="Apprentissage"),1,"")</f>
        <v/>
      </c>
      <c r="AF90" s="35" t="str">
        <f>IF(AND($E90="Oui",$L90="Stage"),1,"")</f>
        <v/>
      </c>
      <c r="AG90" s="35" t="str">
        <f>IF(AND($E90="Oui",$L90="Autre"),1,"")</f>
        <v/>
      </c>
      <c r="AH90" s="35" t="str">
        <f>IF(AND($E90="Oui",$O90="Cadre"),1,"")</f>
        <v/>
      </c>
      <c r="AI90" s="35" t="str">
        <f>IF(AND($E90="Oui",$O90="Agent de maîtrise"),1,"")</f>
        <v/>
      </c>
      <c r="AJ90" s="35" t="str">
        <f>IF(AND($E90="Oui",$O90="Autre"),1,"")</f>
        <v/>
      </c>
      <c r="AK90" s="38" t="str">
        <f>IF(AND($E90="Oui",$H90="F"),($C$3-J90)/365,"")</f>
        <v/>
      </c>
      <c r="AL90" s="38" t="str">
        <f>IF(AND($E90="Oui",$H90="M"),($C$3-$J90)/365,"")</f>
        <v/>
      </c>
      <c r="AM90" s="35" t="str">
        <f>IF(AND($E90="Oui",$L90="CDI",$H90="F"),1,"")</f>
        <v/>
      </c>
      <c r="AN90" s="35" t="str">
        <f>IF(AND($E90="Oui",$L90="CDD",$H90="F"),1,"")</f>
        <v/>
      </c>
      <c r="AO90" s="35" t="str">
        <f>IF(AND($E90="Oui",$L90="Apprentissage",$H90="F"),1,"")</f>
        <v/>
      </c>
      <c r="AP90" s="35" t="str">
        <f>IF(AND($E90="Oui",$L90="Stage",$H90="F"),1,"")</f>
        <v/>
      </c>
      <c r="AQ90" s="35" t="str">
        <f>IF(AND($E90="Oui",$L90="Autre",$H90="F"),1,"")</f>
        <v/>
      </c>
      <c r="AR90" s="35" t="str">
        <f>IF(AND($E90="Oui",$O90="Cadre",$H90="F"),1,"")</f>
        <v/>
      </c>
      <c r="AS90" s="35" t="str">
        <f>IF(AND($E90="Oui",$O90="Agent de maîtrise",$H90="F"),1,"")</f>
        <v/>
      </c>
      <c r="AT90" s="35" t="str">
        <f>IF(AND($E90="Oui",$O90="Autre",$H90="F"),1,"")</f>
        <v/>
      </c>
      <c r="AU90" s="35" t="str">
        <f ca="1">IF($D90&gt;$AU$5,1,"")</f>
        <v/>
      </c>
      <c r="AV90" s="35" t="str">
        <f ca="1">IF(AND($D90&gt;$AV$5,$D90&lt;$AU$5),1,"")</f>
        <v/>
      </c>
      <c r="AW90" s="35" t="str">
        <f ca="1">IF($C90&gt;$AU$5,1,"")</f>
        <v/>
      </c>
      <c r="AX90" s="35" t="str">
        <f ca="1">IF(AND($C90&gt;$AV$5,$C90&lt;$AU$5),1,"")</f>
        <v/>
      </c>
      <c r="AY90" s="21" t="str">
        <f t="shared" si="9"/>
        <v/>
      </c>
    </row>
    <row r="91" spans="1:51" x14ac:dyDescent="0.25">
      <c r="A91" s="18">
        <v>84</v>
      </c>
      <c r="B91" s="32"/>
      <c r="C91" s="33"/>
      <c r="D91" s="33"/>
      <c r="E91" s="26" t="str">
        <f t="shared" si="5"/>
        <v/>
      </c>
      <c r="F91" s="34"/>
      <c r="G91" s="35"/>
      <c r="H91" s="33"/>
      <c r="I91" s="35"/>
      <c r="J91" s="37"/>
      <c r="K91" s="37"/>
      <c r="L91" s="37"/>
      <c r="M91" s="37"/>
      <c r="N91" s="33"/>
      <c r="O91" s="33"/>
      <c r="P91" s="33"/>
      <c r="Q91" s="33"/>
      <c r="R91" s="35"/>
      <c r="S91" s="35"/>
      <c r="T91" s="37"/>
      <c r="U91" s="37"/>
      <c r="V91" s="35" t="str">
        <f>IF(ISBLANK(C91),"",IF(ISBLANK($D91),$C$3-C91,D91-C91))</f>
        <v/>
      </c>
      <c r="W91" s="35" t="str">
        <f>IF(E91="Oui",1,"")</f>
        <v/>
      </c>
      <c r="X91" s="35" t="str">
        <f t="shared" si="6"/>
        <v/>
      </c>
      <c r="Y91" s="35" t="str">
        <f t="shared" si="7"/>
        <v/>
      </c>
      <c r="Z91" s="35" t="str">
        <f>IF(E91="Oui",N91,"")</f>
        <v/>
      </c>
      <c r="AA91" s="38" t="str">
        <f>IF(E91="Oui",($C$3-J91)/365,"")</f>
        <v/>
      </c>
      <c r="AB91" s="35" t="str">
        <f t="shared" si="8"/>
        <v/>
      </c>
      <c r="AC91" s="35" t="str">
        <f>IF(AND($E91="Oui",$L91="CDI"),1,"")</f>
        <v/>
      </c>
      <c r="AD91" s="35" t="str">
        <f>IF(AND($E91="Oui",$L91="CDD"),1,"")</f>
        <v/>
      </c>
      <c r="AE91" s="35" t="str">
        <f>IF(AND($E91="Oui",$L91="Apprentissage"),1,"")</f>
        <v/>
      </c>
      <c r="AF91" s="35" t="str">
        <f>IF(AND($E91="Oui",$L91="Stage"),1,"")</f>
        <v/>
      </c>
      <c r="AG91" s="35" t="str">
        <f>IF(AND($E91="Oui",$L91="Autre"),1,"")</f>
        <v/>
      </c>
      <c r="AH91" s="35" t="str">
        <f>IF(AND($E91="Oui",$O91="Cadre"),1,"")</f>
        <v/>
      </c>
      <c r="AI91" s="35" t="str">
        <f>IF(AND($E91="Oui",$O91="Agent de maîtrise"),1,"")</f>
        <v/>
      </c>
      <c r="AJ91" s="35" t="str">
        <f>IF(AND($E91="Oui",$O91="Autre"),1,"")</f>
        <v/>
      </c>
      <c r="AK91" s="38" t="str">
        <f>IF(AND($E91="Oui",$H91="F"),($C$3-J91)/365,"")</f>
        <v/>
      </c>
      <c r="AL91" s="38" t="str">
        <f>IF(AND($E91="Oui",$H91="M"),($C$3-$J91)/365,"")</f>
        <v/>
      </c>
      <c r="AM91" s="35" t="str">
        <f>IF(AND($E91="Oui",$L91="CDI",$H91="F"),1,"")</f>
        <v/>
      </c>
      <c r="AN91" s="35" t="str">
        <f>IF(AND($E91="Oui",$L91="CDD",$H91="F"),1,"")</f>
        <v/>
      </c>
      <c r="AO91" s="35" t="str">
        <f>IF(AND($E91="Oui",$L91="Apprentissage",$H91="F"),1,"")</f>
        <v/>
      </c>
      <c r="AP91" s="35" t="str">
        <f>IF(AND($E91="Oui",$L91="Stage",$H91="F"),1,"")</f>
        <v/>
      </c>
      <c r="AQ91" s="35" t="str">
        <f>IF(AND($E91="Oui",$L91="Autre",$H91="F"),1,"")</f>
        <v/>
      </c>
      <c r="AR91" s="35" t="str">
        <f>IF(AND($E91="Oui",$O91="Cadre",$H91="F"),1,"")</f>
        <v/>
      </c>
      <c r="AS91" s="35" t="str">
        <f>IF(AND($E91="Oui",$O91="Agent de maîtrise",$H91="F"),1,"")</f>
        <v/>
      </c>
      <c r="AT91" s="35" t="str">
        <f>IF(AND($E91="Oui",$O91="Autre",$H91="F"),1,"")</f>
        <v/>
      </c>
      <c r="AU91" s="35" t="str">
        <f ca="1">IF($D91&gt;$AU$5,1,"")</f>
        <v/>
      </c>
      <c r="AV91" s="35" t="str">
        <f ca="1">IF(AND($D91&gt;$AV$5,$D91&lt;$AU$5),1,"")</f>
        <v/>
      </c>
      <c r="AW91" s="35" t="str">
        <f ca="1">IF($C91&gt;$AU$5,1,"")</f>
        <v/>
      </c>
      <c r="AX91" s="35" t="str">
        <f ca="1">IF(AND($C91&gt;$AV$5,$C91&lt;$AU$5),1,"")</f>
        <v/>
      </c>
      <c r="AY91" s="21" t="str">
        <f t="shared" si="9"/>
        <v/>
      </c>
    </row>
    <row r="92" spans="1:51" x14ac:dyDescent="0.25">
      <c r="A92" s="18">
        <v>85</v>
      </c>
      <c r="B92" s="32"/>
      <c r="C92" s="33"/>
      <c r="D92" s="33"/>
      <c r="E92" s="26" t="str">
        <f t="shared" si="5"/>
        <v/>
      </c>
      <c r="F92" s="34"/>
      <c r="G92" s="35"/>
      <c r="H92" s="33"/>
      <c r="I92" s="35"/>
      <c r="J92" s="37"/>
      <c r="K92" s="37"/>
      <c r="L92" s="37"/>
      <c r="M92" s="37"/>
      <c r="N92" s="33"/>
      <c r="O92" s="33"/>
      <c r="P92" s="33"/>
      <c r="Q92" s="33"/>
      <c r="R92" s="35"/>
      <c r="S92" s="35"/>
      <c r="T92" s="37"/>
      <c r="U92" s="37"/>
      <c r="V92" s="35" t="str">
        <f>IF(ISBLANK(C92),"",IF(ISBLANK($D92),$C$3-C92,D92-C92))</f>
        <v/>
      </c>
      <c r="W92" s="35" t="str">
        <f>IF(E92="Oui",1,"")</f>
        <v/>
      </c>
      <c r="X92" s="35" t="str">
        <f t="shared" si="6"/>
        <v/>
      </c>
      <c r="Y92" s="35" t="str">
        <f t="shared" si="7"/>
        <v/>
      </c>
      <c r="Z92" s="35" t="str">
        <f>IF(E92="Oui",N92,"")</f>
        <v/>
      </c>
      <c r="AA92" s="38" t="str">
        <f>IF(E92="Oui",($C$3-J92)/365,"")</f>
        <v/>
      </c>
      <c r="AB92" s="35" t="str">
        <f t="shared" si="8"/>
        <v/>
      </c>
      <c r="AC92" s="35" t="str">
        <f>IF(AND($E92="Oui",$L92="CDI"),1,"")</f>
        <v/>
      </c>
      <c r="AD92" s="35" t="str">
        <f>IF(AND($E92="Oui",$L92="CDD"),1,"")</f>
        <v/>
      </c>
      <c r="AE92" s="35" t="str">
        <f>IF(AND($E92="Oui",$L92="Apprentissage"),1,"")</f>
        <v/>
      </c>
      <c r="AF92" s="35" t="str">
        <f>IF(AND($E92="Oui",$L92="Stage"),1,"")</f>
        <v/>
      </c>
      <c r="AG92" s="35" t="str">
        <f>IF(AND($E92="Oui",$L92="Autre"),1,"")</f>
        <v/>
      </c>
      <c r="AH92" s="35" t="str">
        <f>IF(AND($E92="Oui",$O92="Cadre"),1,"")</f>
        <v/>
      </c>
      <c r="AI92" s="35" t="str">
        <f>IF(AND($E92="Oui",$O92="Agent de maîtrise"),1,"")</f>
        <v/>
      </c>
      <c r="AJ92" s="35" t="str">
        <f>IF(AND($E92="Oui",$O92="Autre"),1,"")</f>
        <v/>
      </c>
      <c r="AK92" s="38" t="str">
        <f>IF(AND($E92="Oui",$H92="F"),($C$3-J92)/365,"")</f>
        <v/>
      </c>
      <c r="AL92" s="38" t="str">
        <f>IF(AND($E92="Oui",$H92="M"),($C$3-$J92)/365,"")</f>
        <v/>
      </c>
      <c r="AM92" s="35" t="str">
        <f>IF(AND($E92="Oui",$L92="CDI",$H92="F"),1,"")</f>
        <v/>
      </c>
      <c r="AN92" s="35" t="str">
        <f>IF(AND($E92="Oui",$L92="CDD",$H92="F"),1,"")</f>
        <v/>
      </c>
      <c r="AO92" s="35" t="str">
        <f>IF(AND($E92="Oui",$L92="Apprentissage",$H92="F"),1,"")</f>
        <v/>
      </c>
      <c r="AP92" s="35" t="str">
        <f>IF(AND($E92="Oui",$L92="Stage",$H92="F"),1,"")</f>
        <v/>
      </c>
      <c r="AQ92" s="35" t="str">
        <f>IF(AND($E92="Oui",$L92="Autre",$H92="F"),1,"")</f>
        <v/>
      </c>
      <c r="AR92" s="35" t="str">
        <f>IF(AND($E92="Oui",$O92="Cadre",$H92="F"),1,"")</f>
        <v/>
      </c>
      <c r="AS92" s="35" t="str">
        <f>IF(AND($E92="Oui",$O92="Agent de maîtrise",$H92="F"),1,"")</f>
        <v/>
      </c>
      <c r="AT92" s="35" t="str">
        <f>IF(AND($E92="Oui",$O92="Autre",$H92="F"),1,"")</f>
        <v/>
      </c>
      <c r="AU92" s="35" t="str">
        <f ca="1">IF($D92&gt;$AU$5,1,"")</f>
        <v/>
      </c>
      <c r="AV92" s="35" t="str">
        <f ca="1">IF(AND($D92&gt;$AV$5,$D92&lt;$AU$5),1,"")</f>
        <v/>
      </c>
      <c r="AW92" s="35" t="str">
        <f ca="1">IF($C92&gt;$AU$5,1,"")</f>
        <v/>
      </c>
      <c r="AX92" s="35" t="str">
        <f ca="1">IF(AND($C92&gt;$AV$5,$C92&lt;$AU$5),1,"")</f>
        <v/>
      </c>
      <c r="AY92" s="21" t="str">
        <f t="shared" si="9"/>
        <v/>
      </c>
    </row>
    <row r="93" spans="1:51" x14ac:dyDescent="0.25">
      <c r="A93" s="18">
        <v>86</v>
      </c>
      <c r="B93" s="32"/>
      <c r="C93" s="33"/>
      <c r="D93" s="33"/>
      <c r="E93" s="26" t="str">
        <f t="shared" si="5"/>
        <v/>
      </c>
      <c r="F93" s="34"/>
      <c r="G93" s="35"/>
      <c r="H93" s="33"/>
      <c r="I93" s="35"/>
      <c r="J93" s="37"/>
      <c r="K93" s="37"/>
      <c r="L93" s="37"/>
      <c r="M93" s="37"/>
      <c r="N93" s="33"/>
      <c r="O93" s="33"/>
      <c r="P93" s="33"/>
      <c r="Q93" s="33"/>
      <c r="R93" s="35"/>
      <c r="S93" s="35"/>
      <c r="T93" s="37"/>
      <c r="U93" s="37"/>
      <c r="V93" s="35" t="str">
        <f>IF(ISBLANK(C93),"",IF(ISBLANK($D93),$C$3-C93,D93-C93))</f>
        <v/>
      </c>
      <c r="W93" s="35" t="str">
        <f>IF(E93="Oui",1,"")</f>
        <v/>
      </c>
      <c r="X93" s="35" t="str">
        <f t="shared" si="6"/>
        <v/>
      </c>
      <c r="Y93" s="35" t="str">
        <f t="shared" si="7"/>
        <v/>
      </c>
      <c r="Z93" s="35" t="str">
        <f>IF(E93="Oui",N93,"")</f>
        <v/>
      </c>
      <c r="AA93" s="38" t="str">
        <f>IF(E93="Oui",($C$3-J93)/365,"")</f>
        <v/>
      </c>
      <c r="AB93" s="35" t="str">
        <f t="shared" si="8"/>
        <v/>
      </c>
      <c r="AC93" s="35" t="str">
        <f>IF(AND($E93="Oui",$L93="CDI"),1,"")</f>
        <v/>
      </c>
      <c r="AD93" s="35" t="str">
        <f>IF(AND($E93="Oui",$L93="CDD"),1,"")</f>
        <v/>
      </c>
      <c r="AE93" s="35" t="str">
        <f>IF(AND($E93="Oui",$L93="Apprentissage"),1,"")</f>
        <v/>
      </c>
      <c r="AF93" s="35" t="str">
        <f>IF(AND($E93="Oui",$L93="Stage"),1,"")</f>
        <v/>
      </c>
      <c r="AG93" s="35" t="str">
        <f>IF(AND($E93="Oui",$L93="Autre"),1,"")</f>
        <v/>
      </c>
      <c r="AH93" s="35" t="str">
        <f>IF(AND($E93="Oui",$O93="Cadre"),1,"")</f>
        <v/>
      </c>
      <c r="AI93" s="35" t="str">
        <f>IF(AND($E93="Oui",$O93="Agent de maîtrise"),1,"")</f>
        <v/>
      </c>
      <c r="AJ93" s="35" t="str">
        <f>IF(AND($E93="Oui",$O93="Autre"),1,"")</f>
        <v/>
      </c>
      <c r="AK93" s="38" t="str">
        <f>IF(AND($E93="Oui",$H93="F"),($C$3-J93)/365,"")</f>
        <v/>
      </c>
      <c r="AL93" s="38" t="str">
        <f>IF(AND($E93="Oui",$H93="M"),($C$3-$J93)/365,"")</f>
        <v/>
      </c>
      <c r="AM93" s="35" t="str">
        <f>IF(AND($E93="Oui",$L93="CDI",$H93="F"),1,"")</f>
        <v/>
      </c>
      <c r="AN93" s="35" t="str">
        <f>IF(AND($E93="Oui",$L93="CDD",$H93="F"),1,"")</f>
        <v/>
      </c>
      <c r="AO93" s="35" t="str">
        <f>IF(AND($E93="Oui",$L93="Apprentissage",$H93="F"),1,"")</f>
        <v/>
      </c>
      <c r="AP93" s="35" t="str">
        <f>IF(AND($E93="Oui",$L93="Stage",$H93="F"),1,"")</f>
        <v/>
      </c>
      <c r="AQ93" s="35" t="str">
        <f>IF(AND($E93="Oui",$L93="Autre",$H93="F"),1,"")</f>
        <v/>
      </c>
      <c r="AR93" s="35" t="str">
        <f>IF(AND($E93="Oui",$O93="Cadre",$H93="F"),1,"")</f>
        <v/>
      </c>
      <c r="AS93" s="35" t="str">
        <f>IF(AND($E93="Oui",$O93="Agent de maîtrise",$H93="F"),1,"")</f>
        <v/>
      </c>
      <c r="AT93" s="35" t="str">
        <f>IF(AND($E93="Oui",$O93="Autre",$H93="F"),1,"")</f>
        <v/>
      </c>
      <c r="AU93" s="35" t="str">
        <f ca="1">IF($D93&gt;$AU$5,1,"")</f>
        <v/>
      </c>
      <c r="AV93" s="35" t="str">
        <f ca="1">IF(AND($D93&gt;$AV$5,$D93&lt;$AU$5),1,"")</f>
        <v/>
      </c>
      <c r="AW93" s="35" t="str">
        <f ca="1">IF($C93&gt;$AU$5,1,"")</f>
        <v/>
      </c>
      <c r="AX93" s="35" t="str">
        <f ca="1">IF(AND($C93&gt;$AV$5,$C93&lt;$AU$5),1,"")</f>
        <v/>
      </c>
      <c r="AY93" s="21" t="str">
        <f t="shared" si="9"/>
        <v/>
      </c>
    </row>
    <row r="94" spans="1:51" x14ac:dyDescent="0.25">
      <c r="A94" s="18">
        <v>87</v>
      </c>
      <c r="B94" s="32"/>
      <c r="C94" s="33"/>
      <c r="D94" s="33"/>
      <c r="E94" s="26" t="str">
        <f t="shared" si="5"/>
        <v/>
      </c>
      <c r="F94" s="34"/>
      <c r="G94" s="35"/>
      <c r="H94" s="33"/>
      <c r="I94" s="35"/>
      <c r="J94" s="37"/>
      <c r="K94" s="37"/>
      <c r="L94" s="37"/>
      <c r="M94" s="37"/>
      <c r="N94" s="33"/>
      <c r="O94" s="33"/>
      <c r="P94" s="33"/>
      <c r="Q94" s="33"/>
      <c r="R94" s="35"/>
      <c r="S94" s="35"/>
      <c r="T94" s="37"/>
      <c r="U94" s="37"/>
      <c r="V94" s="35" t="str">
        <f>IF(ISBLANK(C94),"",IF(ISBLANK($D94),$C$3-C94,D94-C94))</f>
        <v/>
      </c>
      <c r="W94" s="35" t="str">
        <f>IF(E94="Oui",1,"")</f>
        <v/>
      </c>
      <c r="X94" s="35" t="str">
        <f t="shared" si="6"/>
        <v/>
      </c>
      <c r="Y94" s="35" t="str">
        <f t="shared" si="7"/>
        <v/>
      </c>
      <c r="Z94" s="35" t="str">
        <f>IF(E94="Oui",N94,"")</f>
        <v/>
      </c>
      <c r="AA94" s="38" t="str">
        <f>IF(E94="Oui",($C$3-J94)/365,"")</f>
        <v/>
      </c>
      <c r="AB94" s="35" t="str">
        <f t="shared" si="8"/>
        <v/>
      </c>
      <c r="AC94" s="35" t="str">
        <f>IF(AND($E94="Oui",$L94="CDI"),1,"")</f>
        <v/>
      </c>
      <c r="AD94" s="35" t="str">
        <f>IF(AND($E94="Oui",$L94="CDD"),1,"")</f>
        <v/>
      </c>
      <c r="AE94" s="35" t="str">
        <f>IF(AND($E94="Oui",$L94="Apprentissage"),1,"")</f>
        <v/>
      </c>
      <c r="AF94" s="35" t="str">
        <f>IF(AND($E94="Oui",$L94="Stage"),1,"")</f>
        <v/>
      </c>
      <c r="AG94" s="35" t="str">
        <f>IF(AND($E94="Oui",$L94="Autre"),1,"")</f>
        <v/>
      </c>
      <c r="AH94" s="35" t="str">
        <f>IF(AND($E94="Oui",$O94="Cadre"),1,"")</f>
        <v/>
      </c>
      <c r="AI94" s="35" t="str">
        <f>IF(AND($E94="Oui",$O94="Agent de maîtrise"),1,"")</f>
        <v/>
      </c>
      <c r="AJ94" s="35" t="str">
        <f>IF(AND($E94="Oui",$O94="Autre"),1,"")</f>
        <v/>
      </c>
      <c r="AK94" s="38" t="str">
        <f>IF(AND($E94="Oui",$H94="F"),($C$3-J94)/365,"")</f>
        <v/>
      </c>
      <c r="AL94" s="38" t="str">
        <f>IF(AND($E94="Oui",$H94="M"),($C$3-$J94)/365,"")</f>
        <v/>
      </c>
      <c r="AM94" s="35" t="str">
        <f>IF(AND($E94="Oui",$L94="CDI",$H94="F"),1,"")</f>
        <v/>
      </c>
      <c r="AN94" s="35" t="str">
        <f>IF(AND($E94="Oui",$L94="CDD",$H94="F"),1,"")</f>
        <v/>
      </c>
      <c r="AO94" s="35" t="str">
        <f>IF(AND($E94="Oui",$L94="Apprentissage",$H94="F"),1,"")</f>
        <v/>
      </c>
      <c r="AP94" s="35" t="str">
        <f>IF(AND($E94="Oui",$L94="Stage",$H94="F"),1,"")</f>
        <v/>
      </c>
      <c r="AQ94" s="35" t="str">
        <f>IF(AND($E94="Oui",$L94="Autre",$H94="F"),1,"")</f>
        <v/>
      </c>
      <c r="AR94" s="35" t="str">
        <f>IF(AND($E94="Oui",$O94="Cadre",$H94="F"),1,"")</f>
        <v/>
      </c>
      <c r="AS94" s="35" t="str">
        <f>IF(AND($E94="Oui",$O94="Agent de maîtrise",$H94="F"),1,"")</f>
        <v/>
      </c>
      <c r="AT94" s="35" t="str">
        <f>IF(AND($E94="Oui",$O94="Autre",$H94="F"),1,"")</f>
        <v/>
      </c>
      <c r="AU94" s="35" t="str">
        <f ca="1">IF($D94&gt;$AU$5,1,"")</f>
        <v/>
      </c>
      <c r="AV94" s="35" t="str">
        <f ca="1">IF(AND($D94&gt;$AV$5,$D94&lt;$AU$5),1,"")</f>
        <v/>
      </c>
      <c r="AW94" s="35" t="str">
        <f ca="1">IF($C94&gt;$AU$5,1,"")</f>
        <v/>
      </c>
      <c r="AX94" s="35" t="str">
        <f ca="1">IF(AND($C94&gt;$AV$5,$C94&lt;$AU$5),1,"")</f>
        <v/>
      </c>
      <c r="AY94" s="21" t="str">
        <f t="shared" si="9"/>
        <v/>
      </c>
    </row>
    <row r="95" spans="1:51" x14ac:dyDescent="0.25">
      <c r="A95" s="18">
        <v>88</v>
      </c>
      <c r="B95" s="32"/>
      <c r="C95" s="33"/>
      <c r="D95" s="33"/>
      <c r="E95" s="26" t="str">
        <f t="shared" si="5"/>
        <v/>
      </c>
      <c r="F95" s="34"/>
      <c r="G95" s="35"/>
      <c r="H95" s="33"/>
      <c r="I95" s="35"/>
      <c r="J95" s="37"/>
      <c r="K95" s="37"/>
      <c r="L95" s="37"/>
      <c r="M95" s="37"/>
      <c r="N95" s="33"/>
      <c r="O95" s="33"/>
      <c r="P95" s="33"/>
      <c r="Q95" s="33"/>
      <c r="R95" s="35"/>
      <c r="S95" s="35"/>
      <c r="T95" s="37"/>
      <c r="U95" s="37"/>
      <c r="V95" s="35" t="str">
        <f>IF(ISBLANK(C95),"",IF(ISBLANK($D95),$C$3-C95,D95-C95))</f>
        <v/>
      </c>
      <c r="W95" s="35" t="str">
        <f>IF(E95="Oui",1,"")</f>
        <v/>
      </c>
      <c r="X95" s="35" t="str">
        <f t="shared" si="6"/>
        <v/>
      </c>
      <c r="Y95" s="35" t="str">
        <f t="shared" si="7"/>
        <v/>
      </c>
      <c r="Z95" s="35" t="str">
        <f>IF(E95="Oui",N95,"")</f>
        <v/>
      </c>
      <c r="AA95" s="38" t="str">
        <f>IF(E95="Oui",($C$3-J95)/365,"")</f>
        <v/>
      </c>
      <c r="AB95" s="35" t="str">
        <f t="shared" si="8"/>
        <v/>
      </c>
      <c r="AC95" s="35" t="str">
        <f>IF(AND($E95="Oui",$L95="CDI"),1,"")</f>
        <v/>
      </c>
      <c r="AD95" s="35" t="str">
        <f>IF(AND($E95="Oui",$L95="CDD"),1,"")</f>
        <v/>
      </c>
      <c r="AE95" s="35" t="str">
        <f>IF(AND($E95="Oui",$L95="Apprentissage"),1,"")</f>
        <v/>
      </c>
      <c r="AF95" s="35" t="str">
        <f>IF(AND($E95="Oui",$L95="Stage"),1,"")</f>
        <v/>
      </c>
      <c r="AG95" s="35" t="str">
        <f>IF(AND($E95="Oui",$L95="Autre"),1,"")</f>
        <v/>
      </c>
      <c r="AH95" s="35" t="str">
        <f>IF(AND($E95="Oui",$O95="Cadre"),1,"")</f>
        <v/>
      </c>
      <c r="AI95" s="35" t="str">
        <f>IF(AND($E95="Oui",$O95="Agent de maîtrise"),1,"")</f>
        <v/>
      </c>
      <c r="AJ95" s="35" t="str">
        <f>IF(AND($E95="Oui",$O95="Autre"),1,"")</f>
        <v/>
      </c>
      <c r="AK95" s="38" t="str">
        <f>IF(AND($E95="Oui",$H95="F"),($C$3-J95)/365,"")</f>
        <v/>
      </c>
      <c r="AL95" s="38" t="str">
        <f>IF(AND($E95="Oui",$H95="M"),($C$3-$J95)/365,"")</f>
        <v/>
      </c>
      <c r="AM95" s="35" t="str">
        <f>IF(AND($E95="Oui",$L95="CDI",$H95="F"),1,"")</f>
        <v/>
      </c>
      <c r="AN95" s="35" t="str">
        <f>IF(AND($E95="Oui",$L95="CDD",$H95="F"),1,"")</f>
        <v/>
      </c>
      <c r="AO95" s="35" t="str">
        <f>IF(AND($E95="Oui",$L95="Apprentissage",$H95="F"),1,"")</f>
        <v/>
      </c>
      <c r="AP95" s="35" t="str">
        <f>IF(AND($E95="Oui",$L95="Stage",$H95="F"),1,"")</f>
        <v/>
      </c>
      <c r="AQ95" s="35" t="str">
        <f>IF(AND($E95="Oui",$L95="Autre",$H95="F"),1,"")</f>
        <v/>
      </c>
      <c r="AR95" s="35" t="str">
        <f>IF(AND($E95="Oui",$O95="Cadre",$H95="F"),1,"")</f>
        <v/>
      </c>
      <c r="AS95" s="35" t="str">
        <f>IF(AND($E95="Oui",$O95="Agent de maîtrise",$H95="F"),1,"")</f>
        <v/>
      </c>
      <c r="AT95" s="35" t="str">
        <f>IF(AND($E95="Oui",$O95="Autre",$H95="F"),1,"")</f>
        <v/>
      </c>
      <c r="AU95" s="35" t="str">
        <f ca="1">IF($D95&gt;$AU$5,1,"")</f>
        <v/>
      </c>
      <c r="AV95" s="35" t="str">
        <f ca="1">IF(AND($D95&gt;$AV$5,$D95&lt;$AU$5),1,"")</f>
        <v/>
      </c>
      <c r="AW95" s="35" t="str">
        <f ca="1">IF($C95&gt;$AU$5,1,"")</f>
        <v/>
      </c>
      <c r="AX95" s="35" t="str">
        <f ca="1">IF(AND($C95&gt;$AV$5,$C95&lt;$AU$5),1,"")</f>
        <v/>
      </c>
      <c r="AY95" s="21" t="str">
        <f t="shared" si="9"/>
        <v/>
      </c>
    </row>
    <row r="96" spans="1:51" x14ac:dyDescent="0.25">
      <c r="A96" s="18">
        <v>89</v>
      </c>
      <c r="B96" s="32"/>
      <c r="C96" s="33"/>
      <c r="D96" s="33"/>
      <c r="E96" s="26" t="str">
        <f t="shared" si="5"/>
        <v/>
      </c>
      <c r="F96" s="34"/>
      <c r="G96" s="35"/>
      <c r="H96" s="33"/>
      <c r="I96" s="35"/>
      <c r="J96" s="37"/>
      <c r="K96" s="37"/>
      <c r="L96" s="37"/>
      <c r="M96" s="37"/>
      <c r="N96" s="33"/>
      <c r="O96" s="33"/>
      <c r="P96" s="33"/>
      <c r="Q96" s="33"/>
      <c r="R96" s="35"/>
      <c r="S96" s="35"/>
      <c r="T96" s="37"/>
      <c r="U96" s="37"/>
      <c r="V96" s="35" t="str">
        <f>IF(ISBLANK(C96),"",IF(ISBLANK($D96),$C$3-C96,D96-C96))</f>
        <v/>
      </c>
      <c r="W96" s="35" t="str">
        <f>IF(E96="Oui",1,"")</f>
        <v/>
      </c>
      <c r="X96" s="35" t="str">
        <f t="shared" si="6"/>
        <v/>
      </c>
      <c r="Y96" s="35" t="str">
        <f t="shared" si="7"/>
        <v/>
      </c>
      <c r="Z96" s="35" t="str">
        <f>IF(E96="Oui",N96,"")</f>
        <v/>
      </c>
      <c r="AA96" s="38" t="str">
        <f>IF(E96="Oui",($C$3-J96)/365,"")</f>
        <v/>
      </c>
      <c r="AB96" s="35" t="str">
        <f t="shared" si="8"/>
        <v/>
      </c>
      <c r="AC96" s="35" t="str">
        <f>IF(AND($E96="Oui",$L96="CDI"),1,"")</f>
        <v/>
      </c>
      <c r="AD96" s="35" t="str">
        <f>IF(AND($E96="Oui",$L96="CDD"),1,"")</f>
        <v/>
      </c>
      <c r="AE96" s="35" t="str">
        <f>IF(AND($E96="Oui",$L96="Apprentissage"),1,"")</f>
        <v/>
      </c>
      <c r="AF96" s="35" t="str">
        <f>IF(AND($E96="Oui",$L96="Stage"),1,"")</f>
        <v/>
      </c>
      <c r="AG96" s="35" t="str">
        <f>IF(AND($E96="Oui",$L96="Autre"),1,"")</f>
        <v/>
      </c>
      <c r="AH96" s="35" t="str">
        <f>IF(AND($E96="Oui",$O96="Cadre"),1,"")</f>
        <v/>
      </c>
      <c r="AI96" s="35" t="str">
        <f>IF(AND($E96="Oui",$O96="Agent de maîtrise"),1,"")</f>
        <v/>
      </c>
      <c r="AJ96" s="35" t="str">
        <f>IF(AND($E96="Oui",$O96="Autre"),1,"")</f>
        <v/>
      </c>
      <c r="AK96" s="38" t="str">
        <f>IF(AND($E96="Oui",$H96="F"),($C$3-J96)/365,"")</f>
        <v/>
      </c>
      <c r="AL96" s="38" t="str">
        <f>IF(AND($E96="Oui",$H96="M"),($C$3-$J96)/365,"")</f>
        <v/>
      </c>
      <c r="AM96" s="35" t="str">
        <f>IF(AND($E96="Oui",$L96="CDI",$H96="F"),1,"")</f>
        <v/>
      </c>
      <c r="AN96" s="35" t="str">
        <f>IF(AND($E96="Oui",$L96="CDD",$H96="F"),1,"")</f>
        <v/>
      </c>
      <c r="AO96" s="35" t="str">
        <f>IF(AND($E96="Oui",$L96="Apprentissage",$H96="F"),1,"")</f>
        <v/>
      </c>
      <c r="AP96" s="35" t="str">
        <f>IF(AND($E96="Oui",$L96="Stage",$H96="F"),1,"")</f>
        <v/>
      </c>
      <c r="AQ96" s="35" t="str">
        <f>IF(AND($E96="Oui",$L96="Autre",$H96="F"),1,"")</f>
        <v/>
      </c>
      <c r="AR96" s="35" t="str">
        <f>IF(AND($E96="Oui",$O96="Cadre",$H96="F"),1,"")</f>
        <v/>
      </c>
      <c r="AS96" s="35" t="str">
        <f>IF(AND($E96="Oui",$O96="Agent de maîtrise",$H96="F"),1,"")</f>
        <v/>
      </c>
      <c r="AT96" s="35" t="str">
        <f>IF(AND($E96="Oui",$O96="Autre",$H96="F"),1,"")</f>
        <v/>
      </c>
      <c r="AU96" s="35" t="str">
        <f ca="1">IF($D96&gt;$AU$5,1,"")</f>
        <v/>
      </c>
      <c r="AV96" s="35" t="str">
        <f ca="1">IF(AND($D96&gt;$AV$5,$D96&lt;$AU$5),1,"")</f>
        <v/>
      </c>
      <c r="AW96" s="35" t="str">
        <f ca="1">IF($C96&gt;$AU$5,1,"")</f>
        <v/>
      </c>
      <c r="AX96" s="35" t="str">
        <f ca="1">IF(AND($C96&gt;$AV$5,$C96&lt;$AU$5),1,"")</f>
        <v/>
      </c>
      <c r="AY96" s="21" t="str">
        <f t="shared" si="9"/>
        <v/>
      </c>
    </row>
    <row r="97" spans="1:51" x14ac:dyDescent="0.25">
      <c r="A97" s="18">
        <v>90</v>
      </c>
      <c r="B97" s="32"/>
      <c r="C97" s="33"/>
      <c r="D97" s="33"/>
      <c r="E97" s="26" t="str">
        <f t="shared" si="5"/>
        <v/>
      </c>
      <c r="F97" s="34"/>
      <c r="G97" s="35"/>
      <c r="H97" s="33"/>
      <c r="I97" s="35"/>
      <c r="J97" s="37"/>
      <c r="K97" s="37"/>
      <c r="L97" s="37"/>
      <c r="M97" s="37"/>
      <c r="N97" s="33"/>
      <c r="O97" s="33"/>
      <c r="P97" s="33"/>
      <c r="Q97" s="33"/>
      <c r="R97" s="35"/>
      <c r="S97" s="35"/>
      <c r="T97" s="37"/>
      <c r="U97" s="37"/>
      <c r="V97" s="35" t="str">
        <f>IF(ISBLANK(C97),"",IF(ISBLANK($D97),$C$3-C97,D97-C97))</f>
        <v/>
      </c>
      <c r="W97" s="35" t="str">
        <f>IF(E97="Oui",1,"")</f>
        <v/>
      </c>
      <c r="X97" s="35" t="str">
        <f t="shared" si="6"/>
        <v/>
      </c>
      <c r="Y97" s="35" t="str">
        <f t="shared" si="7"/>
        <v/>
      </c>
      <c r="Z97" s="35" t="str">
        <f>IF(E97="Oui",N97,"")</f>
        <v/>
      </c>
      <c r="AA97" s="38" t="str">
        <f>IF(E97="Oui",($C$3-J97)/365,"")</f>
        <v/>
      </c>
      <c r="AB97" s="35" t="str">
        <f t="shared" si="8"/>
        <v/>
      </c>
      <c r="AC97" s="35" t="str">
        <f>IF(AND($E97="Oui",$L97="CDI"),1,"")</f>
        <v/>
      </c>
      <c r="AD97" s="35" t="str">
        <f>IF(AND($E97="Oui",$L97="CDD"),1,"")</f>
        <v/>
      </c>
      <c r="AE97" s="35" t="str">
        <f>IF(AND($E97="Oui",$L97="Apprentissage"),1,"")</f>
        <v/>
      </c>
      <c r="AF97" s="35" t="str">
        <f>IF(AND($E97="Oui",$L97="Stage"),1,"")</f>
        <v/>
      </c>
      <c r="AG97" s="35" t="str">
        <f>IF(AND($E97="Oui",$L97="Autre"),1,"")</f>
        <v/>
      </c>
      <c r="AH97" s="35" t="str">
        <f>IF(AND($E97="Oui",$O97="Cadre"),1,"")</f>
        <v/>
      </c>
      <c r="AI97" s="35" t="str">
        <f>IF(AND($E97="Oui",$O97="Agent de maîtrise"),1,"")</f>
        <v/>
      </c>
      <c r="AJ97" s="35" t="str">
        <f>IF(AND($E97="Oui",$O97="Autre"),1,"")</f>
        <v/>
      </c>
      <c r="AK97" s="38" t="str">
        <f>IF(AND($E97="Oui",$H97="F"),($C$3-J97)/365,"")</f>
        <v/>
      </c>
      <c r="AL97" s="38" t="str">
        <f>IF(AND($E97="Oui",$H97="M"),($C$3-$J97)/365,"")</f>
        <v/>
      </c>
      <c r="AM97" s="35" t="str">
        <f>IF(AND($E97="Oui",$L97="CDI",$H97="F"),1,"")</f>
        <v/>
      </c>
      <c r="AN97" s="35" t="str">
        <f>IF(AND($E97="Oui",$L97="CDD",$H97="F"),1,"")</f>
        <v/>
      </c>
      <c r="AO97" s="35" t="str">
        <f>IF(AND($E97="Oui",$L97="Apprentissage",$H97="F"),1,"")</f>
        <v/>
      </c>
      <c r="AP97" s="35" t="str">
        <f>IF(AND($E97="Oui",$L97="Stage",$H97="F"),1,"")</f>
        <v/>
      </c>
      <c r="AQ97" s="35" t="str">
        <f>IF(AND($E97="Oui",$L97="Autre",$H97="F"),1,"")</f>
        <v/>
      </c>
      <c r="AR97" s="35" t="str">
        <f>IF(AND($E97="Oui",$O97="Cadre",$H97="F"),1,"")</f>
        <v/>
      </c>
      <c r="AS97" s="35" t="str">
        <f>IF(AND($E97="Oui",$O97="Agent de maîtrise",$H97="F"),1,"")</f>
        <v/>
      </c>
      <c r="AT97" s="35" t="str">
        <f>IF(AND($E97="Oui",$O97="Autre",$H97="F"),1,"")</f>
        <v/>
      </c>
      <c r="AU97" s="35" t="str">
        <f ca="1">IF($D97&gt;$AU$5,1,"")</f>
        <v/>
      </c>
      <c r="AV97" s="35" t="str">
        <f ca="1">IF(AND($D97&gt;$AV$5,$D97&lt;$AU$5),1,"")</f>
        <v/>
      </c>
      <c r="AW97" s="35" t="str">
        <f ca="1">IF($C97&gt;$AU$5,1,"")</f>
        <v/>
      </c>
      <c r="AX97" s="35" t="str">
        <f ca="1">IF(AND($C97&gt;$AV$5,$C97&lt;$AU$5),1,"")</f>
        <v/>
      </c>
      <c r="AY97" s="21" t="str">
        <f t="shared" si="9"/>
        <v/>
      </c>
    </row>
    <row r="98" spans="1:51" x14ac:dyDescent="0.25">
      <c r="A98" s="18">
        <v>91</v>
      </c>
      <c r="B98" s="32"/>
      <c r="C98" s="33"/>
      <c r="D98" s="33"/>
      <c r="E98" s="26" t="str">
        <f t="shared" si="5"/>
        <v/>
      </c>
      <c r="F98" s="34"/>
      <c r="G98" s="35"/>
      <c r="H98" s="33"/>
      <c r="I98" s="35"/>
      <c r="J98" s="37"/>
      <c r="K98" s="37"/>
      <c r="L98" s="37"/>
      <c r="M98" s="37"/>
      <c r="N98" s="33"/>
      <c r="O98" s="33"/>
      <c r="P98" s="33"/>
      <c r="Q98" s="33"/>
      <c r="R98" s="35"/>
      <c r="S98" s="35"/>
      <c r="T98" s="37"/>
      <c r="U98" s="37"/>
      <c r="V98" s="35" t="str">
        <f>IF(ISBLANK(C98),"",IF(ISBLANK($D98),$C$3-C98,D98-C98))</f>
        <v/>
      </c>
      <c r="W98" s="35" t="str">
        <f>IF(E98="Oui",1,"")</f>
        <v/>
      </c>
      <c r="X98" s="35" t="str">
        <f t="shared" si="6"/>
        <v/>
      </c>
      <c r="Y98" s="35" t="str">
        <f t="shared" si="7"/>
        <v/>
      </c>
      <c r="Z98" s="35" t="str">
        <f>IF(E98="Oui",N98,"")</f>
        <v/>
      </c>
      <c r="AA98" s="38" t="str">
        <f>IF(E98="Oui",($C$3-J98)/365,"")</f>
        <v/>
      </c>
      <c r="AB98" s="35" t="str">
        <f t="shared" si="8"/>
        <v/>
      </c>
      <c r="AC98" s="35" t="str">
        <f>IF(AND($E98="Oui",$L98="CDI"),1,"")</f>
        <v/>
      </c>
      <c r="AD98" s="35" t="str">
        <f>IF(AND($E98="Oui",$L98="CDD"),1,"")</f>
        <v/>
      </c>
      <c r="AE98" s="35" t="str">
        <f>IF(AND($E98="Oui",$L98="Apprentissage"),1,"")</f>
        <v/>
      </c>
      <c r="AF98" s="35" t="str">
        <f>IF(AND($E98="Oui",$L98="Stage"),1,"")</f>
        <v/>
      </c>
      <c r="AG98" s="35" t="str">
        <f>IF(AND($E98="Oui",$L98="Autre"),1,"")</f>
        <v/>
      </c>
      <c r="AH98" s="35" t="str">
        <f>IF(AND($E98="Oui",$O98="Cadre"),1,"")</f>
        <v/>
      </c>
      <c r="AI98" s="35" t="str">
        <f>IF(AND($E98="Oui",$O98="Agent de maîtrise"),1,"")</f>
        <v/>
      </c>
      <c r="AJ98" s="35" t="str">
        <f>IF(AND($E98="Oui",$O98="Autre"),1,"")</f>
        <v/>
      </c>
      <c r="AK98" s="38" t="str">
        <f>IF(AND($E98="Oui",$H98="F"),($C$3-J98)/365,"")</f>
        <v/>
      </c>
      <c r="AL98" s="38" t="str">
        <f>IF(AND($E98="Oui",$H98="M"),($C$3-$J98)/365,"")</f>
        <v/>
      </c>
      <c r="AM98" s="35" t="str">
        <f>IF(AND($E98="Oui",$L98="CDI",$H98="F"),1,"")</f>
        <v/>
      </c>
      <c r="AN98" s="35" t="str">
        <f>IF(AND($E98="Oui",$L98="CDD",$H98="F"),1,"")</f>
        <v/>
      </c>
      <c r="AO98" s="35" t="str">
        <f>IF(AND($E98="Oui",$L98="Apprentissage",$H98="F"),1,"")</f>
        <v/>
      </c>
      <c r="AP98" s="35" t="str">
        <f>IF(AND($E98="Oui",$L98="Stage",$H98="F"),1,"")</f>
        <v/>
      </c>
      <c r="AQ98" s="35" t="str">
        <f>IF(AND($E98="Oui",$L98="Autre",$H98="F"),1,"")</f>
        <v/>
      </c>
      <c r="AR98" s="35" t="str">
        <f>IF(AND($E98="Oui",$O98="Cadre",$H98="F"),1,"")</f>
        <v/>
      </c>
      <c r="AS98" s="35" t="str">
        <f>IF(AND($E98="Oui",$O98="Agent de maîtrise",$H98="F"),1,"")</f>
        <v/>
      </c>
      <c r="AT98" s="35" t="str">
        <f>IF(AND($E98="Oui",$O98="Autre",$H98="F"),1,"")</f>
        <v/>
      </c>
      <c r="AU98" s="35" t="str">
        <f ca="1">IF($D98&gt;$AU$5,1,"")</f>
        <v/>
      </c>
      <c r="AV98" s="35" t="str">
        <f ca="1">IF(AND($D98&gt;$AV$5,$D98&lt;$AU$5),1,"")</f>
        <v/>
      </c>
      <c r="AW98" s="35" t="str">
        <f ca="1">IF($C98&gt;$AU$5,1,"")</f>
        <v/>
      </c>
      <c r="AX98" s="35" t="str">
        <f ca="1">IF(AND($C98&gt;$AV$5,$C98&lt;$AU$5),1,"")</f>
        <v/>
      </c>
      <c r="AY98" s="21" t="str">
        <f t="shared" si="9"/>
        <v/>
      </c>
    </row>
    <row r="99" spans="1:51" x14ac:dyDescent="0.25">
      <c r="A99" s="18">
        <v>92</v>
      </c>
      <c r="B99" s="32"/>
      <c r="C99" s="33"/>
      <c r="D99" s="33"/>
      <c r="E99" s="26" t="str">
        <f t="shared" si="5"/>
        <v/>
      </c>
      <c r="F99" s="34"/>
      <c r="G99" s="35"/>
      <c r="H99" s="33"/>
      <c r="I99" s="35"/>
      <c r="J99" s="37"/>
      <c r="K99" s="37"/>
      <c r="L99" s="37"/>
      <c r="M99" s="37"/>
      <c r="N99" s="33"/>
      <c r="O99" s="33"/>
      <c r="P99" s="33"/>
      <c r="Q99" s="33"/>
      <c r="R99" s="35"/>
      <c r="S99" s="35"/>
      <c r="T99" s="37"/>
      <c r="U99" s="37"/>
      <c r="V99" s="35" t="str">
        <f>IF(ISBLANK(C99),"",IF(ISBLANK($D99),$C$3-C99,D99-C99))</f>
        <v/>
      </c>
      <c r="W99" s="35" t="str">
        <f>IF(E99="Oui",1,"")</f>
        <v/>
      </c>
      <c r="X99" s="35" t="str">
        <f t="shared" si="6"/>
        <v/>
      </c>
      <c r="Y99" s="35" t="str">
        <f t="shared" si="7"/>
        <v/>
      </c>
      <c r="Z99" s="35" t="str">
        <f>IF(E99="Oui",N99,"")</f>
        <v/>
      </c>
      <c r="AA99" s="38" t="str">
        <f>IF(E99="Oui",($C$3-J99)/365,"")</f>
        <v/>
      </c>
      <c r="AB99" s="35" t="str">
        <f t="shared" si="8"/>
        <v/>
      </c>
      <c r="AC99" s="35" t="str">
        <f>IF(AND($E99="Oui",$L99="CDI"),1,"")</f>
        <v/>
      </c>
      <c r="AD99" s="35" t="str">
        <f>IF(AND($E99="Oui",$L99="CDD"),1,"")</f>
        <v/>
      </c>
      <c r="AE99" s="35" t="str">
        <f>IF(AND($E99="Oui",$L99="Apprentissage"),1,"")</f>
        <v/>
      </c>
      <c r="AF99" s="35" t="str">
        <f>IF(AND($E99="Oui",$L99="Stage"),1,"")</f>
        <v/>
      </c>
      <c r="AG99" s="35" t="str">
        <f>IF(AND($E99="Oui",$L99="Autre"),1,"")</f>
        <v/>
      </c>
      <c r="AH99" s="35" t="str">
        <f>IF(AND($E99="Oui",$O99="Cadre"),1,"")</f>
        <v/>
      </c>
      <c r="AI99" s="35" t="str">
        <f>IF(AND($E99="Oui",$O99="Agent de maîtrise"),1,"")</f>
        <v/>
      </c>
      <c r="AJ99" s="35" t="str">
        <f>IF(AND($E99="Oui",$O99="Autre"),1,"")</f>
        <v/>
      </c>
      <c r="AK99" s="38" t="str">
        <f>IF(AND($E99="Oui",$H99="F"),($C$3-J99)/365,"")</f>
        <v/>
      </c>
      <c r="AL99" s="38" t="str">
        <f>IF(AND($E99="Oui",$H99="M"),($C$3-$J99)/365,"")</f>
        <v/>
      </c>
      <c r="AM99" s="35" t="str">
        <f>IF(AND($E99="Oui",$L99="CDI",$H99="F"),1,"")</f>
        <v/>
      </c>
      <c r="AN99" s="35" t="str">
        <f>IF(AND($E99="Oui",$L99="CDD",$H99="F"),1,"")</f>
        <v/>
      </c>
      <c r="AO99" s="35" t="str">
        <f>IF(AND($E99="Oui",$L99="Apprentissage",$H99="F"),1,"")</f>
        <v/>
      </c>
      <c r="AP99" s="35" t="str">
        <f>IF(AND($E99="Oui",$L99="Stage",$H99="F"),1,"")</f>
        <v/>
      </c>
      <c r="AQ99" s="35" t="str">
        <f>IF(AND($E99="Oui",$L99="Autre",$H99="F"),1,"")</f>
        <v/>
      </c>
      <c r="AR99" s="35" t="str">
        <f>IF(AND($E99="Oui",$O99="Cadre",$H99="F"),1,"")</f>
        <v/>
      </c>
      <c r="AS99" s="35" t="str">
        <f>IF(AND($E99="Oui",$O99="Agent de maîtrise",$H99="F"),1,"")</f>
        <v/>
      </c>
      <c r="AT99" s="35" t="str">
        <f>IF(AND($E99="Oui",$O99="Autre",$H99="F"),1,"")</f>
        <v/>
      </c>
      <c r="AU99" s="35" t="str">
        <f ca="1">IF($D99&gt;$AU$5,1,"")</f>
        <v/>
      </c>
      <c r="AV99" s="35" t="str">
        <f ca="1">IF(AND($D99&gt;$AV$5,$D99&lt;$AU$5),1,"")</f>
        <v/>
      </c>
      <c r="AW99" s="35" t="str">
        <f ca="1">IF($C99&gt;$AU$5,1,"")</f>
        <v/>
      </c>
      <c r="AX99" s="35" t="str">
        <f ca="1">IF(AND($C99&gt;$AV$5,$C99&lt;$AU$5),1,"")</f>
        <v/>
      </c>
      <c r="AY99" s="21" t="str">
        <f t="shared" si="9"/>
        <v/>
      </c>
    </row>
    <row r="100" spans="1:51" x14ac:dyDescent="0.25">
      <c r="A100" s="18">
        <v>93</v>
      </c>
      <c r="B100" s="32"/>
      <c r="C100" s="33"/>
      <c r="D100" s="33"/>
      <c r="E100" s="26" t="str">
        <f t="shared" si="5"/>
        <v/>
      </c>
      <c r="F100" s="34"/>
      <c r="G100" s="35"/>
      <c r="H100" s="33"/>
      <c r="I100" s="35"/>
      <c r="J100" s="37"/>
      <c r="K100" s="37"/>
      <c r="L100" s="37"/>
      <c r="M100" s="37"/>
      <c r="N100" s="33"/>
      <c r="O100" s="33"/>
      <c r="P100" s="33"/>
      <c r="Q100" s="33"/>
      <c r="R100" s="35"/>
      <c r="S100" s="35"/>
      <c r="T100" s="37"/>
      <c r="U100" s="37"/>
      <c r="V100" s="35" t="str">
        <f>IF(ISBLANK(C100),"",IF(ISBLANK($D100),$C$3-C100,D100-C100))</f>
        <v/>
      </c>
      <c r="W100" s="35" t="str">
        <f>IF(E100="Oui",1,"")</f>
        <v/>
      </c>
      <c r="X100" s="35" t="str">
        <f t="shared" si="6"/>
        <v/>
      </c>
      <c r="Y100" s="35" t="str">
        <f t="shared" si="7"/>
        <v/>
      </c>
      <c r="Z100" s="35" t="str">
        <f>IF(E100="Oui",N100,"")</f>
        <v/>
      </c>
      <c r="AA100" s="38" t="str">
        <f>IF(E100="Oui",($C$3-J100)/365,"")</f>
        <v/>
      </c>
      <c r="AB100" s="35" t="str">
        <f t="shared" si="8"/>
        <v/>
      </c>
      <c r="AC100" s="35" t="str">
        <f>IF(AND($E100="Oui",$L100="CDI"),1,"")</f>
        <v/>
      </c>
      <c r="AD100" s="35" t="str">
        <f>IF(AND($E100="Oui",$L100="CDD"),1,"")</f>
        <v/>
      </c>
      <c r="AE100" s="35" t="str">
        <f>IF(AND($E100="Oui",$L100="Apprentissage"),1,"")</f>
        <v/>
      </c>
      <c r="AF100" s="35" t="str">
        <f>IF(AND($E100="Oui",$L100="Stage"),1,"")</f>
        <v/>
      </c>
      <c r="AG100" s="35" t="str">
        <f>IF(AND($E100="Oui",$L100="Autre"),1,"")</f>
        <v/>
      </c>
      <c r="AH100" s="35" t="str">
        <f>IF(AND($E100="Oui",$O100="Cadre"),1,"")</f>
        <v/>
      </c>
      <c r="AI100" s="35" t="str">
        <f>IF(AND($E100="Oui",$O100="Agent de maîtrise"),1,"")</f>
        <v/>
      </c>
      <c r="AJ100" s="35" t="str">
        <f>IF(AND($E100="Oui",$O100="Autre"),1,"")</f>
        <v/>
      </c>
      <c r="AK100" s="38" t="str">
        <f>IF(AND($E100="Oui",$H100="F"),($C$3-J100)/365,"")</f>
        <v/>
      </c>
      <c r="AL100" s="38" t="str">
        <f>IF(AND($E100="Oui",$H100="M"),($C$3-$J100)/365,"")</f>
        <v/>
      </c>
      <c r="AM100" s="35" t="str">
        <f>IF(AND($E100="Oui",$L100="CDI",$H100="F"),1,"")</f>
        <v/>
      </c>
      <c r="AN100" s="35" t="str">
        <f>IF(AND($E100="Oui",$L100="CDD",$H100="F"),1,"")</f>
        <v/>
      </c>
      <c r="AO100" s="35" t="str">
        <f>IF(AND($E100="Oui",$L100="Apprentissage",$H100="F"),1,"")</f>
        <v/>
      </c>
      <c r="AP100" s="35" t="str">
        <f>IF(AND($E100="Oui",$L100="Stage",$H100="F"),1,"")</f>
        <v/>
      </c>
      <c r="AQ100" s="35" t="str">
        <f>IF(AND($E100="Oui",$L100="Autre",$H100="F"),1,"")</f>
        <v/>
      </c>
      <c r="AR100" s="35" t="str">
        <f>IF(AND($E100="Oui",$O100="Cadre",$H100="F"),1,"")</f>
        <v/>
      </c>
      <c r="AS100" s="35" t="str">
        <f>IF(AND($E100="Oui",$O100="Agent de maîtrise",$H100="F"),1,"")</f>
        <v/>
      </c>
      <c r="AT100" s="35" t="str">
        <f>IF(AND($E100="Oui",$O100="Autre",$H100="F"),1,"")</f>
        <v/>
      </c>
      <c r="AU100" s="35" t="str">
        <f ca="1">IF($D100&gt;$AU$5,1,"")</f>
        <v/>
      </c>
      <c r="AV100" s="35" t="str">
        <f ca="1">IF(AND($D100&gt;$AV$5,$D100&lt;$AU$5),1,"")</f>
        <v/>
      </c>
      <c r="AW100" s="35" t="str">
        <f ca="1">IF($C100&gt;$AU$5,1,"")</f>
        <v/>
      </c>
      <c r="AX100" s="35" t="str">
        <f ca="1">IF(AND($C100&gt;$AV$5,$C100&lt;$AU$5),1,"")</f>
        <v/>
      </c>
      <c r="AY100" s="21" t="str">
        <f t="shared" si="9"/>
        <v/>
      </c>
    </row>
    <row r="101" spans="1:51" x14ac:dyDescent="0.25">
      <c r="A101" s="18">
        <v>94</v>
      </c>
      <c r="B101" s="32"/>
      <c r="C101" s="33"/>
      <c r="D101" s="33"/>
      <c r="E101" s="26" t="str">
        <f t="shared" si="5"/>
        <v/>
      </c>
      <c r="F101" s="34"/>
      <c r="G101" s="35"/>
      <c r="H101" s="33"/>
      <c r="I101" s="35"/>
      <c r="J101" s="37"/>
      <c r="K101" s="37"/>
      <c r="L101" s="37"/>
      <c r="M101" s="37"/>
      <c r="N101" s="33"/>
      <c r="O101" s="33"/>
      <c r="P101" s="33"/>
      <c r="Q101" s="33"/>
      <c r="R101" s="35"/>
      <c r="S101" s="35"/>
      <c r="T101" s="37"/>
      <c r="U101" s="37"/>
      <c r="V101" s="35" t="str">
        <f>IF(ISBLANK(C101),"",IF(ISBLANK($D101),$C$3-C101,D101-C101))</f>
        <v/>
      </c>
      <c r="W101" s="35" t="str">
        <f>IF(E101="Oui",1,"")</f>
        <v/>
      </c>
      <c r="X101" s="35" t="str">
        <f t="shared" si="6"/>
        <v/>
      </c>
      <c r="Y101" s="35" t="str">
        <f t="shared" si="7"/>
        <v/>
      </c>
      <c r="Z101" s="35" t="str">
        <f>IF(E101="Oui",N101,"")</f>
        <v/>
      </c>
      <c r="AA101" s="38" t="str">
        <f>IF(E101="Oui",($C$3-J101)/365,"")</f>
        <v/>
      </c>
      <c r="AB101" s="35" t="str">
        <f t="shared" si="8"/>
        <v/>
      </c>
      <c r="AC101" s="35" t="str">
        <f>IF(AND($E101="Oui",$L101="CDI"),1,"")</f>
        <v/>
      </c>
      <c r="AD101" s="35" t="str">
        <f>IF(AND($E101="Oui",$L101="CDD"),1,"")</f>
        <v/>
      </c>
      <c r="AE101" s="35" t="str">
        <f>IF(AND($E101="Oui",$L101="Apprentissage"),1,"")</f>
        <v/>
      </c>
      <c r="AF101" s="35" t="str">
        <f>IF(AND($E101="Oui",$L101="Stage"),1,"")</f>
        <v/>
      </c>
      <c r="AG101" s="35" t="str">
        <f>IF(AND($E101="Oui",$L101="Autre"),1,"")</f>
        <v/>
      </c>
      <c r="AH101" s="35" t="str">
        <f>IF(AND($E101="Oui",$O101="Cadre"),1,"")</f>
        <v/>
      </c>
      <c r="AI101" s="35" t="str">
        <f>IF(AND($E101="Oui",$O101="Agent de maîtrise"),1,"")</f>
        <v/>
      </c>
      <c r="AJ101" s="35" t="str">
        <f>IF(AND($E101="Oui",$O101="Autre"),1,"")</f>
        <v/>
      </c>
      <c r="AK101" s="38" t="str">
        <f>IF(AND($E101="Oui",$H101="F"),($C$3-J101)/365,"")</f>
        <v/>
      </c>
      <c r="AL101" s="38" t="str">
        <f>IF(AND($E101="Oui",$H101="M"),($C$3-$J101)/365,"")</f>
        <v/>
      </c>
      <c r="AM101" s="35" t="str">
        <f>IF(AND($E101="Oui",$L101="CDI",$H101="F"),1,"")</f>
        <v/>
      </c>
      <c r="AN101" s="35" t="str">
        <f>IF(AND($E101="Oui",$L101="CDD",$H101="F"),1,"")</f>
        <v/>
      </c>
      <c r="AO101" s="35" t="str">
        <f>IF(AND($E101="Oui",$L101="Apprentissage",$H101="F"),1,"")</f>
        <v/>
      </c>
      <c r="AP101" s="35" t="str">
        <f>IF(AND($E101="Oui",$L101="Stage",$H101="F"),1,"")</f>
        <v/>
      </c>
      <c r="AQ101" s="35" t="str">
        <f>IF(AND($E101="Oui",$L101="Autre",$H101="F"),1,"")</f>
        <v/>
      </c>
      <c r="AR101" s="35" t="str">
        <f>IF(AND($E101="Oui",$O101="Cadre",$H101="F"),1,"")</f>
        <v/>
      </c>
      <c r="AS101" s="35" t="str">
        <f>IF(AND($E101="Oui",$O101="Agent de maîtrise",$H101="F"),1,"")</f>
        <v/>
      </c>
      <c r="AT101" s="35" t="str">
        <f>IF(AND($E101="Oui",$O101="Autre",$H101="F"),1,"")</f>
        <v/>
      </c>
      <c r="AU101" s="35" t="str">
        <f ca="1">IF($D101&gt;$AU$5,1,"")</f>
        <v/>
      </c>
      <c r="AV101" s="35" t="str">
        <f ca="1">IF(AND($D101&gt;$AV$5,$D101&lt;$AU$5),1,"")</f>
        <v/>
      </c>
      <c r="AW101" s="35" t="str">
        <f ca="1">IF($C101&gt;$AU$5,1,"")</f>
        <v/>
      </c>
      <c r="AX101" s="35" t="str">
        <f ca="1">IF(AND($C101&gt;$AV$5,$C101&lt;$AU$5),1,"")</f>
        <v/>
      </c>
      <c r="AY101" s="21" t="str">
        <f t="shared" si="9"/>
        <v/>
      </c>
    </row>
    <row r="102" spans="1:51" x14ac:dyDescent="0.25">
      <c r="A102" s="18">
        <v>95</v>
      </c>
      <c r="B102" s="32"/>
      <c r="C102" s="33"/>
      <c r="D102" s="33"/>
      <c r="E102" s="26" t="str">
        <f t="shared" si="5"/>
        <v/>
      </c>
      <c r="F102" s="34"/>
      <c r="G102" s="35"/>
      <c r="H102" s="33"/>
      <c r="I102" s="35"/>
      <c r="J102" s="37"/>
      <c r="K102" s="37"/>
      <c r="L102" s="37"/>
      <c r="M102" s="37"/>
      <c r="N102" s="33"/>
      <c r="O102" s="33"/>
      <c r="P102" s="33"/>
      <c r="Q102" s="33"/>
      <c r="R102" s="35"/>
      <c r="S102" s="35"/>
      <c r="T102" s="37"/>
      <c r="U102" s="37"/>
      <c r="V102" s="35" t="str">
        <f>IF(ISBLANK(C102),"",IF(ISBLANK($D102),$C$3-C102,D102-C102))</f>
        <v/>
      </c>
      <c r="W102" s="35" t="str">
        <f>IF(E102="Oui",1,"")</f>
        <v/>
      </c>
      <c r="X102" s="35" t="str">
        <f t="shared" si="6"/>
        <v/>
      </c>
      <c r="Y102" s="35" t="str">
        <f t="shared" si="7"/>
        <v/>
      </c>
      <c r="Z102" s="35" t="str">
        <f>IF(E102="Oui",N102,"")</f>
        <v/>
      </c>
      <c r="AA102" s="38" t="str">
        <f>IF(E102="Oui",($C$3-J102)/365,"")</f>
        <v/>
      </c>
      <c r="AB102" s="35" t="str">
        <f t="shared" si="8"/>
        <v/>
      </c>
      <c r="AC102" s="35" t="str">
        <f>IF(AND($E102="Oui",$L102="CDI"),1,"")</f>
        <v/>
      </c>
      <c r="AD102" s="35" t="str">
        <f>IF(AND($E102="Oui",$L102="CDD"),1,"")</f>
        <v/>
      </c>
      <c r="AE102" s="35" t="str">
        <f>IF(AND($E102="Oui",$L102="Apprentissage"),1,"")</f>
        <v/>
      </c>
      <c r="AF102" s="35" t="str">
        <f>IF(AND($E102="Oui",$L102="Stage"),1,"")</f>
        <v/>
      </c>
      <c r="AG102" s="35" t="str">
        <f>IF(AND($E102="Oui",$L102="Autre"),1,"")</f>
        <v/>
      </c>
      <c r="AH102" s="35" t="str">
        <f>IF(AND($E102="Oui",$O102="Cadre"),1,"")</f>
        <v/>
      </c>
      <c r="AI102" s="35" t="str">
        <f>IF(AND($E102="Oui",$O102="Agent de maîtrise"),1,"")</f>
        <v/>
      </c>
      <c r="AJ102" s="35" t="str">
        <f>IF(AND($E102="Oui",$O102="Autre"),1,"")</f>
        <v/>
      </c>
      <c r="AK102" s="38" t="str">
        <f>IF(AND($E102="Oui",$H102="F"),($C$3-J102)/365,"")</f>
        <v/>
      </c>
      <c r="AL102" s="38" t="str">
        <f>IF(AND($E102="Oui",$H102="M"),($C$3-$J102)/365,"")</f>
        <v/>
      </c>
      <c r="AM102" s="35" t="str">
        <f>IF(AND($E102="Oui",$L102="CDI",$H102="F"),1,"")</f>
        <v/>
      </c>
      <c r="AN102" s="35" t="str">
        <f>IF(AND($E102="Oui",$L102="CDD",$H102="F"),1,"")</f>
        <v/>
      </c>
      <c r="AO102" s="35" t="str">
        <f>IF(AND($E102="Oui",$L102="Apprentissage",$H102="F"),1,"")</f>
        <v/>
      </c>
      <c r="AP102" s="35" t="str">
        <f>IF(AND($E102="Oui",$L102="Stage",$H102="F"),1,"")</f>
        <v/>
      </c>
      <c r="AQ102" s="35" t="str">
        <f>IF(AND($E102="Oui",$L102="Autre",$H102="F"),1,"")</f>
        <v/>
      </c>
      <c r="AR102" s="35" t="str">
        <f>IF(AND($E102="Oui",$O102="Cadre",$H102="F"),1,"")</f>
        <v/>
      </c>
      <c r="AS102" s="35" t="str">
        <f>IF(AND($E102="Oui",$O102="Agent de maîtrise",$H102="F"),1,"")</f>
        <v/>
      </c>
      <c r="AT102" s="35" t="str">
        <f>IF(AND($E102="Oui",$O102="Autre",$H102="F"),1,"")</f>
        <v/>
      </c>
      <c r="AU102" s="35" t="str">
        <f ca="1">IF($D102&gt;$AU$5,1,"")</f>
        <v/>
      </c>
      <c r="AV102" s="35" t="str">
        <f ca="1">IF(AND($D102&gt;$AV$5,$D102&lt;$AU$5),1,"")</f>
        <v/>
      </c>
      <c r="AW102" s="35" t="str">
        <f ca="1">IF($C102&gt;$AU$5,1,"")</f>
        <v/>
      </c>
      <c r="AX102" s="35" t="str">
        <f ca="1">IF(AND($C102&gt;$AV$5,$C102&lt;$AU$5),1,"")</f>
        <v/>
      </c>
      <c r="AY102" s="21" t="str">
        <f t="shared" si="9"/>
        <v/>
      </c>
    </row>
    <row r="103" spans="1:51" x14ac:dyDescent="0.25">
      <c r="A103" s="18">
        <v>96</v>
      </c>
      <c r="B103" s="32"/>
      <c r="C103" s="33"/>
      <c r="D103" s="33"/>
      <c r="E103" s="26" t="str">
        <f t="shared" si="5"/>
        <v/>
      </c>
      <c r="F103" s="34"/>
      <c r="G103" s="35"/>
      <c r="H103" s="33"/>
      <c r="I103" s="35"/>
      <c r="J103" s="37"/>
      <c r="K103" s="37"/>
      <c r="L103" s="37"/>
      <c r="M103" s="37"/>
      <c r="N103" s="33"/>
      <c r="O103" s="33"/>
      <c r="P103" s="33"/>
      <c r="Q103" s="33"/>
      <c r="R103" s="35"/>
      <c r="S103" s="35"/>
      <c r="T103" s="37"/>
      <c r="U103" s="37"/>
      <c r="V103" s="35" t="str">
        <f>IF(ISBLANK(C103),"",IF(ISBLANK($D103),$C$3-C103,D103-C103))</f>
        <v/>
      </c>
      <c r="W103" s="35" t="str">
        <f>IF(E103="Oui",1,"")</f>
        <v/>
      </c>
      <c r="X103" s="35" t="str">
        <f t="shared" si="6"/>
        <v/>
      </c>
      <c r="Y103" s="35" t="str">
        <f t="shared" si="7"/>
        <v/>
      </c>
      <c r="Z103" s="35" t="str">
        <f>IF(E103="Oui",N103,"")</f>
        <v/>
      </c>
      <c r="AA103" s="38" t="str">
        <f>IF(E103="Oui",($C$3-J103)/365,"")</f>
        <v/>
      </c>
      <c r="AB103" s="35" t="str">
        <f t="shared" si="8"/>
        <v/>
      </c>
      <c r="AC103" s="35" t="str">
        <f>IF(AND($E103="Oui",$L103="CDI"),1,"")</f>
        <v/>
      </c>
      <c r="AD103" s="35" t="str">
        <f>IF(AND($E103="Oui",$L103="CDD"),1,"")</f>
        <v/>
      </c>
      <c r="AE103" s="35" t="str">
        <f>IF(AND($E103="Oui",$L103="Apprentissage"),1,"")</f>
        <v/>
      </c>
      <c r="AF103" s="35" t="str">
        <f>IF(AND($E103="Oui",$L103="Stage"),1,"")</f>
        <v/>
      </c>
      <c r="AG103" s="35" t="str">
        <f>IF(AND($E103="Oui",$L103="Autre"),1,"")</f>
        <v/>
      </c>
      <c r="AH103" s="35" t="str">
        <f>IF(AND($E103="Oui",$O103="Cadre"),1,"")</f>
        <v/>
      </c>
      <c r="AI103" s="35" t="str">
        <f>IF(AND($E103="Oui",$O103="Agent de maîtrise"),1,"")</f>
        <v/>
      </c>
      <c r="AJ103" s="35" t="str">
        <f>IF(AND($E103="Oui",$O103="Autre"),1,"")</f>
        <v/>
      </c>
      <c r="AK103" s="38" t="str">
        <f>IF(AND($E103="Oui",$H103="F"),($C$3-J103)/365,"")</f>
        <v/>
      </c>
      <c r="AL103" s="38" t="str">
        <f>IF(AND($E103="Oui",$H103="M"),($C$3-$J103)/365,"")</f>
        <v/>
      </c>
      <c r="AM103" s="35" t="str">
        <f>IF(AND($E103="Oui",$L103="CDI",$H103="F"),1,"")</f>
        <v/>
      </c>
      <c r="AN103" s="35" t="str">
        <f>IF(AND($E103="Oui",$L103="CDD",$H103="F"),1,"")</f>
        <v/>
      </c>
      <c r="AO103" s="35" t="str">
        <f>IF(AND($E103="Oui",$L103="Apprentissage",$H103="F"),1,"")</f>
        <v/>
      </c>
      <c r="AP103" s="35" t="str">
        <f>IF(AND($E103="Oui",$L103="Stage",$H103="F"),1,"")</f>
        <v/>
      </c>
      <c r="AQ103" s="35" t="str">
        <f>IF(AND($E103="Oui",$L103="Autre",$H103="F"),1,"")</f>
        <v/>
      </c>
      <c r="AR103" s="35" t="str">
        <f>IF(AND($E103="Oui",$O103="Cadre",$H103="F"),1,"")</f>
        <v/>
      </c>
      <c r="AS103" s="35" t="str">
        <f>IF(AND($E103="Oui",$O103="Agent de maîtrise",$H103="F"),1,"")</f>
        <v/>
      </c>
      <c r="AT103" s="35" t="str">
        <f>IF(AND($E103="Oui",$O103="Autre",$H103="F"),1,"")</f>
        <v/>
      </c>
      <c r="AU103" s="35" t="str">
        <f ca="1">IF($D103&gt;$AU$5,1,"")</f>
        <v/>
      </c>
      <c r="AV103" s="35" t="str">
        <f ca="1">IF(AND($D103&gt;$AV$5,$D103&lt;$AU$5),1,"")</f>
        <v/>
      </c>
      <c r="AW103" s="35" t="str">
        <f ca="1">IF($C103&gt;$AU$5,1,"")</f>
        <v/>
      </c>
      <c r="AX103" s="35" t="str">
        <f ca="1">IF(AND($C103&gt;$AV$5,$C103&lt;$AU$5),1,"")</f>
        <v/>
      </c>
      <c r="AY103" s="21" t="str">
        <f t="shared" si="9"/>
        <v/>
      </c>
    </row>
    <row r="104" spans="1:51" x14ac:dyDescent="0.25">
      <c r="A104" s="18">
        <v>97</v>
      </c>
      <c r="B104" s="32"/>
      <c r="C104" s="33"/>
      <c r="D104" s="33"/>
      <c r="E104" s="26" t="str">
        <f t="shared" si="5"/>
        <v/>
      </c>
      <c r="F104" s="34"/>
      <c r="G104" s="35"/>
      <c r="H104" s="33"/>
      <c r="I104" s="35"/>
      <c r="J104" s="37"/>
      <c r="K104" s="37"/>
      <c r="L104" s="37"/>
      <c r="M104" s="37"/>
      <c r="N104" s="33"/>
      <c r="O104" s="33"/>
      <c r="P104" s="33"/>
      <c r="Q104" s="33"/>
      <c r="R104" s="35"/>
      <c r="S104" s="35"/>
      <c r="T104" s="37"/>
      <c r="U104" s="37"/>
      <c r="V104" s="35" t="str">
        <f>IF(ISBLANK(C104),"",IF(ISBLANK($D104),$C$3-C104,D104-C104))</f>
        <v/>
      </c>
      <c r="W104" s="35" t="str">
        <f>IF(E104="Oui",1,"")</f>
        <v/>
      </c>
      <c r="X104" s="35" t="str">
        <f t="shared" si="6"/>
        <v/>
      </c>
      <c r="Y104" s="35" t="str">
        <f t="shared" si="7"/>
        <v/>
      </c>
      <c r="Z104" s="35" t="str">
        <f>IF(E104="Oui",N104,"")</f>
        <v/>
      </c>
      <c r="AA104" s="38" t="str">
        <f>IF(E104="Oui",($C$3-J104)/365,"")</f>
        <v/>
      </c>
      <c r="AB104" s="35" t="str">
        <f t="shared" si="8"/>
        <v/>
      </c>
      <c r="AC104" s="35" t="str">
        <f>IF(AND($E104="Oui",$L104="CDI"),1,"")</f>
        <v/>
      </c>
      <c r="AD104" s="35" t="str">
        <f>IF(AND($E104="Oui",$L104="CDD"),1,"")</f>
        <v/>
      </c>
      <c r="AE104" s="35" t="str">
        <f>IF(AND($E104="Oui",$L104="Apprentissage"),1,"")</f>
        <v/>
      </c>
      <c r="AF104" s="35" t="str">
        <f>IF(AND($E104="Oui",$L104="Stage"),1,"")</f>
        <v/>
      </c>
      <c r="AG104" s="35" t="str">
        <f>IF(AND($E104="Oui",$L104="Autre"),1,"")</f>
        <v/>
      </c>
      <c r="AH104" s="35" t="str">
        <f>IF(AND($E104="Oui",$O104="Cadre"),1,"")</f>
        <v/>
      </c>
      <c r="AI104" s="35" t="str">
        <f>IF(AND($E104="Oui",$O104="Agent de maîtrise"),1,"")</f>
        <v/>
      </c>
      <c r="AJ104" s="35" t="str">
        <f>IF(AND($E104="Oui",$O104="Autre"),1,"")</f>
        <v/>
      </c>
      <c r="AK104" s="38" t="str">
        <f>IF(AND($E104="Oui",$H104="F"),($C$3-J104)/365,"")</f>
        <v/>
      </c>
      <c r="AL104" s="38" t="str">
        <f>IF(AND($E104="Oui",$H104="M"),($C$3-$J104)/365,"")</f>
        <v/>
      </c>
      <c r="AM104" s="35" t="str">
        <f>IF(AND($E104="Oui",$L104="CDI",$H104="F"),1,"")</f>
        <v/>
      </c>
      <c r="AN104" s="35" t="str">
        <f>IF(AND($E104="Oui",$L104="CDD",$H104="F"),1,"")</f>
        <v/>
      </c>
      <c r="AO104" s="35" t="str">
        <f>IF(AND($E104="Oui",$L104="Apprentissage",$H104="F"),1,"")</f>
        <v/>
      </c>
      <c r="AP104" s="35" t="str">
        <f>IF(AND($E104="Oui",$L104="Stage",$H104="F"),1,"")</f>
        <v/>
      </c>
      <c r="AQ104" s="35" t="str">
        <f>IF(AND($E104="Oui",$L104="Autre",$H104="F"),1,"")</f>
        <v/>
      </c>
      <c r="AR104" s="35" t="str">
        <f>IF(AND($E104="Oui",$O104="Cadre",$H104="F"),1,"")</f>
        <v/>
      </c>
      <c r="AS104" s="35" t="str">
        <f>IF(AND($E104="Oui",$O104="Agent de maîtrise",$H104="F"),1,"")</f>
        <v/>
      </c>
      <c r="AT104" s="35" t="str">
        <f>IF(AND($E104="Oui",$O104="Autre",$H104="F"),1,"")</f>
        <v/>
      </c>
      <c r="AU104" s="35" t="str">
        <f ca="1">IF($D104&gt;$AU$5,1,"")</f>
        <v/>
      </c>
      <c r="AV104" s="35" t="str">
        <f ca="1">IF(AND($D104&gt;$AV$5,$D104&lt;$AU$5),1,"")</f>
        <v/>
      </c>
      <c r="AW104" s="35" t="str">
        <f ca="1">IF($C104&gt;$AU$5,1,"")</f>
        <v/>
      </c>
      <c r="AX104" s="35" t="str">
        <f ca="1">IF(AND($C104&gt;$AV$5,$C104&lt;$AU$5),1,"")</f>
        <v/>
      </c>
      <c r="AY104" s="21" t="str">
        <f t="shared" si="9"/>
        <v/>
      </c>
    </row>
    <row r="105" spans="1:51" x14ac:dyDescent="0.25">
      <c r="A105" s="18">
        <v>98</v>
      </c>
      <c r="B105" s="32"/>
      <c r="C105" s="33"/>
      <c r="D105" s="33"/>
      <c r="E105" s="26" t="str">
        <f t="shared" si="5"/>
        <v/>
      </c>
      <c r="F105" s="34"/>
      <c r="G105" s="35"/>
      <c r="H105" s="33"/>
      <c r="I105" s="35"/>
      <c r="J105" s="37"/>
      <c r="K105" s="37"/>
      <c r="L105" s="37"/>
      <c r="M105" s="37"/>
      <c r="N105" s="33"/>
      <c r="O105" s="33"/>
      <c r="P105" s="33"/>
      <c r="Q105" s="33"/>
      <c r="R105" s="35"/>
      <c r="S105" s="35"/>
      <c r="T105" s="37"/>
      <c r="U105" s="37"/>
      <c r="V105" s="35" t="str">
        <f>IF(ISBLANK(C105),"",IF(ISBLANK($D105),$C$3-C105,D105-C105))</f>
        <v/>
      </c>
      <c r="W105" s="35" t="str">
        <f>IF(E105="Oui",1,"")</f>
        <v/>
      </c>
      <c r="X105" s="35" t="str">
        <f t="shared" si="6"/>
        <v/>
      </c>
      <c r="Y105" s="35" t="str">
        <f t="shared" si="7"/>
        <v/>
      </c>
      <c r="Z105" s="35" t="str">
        <f>IF(E105="Oui",N105,"")</f>
        <v/>
      </c>
      <c r="AA105" s="38" t="str">
        <f>IF(E105="Oui",($C$3-J105)/365,"")</f>
        <v/>
      </c>
      <c r="AB105" s="35" t="str">
        <f t="shared" si="8"/>
        <v/>
      </c>
      <c r="AC105" s="35" t="str">
        <f>IF(AND($E105="Oui",$L105="CDI"),1,"")</f>
        <v/>
      </c>
      <c r="AD105" s="35" t="str">
        <f>IF(AND($E105="Oui",$L105="CDD"),1,"")</f>
        <v/>
      </c>
      <c r="AE105" s="35" t="str">
        <f>IF(AND($E105="Oui",$L105="Apprentissage"),1,"")</f>
        <v/>
      </c>
      <c r="AF105" s="35" t="str">
        <f>IF(AND($E105="Oui",$L105="Stage"),1,"")</f>
        <v/>
      </c>
      <c r="AG105" s="35" t="str">
        <f>IF(AND($E105="Oui",$L105="Autre"),1,"")</f>
        <v/>
      </c>
      <c r="AH105" s="35" t="str">
        <f>IF(AND($E105="Oui",$O105="Cadre"),1,"")</f>
        <v/>
      </c>
      <c r="AI105" s="35" t="str">
        <f>IF(AND($E105="Oui",$O105="Agent de maîtrise"),1,"")</f>
        <v/>
      </c>
      <c r="AJ105" s="35" t="str">
        <f>IF(AND($E105="Oui",$O105="Autre"),1,"")</f>
        <v/>
      </c>
      <c r="AK105" s="38" t="str">
        <f>IF(AND($E105="Oui",$H105="F"),($C$3-J105)/365,"")</f>
        <v/>
      </c>
      <c r="AL105" s="38" t="str">
        <f>IF(AND($E105="Oui",$H105="M"),($C$3-$J105)/365,"")</f>
        <v/>
      </c>
      <c r="AM105" s="35" t="str">
        <f>IF(AND($E105="Oui",$L105="CDI",$H105="F"),1,"")</f>
        <v/>
      </c>
      <c r="AN105" s="35" t="str">
        <f>IF(AND($E105="Oui",$L105="CDD",$H105="F"),1,"")</f>
        <v/>
      </c>
      <c r="AO105" s="35" t="str">
        <f>IF(AND($E105="Oui",$L105="Apprentissage",$H105="F"),1,"")</f>
        <v/>
      </c>
      <c r="AP105" s="35" t="str">
        <f>IF(AND($E105="Oui",$L105="Stage",$H105="F"),1,"")</f>
        <v/>
      </c>
      <c r="AQ105" s="35" t="str">
        <f>IF(AND($E105="Oui",$L105="Autre",$H105="F"),1,"")</f>
        <v/>
      </c>
      <c r="AR105" s="35" t="str">
        <f>IF(AND($E105="Oui",$O105="Cadre",$H105="F"),1,"")</f>
        <v/>
      </c>
      <c r="AS105" s="35" t="str">
        <f>IF(AND($E105="Oui",$O105="Agent de maîtrise",$H105="F"),1,"")</f>
        <v/>
      </c>
      <c r="AT105" s="35" t="str">
        <f>IF(AND($E105="Oui",$O105="Autre",$H105="F"),1,"")</f>
        <v/>
      </c>
      <c r="AU105" s="35" t="str">
        <f ca="1">IF($D105&gt;$AU$5,1,"")</f>
        <v/>
      </c>
      <c r="AV105" s="35" t="str">
        <f ca="1">IF(AND($D105&gt;$AV$5,$D105&lt;$AU$5),1,"")</f>
        <v/>
      </c>
      <c r="AW105" s="35" t="str">
        <f ca="1">IF($C105&gt;$AU$5,1,"")</f>
        <v/>
      </c>
      <c r="AX105" s="35" t="str">
        <f ca="1">IF(AND($C105&gt;$AV$5,$C105&lt;$AU$5),1,"")</f>
        <v/>
      </c>
      <c r="AY105" s="21" t="str">
        <f t="shared" si="9"/>
        <v/>
      </c>
    </row>
    <row r="106" spans="1:51" x14ac:dyDescent="0.25">
      <c r="A106" s="18">
        <v>99</v>
      </c>
      <c r="B106" s="32"/>
      <c r="C106" s="33"/>
      <c r="D106" s="33"/>
      <c r="E106" s="26" t="str">
        <f t="shared" si="5"/>
        <v/>
      </c>
      <c r="F106" s="34"/>
      <c r="G106" s="35"/>
      <c r="H106" s="33"/>
      <c r="I106" s="35"/>
      <c r="J106" s="37"/>
      <c r="K106" s="37"/>
      <c r="L106" s="37"/>
      <c r="M106" s="37"/>
      <c r="N106" s="33"/>
      <c r="O106" s="33"/>
      <c r="P106" s="33"/>
      <c r="Q106" s="33"/>
      <c r="R106" s="35"/>
      <c r="S106" s="35"/>
      <c r="T106" s="37"/>
      <c r="U106" s="37"/>
      <c r="V106" s="35" t="str">
        <f>IF(ISBLANK(C106),"",IF(ISBLANK($D106),$C$3-C106,D106-C106))</f>
        <v/>
      </c>
      <c r="W106" s="35" t="str">
        <f>IF(E106="Oui",1,"")</f>
        <v/>
      </c>
      <c r="X106" s="35" t="str">
        <f t="shared" si="6"/>
        <v/>
      </c>
      <c r="Y106" s="35" t="str">
        <f t="shared" si="7"/>
        <v/>
      </c>
      <c r="Z106" s="35" t="str">
        <f>IF(E106="Oui",N106,"")</f>
        <v/>
      </c>
      <c r="AA106" s="38" t="str">
        <f>IF(E106="Oui",($C$3-J106)/365,"")</f>
        <v/>
      </c>
      <c r="AB106" s="35" t="str">
        <f t="shared" si="8"/>
        <v/>
      </c>
      <c r="AC106" s="35" t="str">
        <f>IF(AND($E106="Oui",$L106="CDI"),1,"")</f>
        <v/>
      </c>
      <c r="AD106" s="35" t="str">
        <f>IF(AND($E106="Oui",$L106="CDD"),1,"")</f>
        <v/>
      </c>
      <c r="AE106" s="35" t="str">
        <f>IF(AND($E106="Oui",$L106="Apprentissage"),1,"")</f>
        <v/>
      </c>
      <c r="AF106" s="35" t="str">
        <f>IF(AND($E106="Oui",$L106="Stage"),1,"")</f>
        <v/>
      </c>
      <c r="AG106" s="35" t="str">
        <f>IF(AND($E106="Oui",$L106="Autre"),1,"")</f>
        <v/>
      </c>
      <c r="AH106" s="35" t="str">
        <f>IF(AND($E106="Oui",$O106="Cadre"),1,"")</f>
        <v/>
      </c>
      <c r="AI106" s="35" t="str">
        <f>IF(AND($E106="Oui",$O106="Agent de maîtrise"),1,"")</f>
        <v/>
      </c>
      <c r="AJ106" s="35" t="str">
        <f>IF(AND($E106="Oui",$O106="Autre"),1,"")</f>
        <v/>
      </c>
      <c r="AK106" s="38" t="str">
        <f>IF(AND($E106="Oui",$H106="F"),($C$3-J106)/365,"")</f>
        <v/>
      </c>
      <c r="AL106" s="38" t="str">
        <f>IF(AND($E106="Oui",$H106="M"),($C$3-$J106)/365,"")</f>
        <v/>
      </c>
      <c r="AM106" s="35" t="str">
        <f>IF(AND($E106="Oui",$L106="CDI",$H106="F"),1,"")</f>
        <v/>
      </c>
      <c r="AN106" s="35" t="str">
        <f>IF(AND($E106="Oui",$L106="CDD",$H106="F"),1,"")</f>
        <v/>
      </c>
      <c r="AO106" s="35" t="str">
        <f>IF(AND($E106="Oui",$L106="Apprentissage",$H106="F"),1,"")</f>
        <v/>
      </c>
      <c r="AP106" s="35" t="str">
        <f>IF(AND($E106="Oui",$L106="Stage",$H106="F"),1,"")</f>
        <v/>
      </c>
      <c r="AQ106" s="35" t="str">
        <f>IF(AND($E106="Oui",$L106="Autre",$H106="F"),1,"")</f>
        <v/>
      </c>
      <c r="AR106" s="35" t="str">
        <f>IF(AND($E106="Oui",$O106="Cadre",$H106="F"),1,"")</f>
        <v/>
      </c>
      <c r="AS106" s="35" t="str">
        <f>IF(AND($E106="Oui",$O106="Agent de maîtrise",$H106="F"),1,"")</f>
        <v/>
      </c>
      <c r="AT106" s="35" t="str">
        <f>IF(AND($E106="Oui",$O106="Autre",$H106="F"),1,"")</f>
        <v/>
      </c>
      <c r="AU106" s="35" t="str">
        <f ca="1">IF($D106&gt;$AU$5,1,"")</f>
        <v/>
      </c>
      <c r="AV106" s="35" t="str">
        <f ca="1">IF(AND($D106&gt;$AV$5,$D106&lt;$AU$5),1,"")</f>
        <v/>
      </c>
      <c r="AW106" s="35" t="str">
        <f ca="1">IF($C106&gt;$AU$5,1,"")</f>
        <v/>
      </c>
      <c r="AX106" s="35" t="str">
        <f ca="1">IF(AND($C106&gt;$AV$5,$C106&lt;$AU$5),1,"")</f>
        <v/>
      </c>
      <c r="AY106" s="21" t="str">
        <f t="shared" si="9"/>
        <v/>
      </c>
    </row>
    <row r="107" spans="1:51" x14ac:dyDescent="0.25">
      <c r="A107" s="18">
        <v>100</v>
      </c>
      <c r="B107" s="32"/>
      <c r="C107" s="33"/>
      <c r="D107" s="33"/>
      <c r="E107" s="26" t="str">
        <f t="shared" si="5"/>
        <v/>
      </c>
      <c r="F107" s="34"/>
      <c r="G107" s="35"/>
      <c r="H107" s="33"/>
      <c r="I107" s="35"/>
      <c r="J107" s="37"/>
      <c r="K107" s="37"/>
      <c r="L107" s="37"/>
      <c r="M107" s="37"/>
      <c r="N107" s="33"/>
      <c r="O107" s="33"/>
      <c r="P107" s="33"/>
      <c r="Q107" s="33"/>
      <c r="R107" s="35"/>
      <c r="S107" s="35"/>
      <c r="T107" s="37"/>
      <c r="U107" s="37"/>
      <c r="V107" s="35" t="str">
        <f>IF(ISBLANK(C107),"",IF(ISBLANK($D107),$C$3-C107,D107-C107))</f>
        <v/>
      </c>
      <c r="W107" s="35" t="str">
        <f>IF(E107="Oui",1,"")</f>
        <v/>
      </c>
      <c r="X107" s="35" t="str">
        <f t="shared" si="6"/>
        <v/>
      </c>
      <c r="Y107" s="35" t="str">
        <f t="shared" si="7"/>
        <v/>
      </c>
      <c r="Z107" s="35" t="str">
        <f>IF(E107="Oui",N107,"")</f>
        <v/>
      </c>
      <c r="AA107" s="38" t="str">
        <f>IF(E107="Oui",($C$3-J107)/365,"")</f>
        <v/>
      </c>
      <c r="AB107" s="35" t="str">
        <f t="shared" si="8"/>
        <v/>
      </c>
      <c r="AC107" s="35" t="str">
        <f>IF(AND($E107="Oui",$L107="CDI"),1,"")</f>
        <v/>
      </c>
      <c r="AD107" s="35" t="str">
        <f>IF(AND($E107="Oui",$L107="CDD"),1,"")</f>
        <v/>
      </c>
      <c r="AE107" s="35" t="str">
        <f>IF(AND($E107="Oui",$L107="Apprentissage"),1,"")</f>
        <v/>
      </c>
      <c r="AF107" s="35" t="str">
        <f>IF(AND($E107="Oui",$L107="Stage"),1,"")</f>
        <v/>
      </c>
      <c r="AG107" s="35" t="str">
        <f>IF(AND($E107="Oui",$L107="Autre"),1,"")</f>
        <v/>
      </c>
      <c r="AH107" s="35" t="str">
        <f>IF(AND($E107="Oui",$O107="Cadre"),1,"")</f>
        <v/>
      </c>
      <c r="AI107" s="35" t="str">
        <f>IF(AND($E107="Oui",$O107="Agent de maîtrise"),1,"")</f>
        <v/>
      </c>
      <c r="AJ107" s="35" t="str">
        <f>IF(AND($E107="Oui",$O107="Autre"),1,"")</f>
        <v/>
      </c>
      <c r="AK107" s="38" t="str">
        <f>IF(AND($E107="Oui",$H107="F"),($C$3-J107)/365,"")</f>
        <v/>
      </c>
      <c r="AL107" s="38" t="str">
        <f>IF(AND($E107="Oui",$H107="M"),($C$3-$J107)/365,"")</f>
        <v/>
      </c>
      <c r="AM107" s="35" t="str">
        <f>IF(AND($E107="Oui",$L107="CDI",$H107="F"),1,"")</f>
        <v/>
      </c>
      <c r="AN107" s="35" t="str">
        <f>IF(AND($E107="Oui",$L107="CDD",$H107="F"),1,"")</f>
        <v/>
      </c>
      <c r="AO107" s="35" t="str">
        <f>IF(AND($E107="Oui",$L107="Apprentissage",$H107="F"),1,"")</f>
        <v/>
      </c>
      <c r="AP107" s="35" t="str">
        <f>IF(AND($E107="Oui",$L107="Stage",$H107="F"),1,"")</f>
        <v/>
      </c>
      <c r="AQ107" s="35" t="str">
        <f>IF(AND($E107="Oui",$L107="Autre",$H107="F"),1,"")</f>
        <v/>
      </c>
      <c r="AR107" s="35" t="str">
        <f>IF(AND($E107="Oui",$O107="Cadre",$H107="F"),1,"")</f>
        <v/>
      </c>
      <c r="AS107" s="35" t="str">
        <f>IF(AND($E107="Oui",$O107="Agent de maîtrise",$H107="F"),1,"")</f>
        <v/>
      </c>
      <c r="AT107" s="35" t="str">
        <f>IF(AND($E107="Oui",$O107="Autre",$H107="F"),1,"")</f>
        <v/>
      </c>
      <c r="AU107" s="35" t="str">
        <f ca="1">IF($D107&gt;$AU$5,1,"")</f>
        <v/>
      </c>
      <c r="AV107" s="35" t="str">
        <f ca="1">IF(AND($D107&gt;$AV$5,$D107&lt;$AU$5),1,"")</f>
        <v/>
      </c>
      <c r="AW107" s="35" t="str">
        <f ca="1">IF($C107&gt;$AU$5,1,"")</f>
        <v/>
      </c>
      <c r="AX107" s="35" t="str">
        <f ca="1">IF(AND($C107&gt;$AV$5,$C107&lt;$AU$5),1,"")</f>
        <v/>
      </c>
      <c r="AY107" s="21" t="str">
        <f t="shared" si="9"/>
        <v/>
      </c>
    </row>
    <row r="108" spans="1:51" x14ac:dyDescent="0.25">
      <c r="A108" s="18">
        <v>101</v>
      </c>
      <c r="B108" s="32"/>
      <c r="C108" s="33"/>
      <c r="D108" s="33"/>
      <c r="E108" s="26" t="str">
        <f t="shared" si="5"/>
        <v/>
      </c>
      <c r="F108" s="34"/>
      <c r="G108" s="35"/>
      <c r="H108" s="33"/>
      <c r="I108" s="35"/>
      <c r="J108" s="37"/>
      <c r="K108" s="37"/>
      <c r="L108" s="37"/>
      <c r="M108" s="37"/>
      <c r="N108" s="33"/>
      <c r="O108" s="33"/>
      <c r="P108" s="33"/>
      <c r="Q108" s="33"/>
      <c r="R108" s="35"/>
      <c r="S108" s="35"/>
      <c r="T108" s="37"/>
      <c r="U108" s="37"/>
      <c r="V108" s="35" t="str">
        <f>IF(ISBLANK(C108),"",IF(ISBLANK($D108),$C$3-C108,D108-C108))</f>
        <v/>
      </c>
      <c r="W108" s="35" t="str">
        <f>IF(E108="Oui",1,"")</f>
        <v/>
      </c>
      <c r="X108" s="35" t="str">
        <f t="shared" si="6"/>
        <v/>
      </c>
      <c r="Y108" s="35" t="str">
        <f t="shared" si="7"/>
        <v/>
      </c>
      <c r="Z108" s="35" t="str">
        <f>IF(E108="Oui",N108,"")</f>
        <v/>
      </c>
      <c r="AA108" s="38" t="str">
        <f>IF(E108="Oui",($C$3-J108)/365,"")</f>
        <v/>
      </c>
      <c r="AB108" s="35" t="str">
        <f t="shared" si="8"/>
        <v/>
      </c>
      <c r="AC108" s="35" t="str">
        <f>IF(AND($E108="Oui",$L108="CDI"),1,"")</f>
        <v/>
      </c>
      <c r="AD108" s="35" t="str">
        <f>IF(AND($E108="Oui",$L108="CDD"),1,"")</f>
        <v/>
      </c>
      <c r="AE108" s="35" t="str">
        <f>IF(AND($E108="Oui",$L108="Apprentissage"),1,"")</f>
        <v/>
      </c>
      <c r="AF108" s="35" t="str">
        <f>IF(AND($E108="Oui",$L108="Stage"),1,"")</f>
        <v/>
      </c>
      <c r="AG108" s="35" t="str">
        <f>IF(AND($E108="Oui",$L108="Autre"),1,"")</f>
        <v/>
      </c>
      <c r="AH108" s="35" t="str">
        <f>IF(AND($E108="Oui",$O108="Cadre"),1,"")</f>
        <v/>
      </c>
      <c r="AI108" s="35" t="str">
        <f>IF(AND($E108="Oui",$O108="Agent de maîtrise"),1,"")</f>
        <v/>
      </c>
      <c r="AJ108" s="35" t="str">
        <f>IF(AND($E108="Oui",$O108="Autre"),1,"")</f>
        <v/>
      </c>
      <c r="AK108" s="38" t="str">
        <f>IF(AND($E108="Oui",$H108="F"),($C$3-J108)/365,"")</f>
        <v/>
      </c>
      <c r="AL108" s="38" t="str">
        <f>IF(AND($E108="Oui",$H108="M"),($C$3-$J108)/365,"")</f>
        <v/>
      </c>
      <c r="AM108" s="35" t="str">
        <f>IF(AND($E108="Oui",$L108="CDI",$H108="F"),1,"")</f>
        <v/>
      </c>
      <c r="AN108" s="35" t="str">
        <f>IF(AND($E108="Oui",$L108="CDD",$H108="F"),1,"")</f>
        <v/>
      </c>
      <c r="AO108" s="35" t="str">
        <f>IF(AND($E108="Oui",$L108="Apprentissage",$H108="F"),1,"")</f>
        <v/>
      </c>
      <c r="AP108" s="35" t="str">
        <f>IF(AND($E108="Oui",$L108="Stage",$H108="F"),1,"")</f>
        <v/>
      </c>
      <c r="AQ108" s="35" t="str">
        <f>IF(AND($E108="Oui",$L108="Autre",$H108="F"),1,"")</f>
        <v/>
      </c>
      <c r="AR108" s="35" t="str">
        <f>IF(AND($E108="Oui",$O108="Cadre",$H108="F"),1,"")</f>
        <v/>
      </c>
      <c r="AS108" s="35" t="str">
        <f>IF(AND($E108="Oui",$O108="Agent de maîtrise",$H108="F"),1,"")</f>
        <v/>
      </c>
      <c r="AT108" s="35" t="str">
        <f>IF(AND($E108="Oui",$O108="Autre",$H108="F"),1,"")</f>
        <v/>
      </c>
      <c r="AU108" s="35" t="str">
        <f ca="1">IF($D108&gt;$AU$5,1,"")</f>
        <v/>
      </c>
      <c r="AV108" s="35" t="str">
        <f ca="1">IF(AND($D108&gt;$AV$5,$D108&lt;$AU$5),1,"")</f>
        <v/>
      </c>
      <c r="AW108" s="35" t="str">
        <f ca="1">IF($C108&gt;$AU$5,1,"")</f>
        <v/>
      </c>
      <c r="AX108" s="35" t="str">
        <f ca="1">IF(AND($C108&gt;$AV$5,$C108&lt;$AU$5),1,"")</f>
        <v/>
      </c>
      <c r="AY108" s="21" t="str">
        <f t="shared" si="9"/>
        <v/>
      </c>
    </row>
    <row r="109" spans="1:51" x14ac:dyDescent="0.25">
      <c r="A109" s="18">
        <v>102</v>
      </c>
      <c r="B109" s="32"/>
      <c r="C109" s="33"/>
      <c r="D109" s="33"/>
      <c r="E109" s="26" t="str">
        <f t="shared" si="5"/>
        <v/>
      </c>
      <c r="F109" s="34"/>
      <c r="G109" s="35"/>
      <c r="H109" s="33"/>
      <c r="I109" s="35"/>
      <c r="J109" s="37"/>
      <c r="K109" s="37"/>
      <c r="L109" s="37"/>
      <c r="M109" s="37"/>
      <c r="N109" s="33"/>
      <c r="O109" s="33"/>
      <c r="P109" s="33"/>
      <c r="Q109" s="33"/>
      <c r="R109" s="35"/>
      <c r="S109" s="35"/>
      <c r="T109" s="37"/>
      <c r="U109" s="37"/>
      <c r="V109" s="35" t="str">
        <f>IF(ISBLANK(C109),"",IF(ISBLANK($D109),$C$3-C109,D109-C109))</f>
        <v/>
      </c>
      <c r="W109" s="35" t="str">
        <f>IF(E109="Oui",1,"")</f>
        <v/>
      </c>
      <c r="X109" s="35" t="str">
        <f t="shared" si="6"/>
        <v/>
      </c>
      <c r="Y109" s="35" t="str">
        <f t="shared" si="7"/>
        <v/>
      </c>
      <c r="Z109" s="35" t="str">
        <f>IF(E109="Oui",N109,"")</f>
        <v/>
      </c>
      <c r="AA109" s="38" t="str">
        <f>IF(E109="Oui",($C$3-J109)/365,"")</f>
        <v/>
      </c>
      <c r="AB109" s="35" t="str">
        <f t="shared" si="8"/>
        <v/>
      </c>
      <c r="AC109" s="35" t="str">
        <f>IF(AND($E109="Oui",$L109="CDI"),1,"")</f>
        <v/>
      </c>
      <c r="AD109" s="35" t="str">
        <f>IF(AND($E109="Oui",$L109="CDD"),1,"")</f>
        <v/>
      </c>
      <c r="AE109" s="35" t="str">
        <f>IF(AND($E109="Oui",$L109="Apprentissage"),1,"")</f>
        <v/>
      </c>
      <c r="AF109" s="35" t="str">
        <f>IF(AND($E109="Oui",$L109="Stage"),1,"")</f>
        <v/>
      </c>
      <c r="AG109" s="35" t="str">
        <f>IF(AND($E109="Oui",$L109="Autre"),1,"")</f>
        <v/>
      </c>
      <c r="AH109" s="35" t="str">
        <f>IF(AND($E109="Oui",$O109="Cadre"),1,"")</f>
        <v/>
      </c>
      <c r="AI109" s="35" t="str">
        <f>IF(AND($E109="Oui",$O109="Agent de maîtrise"),1,"")</f>
        <v/>
      </c>
      <c r="AJ109" s="35" t="str">
        <f>IF(AND($E109="Oui",$O109="Autre"),1,"")</f>
        <v/>
      </c>
      <c r="AK109" s="38" t="str">
        <f>IF(AND($E109="Oui",$H109="F"),($C$3-J109)/365,"")</f>
        <v/>
      </c>
      <c r="AL109" s="38" t="str">
        <f>IF(AND($E109="Oui",$H109="M"),($C$3-$J109)/365,"")</f>
        <v/>
      </c>
      <c r="AM109" s="35" t="str">
        <f>IF(AND($E109="Oui",$L109="CDI",$H109="F"),1,"")</f>
        <v/>
      </c>
      <c r="AN109" s="35" t="str">
        <f>IF(AND($E109="Oui",$L109="CDD",$H109="F"),1,"")</f>
        <v/>
      </c>
      <c r="AO109" s="35" t="str">
        <f>IF(AND($E109="Oui",$L109="Apprentissage",$H109="F"),1,"")</f>
        <v/>
      </c>
      <c r="AP109" s="35" t="str">
        <f>IF(AND($E109="Oui",$L109="Stage",$H109="F"),1,"")</f>
        <v/>
      </c>
      <c r="AQ109" s="35" t="str">
        <f>IF(AND($E109="Oui",$L109="Autre",$H109="F"),1,"")</f>
        <v/>
      </c>
      <c r="AR109" s="35" t="str">
        <f>IF(AND($E109="Oui",$O109="Cadre",$H109="F"),1,"")</f>
        <v/>
      </c>
      <c r="AS109" s="35" t="str">
        <f>IF(AND($E109="Oui",$O109="Agent de maîtrise",$H109="F"),1,"")</f>
        <v/>
      </c>
      <c r="AT109" s="35" t="str">
        <f>IF(AND($E109="Oui",$O109="Autre",$H109="F"),1,"")</f>
        <v/>
      </c>
      <c r="AU109" s="35" t="str">
        <f ca="1">IF($D109&gt;$AU$5,1,"")</f>
        <v/>
      </c>
      <c r="AV109" s="35" t="str">
        <f ca="1">IF(AND($D109&gt;$AV$5,$D109&lt;$AU$5),1,"")</f>
        <v/>
      </c>
      <c r="AW109" s="35" t="str">
        <f ca="1">IF($C109&gt;$AU$5,1,"")</f>
        <v/>
      </c>
      <c r="AX109" s="35" t="str">
        <f ca="1">IF(AND($C109&gt;$AV$5,$C109&lt;$AU$5),1,"")</f>
        <v/>
      </c>
      <c r="AY109" s="21" t="str">
        <f t="shared" si="9"/>
        <v/>
      </c>
    </row>
    <row r="110" spans="1:51" x14ac:dyDescent="0.25">
      <c r="A110" s="18">
        <v>103</v>
      </c>
      <c r="B110" s="32"/>
      <c r="C110" s="33"/>
      <c r="D110" s="33"/>
      <c r="E110" s="26" t="str">
        <f t="shared" si="5"/>
        <v/>
      </c>
      <c r="F110" s="34"/>
      <c r="G110" s="35"/>
      <c r="H110" s="33"/>
      <c r="I110" s="35"/>
      <c r="J110" s="37"/>
      <c r="K110" s="37"/>
      <c r="L110" s="37"/>
      <c r="M110" s="37"/>
      <c r="N110" s="33"/>
      <c r="O110" s="33"/>
      <c r="P110" s="33"/>
      <c r="Q110" s="33"/>
      <c r="R110" s="35"/>
      <c r="S110" s="35"/>
      <c r="T110" s="37"/>
      <c r="U110" s="37"/>
      <c r="V110" s="35" t="str">
        <f>IF(ISBLANK(C110),"",IF(ISBLANK($D110),$C$3-C110,D110-C110))</f>
        <v/>
      </c>
      <c r="W110" s="35" t="str">
        <f>IF(E110="Oui",1,"")</f>
        <v/>
      </c>
      <c r="X110" s="35" t="str">
        <f t="shared" si="6"/>
        <v/>
      </c>
      <c r="Y110" s="35" t="str">
        <f t="shared" si="7"/>
        <v/>
      </c>
      <c r="Z110" s="35" t="str">
        <f>IF(E110="Oui",N110,"")</f>
        <v/>
      </c>
      <c r="AA110" s="38" t="str">
        <f>IF(E110="Oui",($C$3-J110)/365,"")</f>
        <v/>
      </c>
      <c r="AB110" s="35" t="str">
        <f t="shared" si="8"/>
        <v/>
      </c>
      <c r="AC110" s="35" t="str">
        <f>IF(AND($E110="Oui",$L110="CDI"),1,"")</f>
        <v/>
      </c>
      <c r="AD110" s="35" t="str">
        <f>IF(AND($E110="Oui",$L110="CDD"),1,"")</f>
        <v/>
      </c>
      <c r="AE110" s="35" t="str">
        <f>IF(AND($E110="Oui",$L110="Apprentissage"),1,"")</f>
        <v/>
      </c>
      <c r="AF110" s="35" t="str">
        <f>IF(AND($E110="Oui",$L110="Stage"),1,"")</f>
        <v/>
      </c>
      <c r="AG110" s="35" t="str">
        <f>IF(AND($E110="Oui",$L110="Autre"),1,"")</f>
        <v/>
      </c>
      <c r="AH110" s="35" t="str">
        <f>IF(AND($E110="Oui",$O110="Cadre"),1,"")</f>
        <v/>
      </c>
      <c r="AI110" s="35" t="str">
        <f>IF(AND($E110="Oui",$O110="Agent de maîtrise"),1,"")</f>
        <v/>
      </c>
      <c r="AJ110" s="35" t="str">
        <f>IF(AND($E110="Oui",$O110="Autre"),1,"")</f>
        <v/>
      </c>
      <c r="AK110" s="38" t="str">
        <f>IF(AND($E110="Oui",$H110="F"),($C$3-J110)/365,"")</f>
        <v/>
      </c>
      <c r="AL110" s="38" t="str">
        <f>IF(AND($E110="Oui",$H110="M"),($C$3-$J110)/365,"")</f>
        <v/>
      </c>
      <c r="AM110" s="35" t="str">
        <f>IF(AND($E110="Oui",$L110="CDI",$H110="F"),1,"")</f>
        <v/>
      </c>
      <c r="AN110" s="35" t="str">
        <f>IF(AND($E110="Oui",$L110="CDD",$H110="F"),1,"")</f>
        <v/>
      </c>
      <c r="AO110" s="35" t="str">
        <f>IF(AND($E110="Oui",$L110="Apprentissage",$H110="F"),1,"")</f>
        <v/>
      </c>
      <c r="AP110" s="35" t="str">
        <f>IF(AND($E110="Oui",$L110="Stage",$H110="F"),1,"")</f>
        <v/>
      </c>
      <c r="AQ110" s="35" t="str">
        <f>IF(AND($E110="Oui",$L110="Autre",$H110="F"),1,"")</f>
        <v/>
      </c>
      <c r="AR110" s="35" t="str">
        <f>IF(AND($E110="Oui",$O110="Cadre",$H110="F"),1,"")</f>
        <v/>
      </c>
      <c r="AS110" s="35" t="str">
        <f>IF(AND($E110="Oui",$O110="Agent de maîtrise",$H110="F"),1,"")</f>
        <v/>
      </c>
      <c r="AT110" s="35" t="str">
        <f>IF(AND($E110="Oui",$O110="Autre",$H110="F"),1,"")</f>
        <v/>
      </c>
      <c r="AU110" s="35" t="str">
        <f ca="1">IF($D110&gt;$AU$5,1,"")</f>
        <v/>
      </c>
      <c r="AV110" s="35" t="str">
        <f ca="1">IF(AND($D110&gt;$AV$5,$D110&lt;$AU$5),1,"")</f>
        <v/>
      </c>
      <c r="AW110" s="35" t="str">
        <f ca="1">IF($C110&gt;$AU$5,1,"")</f>
        <v/>
      </c>
      <c r="AX110" s="35" t="str">
        <f ca="1">IF(AND($C110&gt;$AV$5,$C110&lt;$AU$5),1,"")</f>
        <v/>
      </c>
      <c r="AY110" s="21" t="str">
        <f t="shared" si="9"/>
        <v/>
      </c>
    </row>
    <row r="111" spans="1:51" x14ac:dyDescent="0.25">
      <c r="A111" s="18">
        <v>104</v>
      </c>
      <c r="B111" s="32"/>
      <c r="C111" s="33"/>
      <c r="D111" s="33"/>
      <c r="E111" s="26" t="str">
        <f t="shared" si="5"/>
        <v/>
      </c>
      <c r="F111" s="34"/>
      <c r="G111" s="35"/>
      <c r="H111" s="33"/>
      <c r="I111" s="35"/>
      <c r="J111" s="37"/>
      <c r="K111" s="37"/>
      <c r="L111" s="37"/>
      <c r="M111" s="37"/>
      <c r="N111" s="33"/>
      <c r="O111" s="33"/>
      <c r="P111" s="33"/>
      <c r="Q111" s="33"/>
      <c r="R111" s="35"/>
      <c r="S111" s="35"/>
      <c r="T111" s="37"/>
      <c r="U111" s="37"/>
      <c r="V111" s="35" t="str">
        <f>IF(ISBLANK(C111),"",IF(ISBLANK($D111),$C$3-C111,D111-C111))</f>
        <v/>
      </c>
      <c r="W111" s="35" t="str">
        <f>IF(E111="Oui",1,"")</f>
        <v/>
      </c>
      <c r="X111" s="35" t="str">
        <f t="shared" si="6"/>
        <v/>
      </c>
      <c r="Y111" s="35" t="str">
        <f t="shared" si="7"/>
        <v/>
      </c>
      <c r="Z111" s="35" t="str">
        <f>IF(E111="Oui",N111,"")</f>
        <v/>
      </c>
      <c r="AA111" s="38" t="str">
        <f>IF(E111="Oui",($C$3-J111)/365,"")</f>
        <v/>
      </c>
      <c r="AB111" s="35" t="str">
        <f t="shared" si="8"/>
        <v/>
      </c>
      <c r="AC111" s="35" t="str">
        <f>IF(AND($E111="Oui",$L111="CDI"),1,"")</f>
        <v/>
      </c>
      <c r="AD111" s="35" t="str">
        <f>IF(AND($E111="Oui",$L111="CDD"),1,"")</f>
        <v/>
      </c>
      <c r="AE111" s="35" t="str">
        <f>IF(AND($E111="Oui",$L111="Apprentissage"),1,"")</f>
        <v/>
      </c>
      <c r="AF111" s="35" t="str">
        <f>IF(AND($E111="Oui",$L111="Stage"),1,"")</f>
        <v/>
      </c>
      <c r="AG111" s="35" t="str">
        <f>IF(AND($E111="Oui",$L111="Autre"),1,"")</f>
        <v/>
      </c>
      <c r="AH111" s="35" t="str">
        <f>IF(AND($E111="Oui",$O111="Cadre"),1,"")</f>
        <v/>
      </c>
      <c r="AI111" s="35" t="str">
        <f>IF(AND($E111="Oui",$O111="Agent de maîtrise"),1,"")</f>
        <v/>
      </c>
      <c r="AJ111" s="35" t="str">
        <f>IF(AND($E111="Oui",$O111="Autre"),1,"")</f>
        <v/>
      </c>
      <c r="AK111" s="38" t="str">
        <f>IF(AND($E111="Oui",$H111="F"),($C$3-J111)/365,"")</f>
        <v/>
      </c>
      <c r="AL111" s="38" t="str">
        <f>IF(AND($E111="Oui",$H111="M"),($C$3-$J111)/365,"")</f>
        <v/>
      </c>
      <c r="AM111" s="35" t="str">
        <f>IF(AND($E111="Oui",$L111="CDI",$H111="F"),1,"")</f>
        <v/>
      </c>
      <c r="AN111" s="35" t="str">
        <f>IF(AND($E111="Oui",$L111="CDD",$H111="F"),1,"")</f>
        <v/>
      </c>
      <c r="AO111" s="35" t="str">
        <f>IF(AND($E111="Oui",$L111="Apprentissage",$H111="F"),1,"")</f>
        <v/>
      </c>
      <c r="AP111" s="35" t="str">
        <f>IF(AND($E111="Oui",$L111="Stage",$H111="F"),1,"")</f>
        <v/>
      </c>
      <c r="AQ111" s="35" t="str">
        <f>IF(AND($E111="Oui",$L111="Autre",$H111="F"),1,"")</f>
        <v/>
      </c>
      <c r="AR111" s="35" t="str">
        <f>IF(AND($E111="Oui",$O111="Cadre",$H111="F"),1,"")</f>
        <v/>
      </c>
      <c r="AS111" s="35" t="str">
        <f>IF(AND($E111="Oui",$O111="Agent de maîtrise",$H111="F"),1,"")</f>
        <v/>
      </c>
      <c r="AT111" s="35" t="str">
        <f>IF(AND($E111="Oui",$O111="Autre",$H111="F"),1,"")</f>
        <v/>
      </c>
      <c r="AU111" s="35" t="str">
        <f ca="1">IF($D111&gt;$AU$5,1,"")</f>
        <v/>
      </c>
      <c r="AV111" s="35" t="str">
        <f ca="1">IF(AND($D111&gt;$AV$5,$D111&lt;$AU$5),1,"")</f>
        <v/>
      </c>
      <c r="AW111" s="35" t="str">
        <f ca="1">IF($C111&gt;$AU$5,1,"")</f>
        <v/>
      </c>
      <c r="AX111" s="35" t="str">
        <f ca="1">IF(AND($C111&gt;$AV$5,$C111&lt;$AU$5),1,"")</f>
        <v/>
      </c>
      <c r="AY111" s="21" t="str">
        <f t="shared" si="9"/>
        <v/>
      </c>
    </row>
    <row r="112" spans="1:51" x14ac:dyDescent="0.25">
      <c r="A112" s="18">
        <v>105</v>
      </c>
      <c r="B112" s="32"/>
      <c r="C112" s="33"/>
      <c r="D112" s="33"/>
      <c r="E112" s="26" t="str">
        <f t="shared" si="5"/>
        <v/>
      </c>
      <c r="F112" s="34"/>
      <c r="G112" s="35"/>
      <c r="H112" s="33"/>
      <c r="I112" s="35"/>
      <c r="J112" s="37"/>
      <c r="K112" s="37"/>
      <c r="L112" s="37"/>
      <c r="M112" s="37"/>
      <c r="N112" s="33"/>
      <c r="O112" s="33"/>
      <c r="P112" s="33"/>
      <c r="Q112" s="33"/>
      <c r="R112" s="35"/>
      <c r="S112" s="35"/>
      <c r="T112" s="37"/>
      <c r="U112" s="37"/>
      <c r="V112" s="35" t="str">
        <f>IF(ISBLANK(C112),"",IF(ISBLANK($D112),$C$3-C112,D112-C112))</f>
        <v/>
      </c>
      <c r="W112" s="35" t="str">
        <f>IF(E112="Oui",1,"")</f>
        <v/>
      </c>
      <c r="X112" s="35" t="str">
        <f t="shared" si="6"/>
        <v/>
      </c>
      <c r="Y112" s="35" t="str">
        <f t="shared" si="7"/>
        <v/>
      </c>
      <c r="Z112" s="35" t="str">
        <f>IF(E112="Oui",N112,"")</f>
        <v/>
      </c>
      <c r="AA112" s="38" t="str">
        <f>IF(E112="Oui",($C$3-J112)/365,"")</f>
        <v/>
      </c>
      <c r="AB112" s="35" t="str">
        <f t="shared" si="8"/>
        <v/>
      </c>
      <c r="AC112" s="35" t="str">
        <f>IF(AND($E112="Oui",$L112="CDI"),1,"")</f>
        <v/>
      </c>
      <c r="AD112" s="35" t="str">
        <f>IF(AND($E112="Oui",$L112="CDD"),1,"")</f>
        <v/>
      </c>
      <c r="AE112" s="35" t="str">
        <f>IF(AND($E112="Oui",$L112="Apprentissage"),1,"")</f>
        <v/>
      </c>
      <c r="AF112" s="35" t="str">
        <f>IF(AND($E112="Oui",$L112="Stage"),1,"")</f>
        <v/>
      </c>
      <c r="AG112" s="35" t="str">
        <f>IF(AND($E112="Oui",$L112="Autre"),1,"")</f>
        <v/>
      </c>
      <c r="AH112" s="35" t="str">
        <f>IF(AND($E112="Oui",$O112="Cadre"),1,"")</f>
        <v/>
      </c>
      <c r="AI112" s="35" t="str">
        <f>IF(AND($E112="Oui",$O112="Agent de maîtrise"),1,"")</f>
        <v/>
      </c>
      <c r="AJ112" s="35" t="str">
        <f>IF(AND($E112="Oui",$O112="Autre"),1,"")</f>
        <v/>
      </c>
      <c r="AK112" s="38" t="str">
        <f>IF(AND($E112="Oui",$H112="F"),($C$3-J112)/365,"")</f>
        <v/>
      </c>
      <c r="AL112" s="38" t="str">
        <f>IF(AND($E112="Oui",$H112="M"),($C$3-$J112)/365,"")</f>
        <v/>
      </c>
      <c r="AM112" s="35" t="str">
        <f>IF(AND($E112="Oui",$L112="CDI",$H112="F"),1,"")</f>
        <v/>
      </c>
      <c r="AN112" s="35" t="str">
        <f>IF(AND($E112="Oui",$L112="CDD",$H112="F"),1,"")</f>
        <v/>
      </c>
      <c r="AO112" s="35" t="str">
        <f>IF(AND($E112="Oui",$L112="Apprentissage",$H112="F"),1,"")</f>
        <v/>
      </c>
      <c r="AP112" s="35" t="str">
        <f>IF(AND($E112="Oui",$L112="Stage",$H112="F"),1,"")</f>
        <v/>
      </c>
      <c r="AQ112" s="35" t="str">
        <f>IF(AND($E112="Oui",$L112="Autre",$H112="F"),1,"")</f>
        <v/>
      </c>
      <c r="AR112" s="35" t="str">
        <f>IF(AND($E112="Oui",$O112="Cadre",$H112="F"),1,"")</f>
        <v/>
      </c>
      <c r="AS112" s="35" t="str">
        <f>IF(AND($E112="Oui",$O112="Agent de maîtrise",$H112="F"),1,"")</f>
        <v/>
      </c>
      <c r="AT112" s="35" t="str">
        <f>IF(AND($E112="Oui",$O112="Autre",$H112="F"),1,"")</f>
        <v/>
      </c>
      <c r="AU112" s="35" t="str">
        <f ca="1">IF($D112&gt;$AU$5,1,"")</f>
        <v/>
      </c>
      <c r="AV112" s="35" t="str">
        <f ca="1">IF(AND($D112&gt;$AV$5,$D112&lt;$AU$5),1,"")</f>
        <v/>
      </c>
      <c r="AW112" s="35" t="str">
        <f ca="1">IF($C112&gt;$AU$5,1,"")</f>
        <v/>
      </c>
      <c r="AX112" s="35" t="str">
        <f ca="1">IF(AND($C112&gt;$AV$5,$C112&lt;$AU$5),1,"")</f>
        <v/>
      </c>
      <c r="AY112" s="21" t="str">
        <f t="shared" si="9"/>
        <v/>
      </c>
    </row>
    <row r="113" spans="1:51" x14ac:dyDescent="0.25">
      <c r="A113" s="18">
        <v>106</v>
      </c>
      <c r="B113" s="32"/>
      <c r="C113" s="33"/>
      <c r="D113" s="33"/>
      <c r="E113" s="26" t="str">
        <f t="shared" si="5"/>
        <v/>
      </c>
      <c r="F113" s="34"/>
      <c r="G113" s="35"/>
      <c r="H113" s="33"/>
      <c r="I113" s="35"/>
      <c r="J113" s="37"/>
      <c r="K113" s="37"/>
      <c r="L113" s="37"/>
      <c r="M113" s="37"/>
      <c r="N113" s="33"/>
      <c r="O113" s="33"/>
      <c r="P113" s="33"/>
      <c r="Q113" s="33"/>
      <c r="R113" s="35"/>
      <c r="S113" s="35"/>
      <c r="T113" s="37"/>
      <c r="U113" s="37"/>
      <c r="V113" s="35" t="str">
        <f>IF(ISBLANK(C113),"",IF(ISBLANK($D113),$C$3-C113,D113-C113))</f>
        <v/>
      </c>
      <c r="W113" s="35" t="str">
        <f>IF(E113="Oui",1,"")</f>
        <v/>
      </c>
      <c r="X113" s="35" t="str">
        <f t="shared" si="6"/>
        <v/>
      </c>
      <c r="Y113" s="35" t="str">
        <f t="shared" si="7"/>
        <v/>
      </c>
      <c r="Z113" s="35" t="str">
        <f>IF(E113="Oui",N113,"")</f>
        <v/>
      </c>
      <c r="AA113" s="38" t="str">
        <f>IF(E113="Oui",($C$3-J113)/365,"")</f>
        <v/>
      </c>
      <c r="AB113" s="35" t="str">
        <f t="shared" si="8"/>
        <v/>
      </c>
      <c r="AC113" s="35" t="str">
        <f>IF(AND($E113="Oui",$L113="CDI"),1,"")</f>
        <v/>
      </c>
      <c r="AD113" s="35" t="str">
        <f>IF(AND($E113="Oui",$L113="CDD"),1,"")</f>
        <v/>
      </c>
      <c r="AE113" s="35" t="str">
        <f>IF(AND($E113="Oui",$L113="Apprentissage"),1,"")</f>
        <v/>
      </c>
      <c r="AF113" s="35" t="str">
        <f>IF(AND($E113="Oui",$L113="Stage"),1,"")</f>
        <v/>
      </c>
      <c r="AG113" s="35" t="str">
        <f>IF(AND($E113="Oui",$L113="Autre"),1,"")</f>
        <v/>
      </c>
      <c r="AH113" s="35" t="str">
        <f>IF(AND($E113="Oui",$O113="Cadre"),1,"")</f>
        <v/>
      </c>
      <c r="AI113" s="35" t="str">
        <f>IF(AND($E113="Oui",$O113="Agent de maîtrise"),1,"")</f>
        <v/>
      </c>
      <c r="AJ113" s="35" t="str">
        <f>IF(AND($E113="Oui",$O113="Autre"),1,"")</f>
        <v/>
      </c>
      <c r="AK113" s="38" t="str">
        <f>IF(AND($E113="Oui",$H113="F"),($C$3-J113)/365,"")</f>
        <v/>
      </c>
      <c r="AL113" s="38" t="str">
        <f>IF(AND($E113="Oui",$H113="M"),($C$3-$J113)/365,"")</f>
        <v/>
      </c>
      <c r="AM113" s="35" t="str">
        <f>IF(AND($E113="Oui",$L113="CDI",$H113="F"),1,"")</f>
        <v/>
      </c>
      <c r="AN113" s="35" t="str">
        <f>IF(AND($E113="Oui",$L113="CDD",$H113="F"),1,"")</f>
        <v/>
      </c>
      <c r="AO113" s="35" t="str">
        <f>IF(AND($E113="Oui",$L113="Apprentissage",$H113="F"),1,"")</f>
        <v/>
      </c>
      <c r="AP113" s="35" t="str">
        <f>IF(AND($E113="Oui",$L113="Stage",$H113="F"),1,"")</f>
        <v/>
      </c>
      <c r="AQ113" s="35" t="str">
        <f>IF(AND($E113="Oui",$L113="Autre",$H113="F"),1,"")</f>
        <v/>
      </c>
      <c r="AR113" s="35" t="str">
        <f>IF(AND($E113="Oui",$O113="Cadre",$H113="F"),1,"")</f>
        <v/>
      </c>
      <c r="AS113" s="35" t="str">
        <f>IF(AND($E113="Oui",$O113="Agent de maîtrise",$H113="F"),1,"")</f>
        <v/>
      </c>
      <c r="AT113" s="35" t="str">
        <f>IF(AND($E113="Oui",$O113="Autre",$H113="F"),1,"")</f>
        <v/>
      </c>
      <c r="AU113" s="35" t="str">
        <f ca="1">IF($D113&gt;$AU$5,1,"")</f>
        <v/>
      </c>
      <c r="AV113" s="35" t="str">
        <f ca="1">IF(AND($D113&gt;$AV$5,$D113&lt;$AU$5),1,"")</f>
        <v/>
      </c>
      <c r="AW113" s="35" t="str">
        <f ca="1">IF($C113&gt;$AU$5,1,"")</f>
        <v/>
      </c>
      <c r="AX113" s="35" t="str">
        <f ca="1">IF(AND($C113&gt;$AV$5,$C113&lt;$AU$5),1,"")</f>
        <v/>
      </c>
      <c r="AY113" s="21" t="str">
        <f t="shared" si="9"/>
        <v/>
      </c>
    </row>
    <row r="114" spans="1:51" x14ac:dyDescent="0.25">
      <c r="A114" s="18">
        <v>107</v>
      </c>
      <c r="B114" s="32"/>
      <c r="C114" s="33"/>
      <c r="D114" s="33"/>
      <c r="E114" s="26" t="str">
        <f t="shared" si="5"/>
        <v/>
      </c>
      <c r="F114" s="34"/>
      <c r="G114" s="35"/>
      <c r="H114" s="33"/>
      <c r="I114" s="35"/>
      <c r="J114" s="37"/>
      <c r="K114" s="37"/>
      <c r="L114" s="37"/>
      <c r="M114" s="37"/>
      <c r="N114" s="33"/>
      <c r="O114" s="33"/>
      <c r="P114" s="33"/>
      <c r="Q114" s="33"/>
      <c r="R114" s="35"/>
      <c r="S114" s="35"/>
      <c r="T114" s="37"/>
      <c r="U114" s="37"/>
      <c r="V114" s="35" t="str">
        <f>IF(ISBLANK(C114),"",IF(ISBLANK($D114),$C$3-C114,D114-C114))</f>
        <v/>
      </c>
      <c r="W114" s="35" t="str">
        <f>IF(E114="Oui",1,"")</f>
        <v/>
      </c>
      <c r="X114" s="35" t="str">
        <f t="shared" si="6"/>
        <v/>
      </c>
      <c r="Y114" s="35" t="str">
        <f t="shared" si="7"/>
        <v/>
      </c>
      <c r="Z114" s="35" t="str">
        <f>IF(E114="Oui",N114,"")</f>
        <v/>
      </c>
      <c r="AA114" s="38" t="str">
        <f>IF(E114="Oui",($C$3-J114)/365,"")</f>
        <v/>
      </c>
      <c r="AB114" s="35" t="str">
        <f t="shared" si="8"/>
        <v/>
      </c>
      <c r="AC114" s="35" t="str">
        <f>IF(AND($E114="Oui",$L114="CDI"),1,"")</f>
        <v/>
      </c>
      <c r="AD114" s="35" t="str">
        <f>IF(AND($E114="Oui",$L114="CDD"),1,"")</f>
        <v/>
      </c>
      <c r="AE114" s="35" t="str">
        <f>IF(AND($E114="Oui",$L114="Apprentissage"),1,"")</f>
        <v/>
      </c>
      <c r="AF114" s="35" t="str">
        <f>IF(AND($E114="Oui",$L114="Stage"),1,"")</f>
        <v/>
      </c>
      <c r="AG114" s="35" t="str">
        <f>IF(AND($E114="Oui",$L114="Autre"),1,"")</f>
        <v/>
      </c>
      <c r="AH114" s="35" t="str">
        <f>IF(AND($E114="Oui",$O114="Cadre"),1,"")</f>
        <v/>
      </c>
      <c r="AI114" s="35" t="str">
        <f>IF(AND($E114="Oui",$O114="Agent de maîtrise"),1,"")</f>
        <v/>
      </c>
      <c r="AJ114" s="35" t="str">
        <f>IF(AND($E114="Oui",$O114="Autre"),1,"")</f>
        <v/>
      </c>
      <c r="AK114" s="38" t="str">
        <f>IF(AND($E114="Oui",$H114="F"),($C$3-J114)/365,"")</f>
        <v/>
      </c>
      <c r="AL114" s="38" t="str">
        <f>IF(AND($E114="Oui",$H114="M"),($C$3-$J114)/365,"")</f>
        <v/>
      </c>
      <c r="AM114" s="35" t="str">
        <f>IF(AND($E114="Oui",$L114="CDI",$H114="F"),1,"")</f>
        <v/>
      </c>
      <c r="AN114" s="35" t="str">
        <f>IF(AND($E114="Oui",$L114="CDD",$H114="F"),1,"")</f>
        <v/>
      </c>
      <c r="AO114" s="35" t="str">
        <f>IF(AND($E114="Oui",$L114="Apprentissage",$H114="F"),1,"")</f>
        <v/>
      </c>
      <c r="AP114" s="35" t="str">
        <f>IF(AND($E114="Oui",$L114="Stage",$H114="F"),1,"")</f>
        <v/>
      </c>
      <c r="AQ114" s="35" t="str">
        <f>IF(AND($E114="Oui",$L114="Autre",$H114="F"),1,"")</f>
        <v/>
      </c>
      <c r="AR114" s="35" t="str">
        <f>IF(AND($E114="Oui",$O114="Cadre",$H114="F"),1,"")</f>
        <v/>
      </c>
      <c r="AS114" s="35" t="str">
        <f>IF(AND($E114="Oui",$O114="Agent de maîtrise",$H114="F"),1,"")</f>
        <v/>
      </c>
      <c r="AT114" s="35" t="str">
        <f>IF(AND($E114="Oui",$O114="Autre",$H114="F"),1,"")</f>
        <v/>
      </c>
      <c r="AU114" s="35" t="str">
        <f ca="1">IF($D114&gt;$AU$5,1,"")</f>
        <v/>
      </c>
      <c r="AV114" s="35" t="str">
        <f ca="1">IF(AND($D114&gt;$AV$5,$D114&lt;$AU$5),1,"")</f>
        <v/>
      </c>
      <c r="AW114" s="35" t="str">
        <f ca="1">IF($C114&gt;$AU$5,1,"")</f>
        <v/>
      </c>
      <c r="AX114" s="35" t="str">
        <f ca="1">IF(AND($C114&gt;$AV$5,$C114&lt;$AU$5),1,"")</f>
        <v/>
      </c>
      <c r="AY114" s="21" t="str">
        <f t="shared" si="9"/>
        <v/>
      </c>
    </row>
    <row r="115" spans="1:51" x14ac:dyDescent="0.25">
      <c r="A115" s="18">
        <v>108</v>
      </c>
      <c r="B115" s="32"/>
      <c r="C115" s="33"/>
      <c r="D115" s="33"/>
      <c r="E115" s="26" t="str">
        <f t="shared" si="5"/>
        <v/>
      </c>
      <c r="F115" s="34"/>
      <c r="G115" s="35"/>
      <c r="H115" s="33"/>
      <c r="I115" s="35"/>
      <c r="J115" s="37"/>
      <c r="K115" s="37"/>
      <c r="L115" s="37"/>
      <c r="M115" s="37"/>
      <c r="N115" s="33"/>
      <c r="O115" s="33"/>
      <c r="P115" s="33"/>
      <c r="Q115" s="33"/>
      <c r="R115" s="35"/>
      <c r="S115" s="35"/>
      <c r="T115" s="37"/>
      <c r="U115" s="37"/>
      <c r="V115" s="35" t="str">
        <f>IF(ISBLANK(C115),"",IF(ISBLANK($D115),$C$3-C115,D115-C115))</f>
        <v/>
      </c>
      <c r="W115" s="35" t="str">
        <f>IF(E115="Oui",1,"")</f>
        <v/>
      </c>
      <c r="X115" s="35" t="str">
        <f t="shared" si="6"/>
        <v/>
      </c>
      <c r="Y115" s="35" t="str">
        <f t="shared" si="7"/>
        <v/>
      </c>
      <c r="Z115" s="35" t="str">
        <f>IF(E115="Oui",N115,"")</f>
        <v/>
      </c>
      <c r="AA115" s="38" t="str">
        <f>IF(E115="Oui",($C$3-J115)/365,"")</f>
        <v/>
      </c>
      <c r="AB115" s="35" t="str">
        <f t="shared" si="8"/>
        <v/>
      </c>
      <c r="AC115" s="35" t="str">
        <f>IF(AND($E115="Oui",$L115="CDI"),1,"")</f>
        <v/>
      </c>
      <c r="AD115" s="35" t="str">
        <f>IF(AND($E115="Oui",$L115="CDD"),1,"")</f>
        <v/>
      </c>
      <c r="AE115" s="35" t="str">
        <f>IF(AND($E115="Oui",$L115="Apprentissage"),1,"")</f>
        <v/>
      </c>
      <c r="AF115" s="35" t="str">
        <f>IF(AND($E115="Oui",$L115="Stage"),1,"")</f>
        <v/>
      </c>
      <c r="AG115" s="35" t="str">
        <f>IF(AND($E115="Oui",$L115="Autre"),1,"")</f>
        <v/>
      </c>
      <c r="AH115" s="35" t="str">
        <f>IF(AND($E115="Oui",$O115="Cadre"),1,"")</f>
        <v/>
      </c>
      <c r="AI115" s="35" t="str">
        <f>IF(AND($E115="Oui",$O115="Agent de maîtrise"),1,"")</f>
        <v/>
      </c>
      <c r="AJ115" s="35" t="str">
        <f>IF(AND($E115="Oui",$O115="Autre"),1,"")</f>
        <v/>
      </c>
      <c r="AK115" s="38" t="str">
        <f>IF(AND($E115="Oui",$H115="F"),($C$3-J115)/365,"")</f>
        <v/>
      </c>
      <c r="AL115" s="38" t="str">
        <f>IF(AND($E115="Oui",$H115="M"),($C$3-$J115)/365,"")</f>
        <v/>
      </c>
      <c r="AM115" s="35" t="str">
        <f>IF(AND($E115="Oui",$L115="CDI",$H115="F"),1,"")</f>
        <v/>
      </c>
      <c r="AN115" s="35" t="str">
        <f>IF(AND($E115="Oui",$L115="CDD",$H115="F"),1,"")</f>
        <v/>
      </c>
      <c r="AO115" s="35" t="str">
        <f>IF(AND($E115="Oui",$L115="Apprentissage",$H115="F"),1,"")</f>
        <v/>
      </c>
      <c r="AP115" s="35" t="str">
        <f>IF(AND($E115="Oui",$L115="Stage",$H115="F"),1,"")</f>
        <v/>
      </c>
      <c r="AQ115" s="35" t="str">
        <f>IF(AND($E115="Oui",$L115="Autre",$H115="F"),1,"")</f>
        <v/>
      </c>
      <c r="AR115" s="35" t="str">
        <f>IF(AND($E115="Oui",$O115="Cadre",$H115="F"),1,"")</f>
        <v/>
      </c>
      <c r="AS115" s="35" t="str">
        <f>IF(AND($E115="Oui",$O115="Agent de maîtrise",$H115="F"),1,"")</f>
        <v/>
      </c>
      <c r="AT115" s="35" t="str">
        <f>IF(AND($E115="Oui",$O115="Autre",$H115="F"),1,"")</f>
        <v/>
      </c>
      <c r="AU115" s="35" t="str">
        <f ca="1">IF($D115&gt;$AU$5,1,"")</f>
        <v/>
      </c>
      <c r="AV115" s="35" t="str">
        <f ca="1">IF(AND($D115&gt;$AV$5,$D115&lt;$AU$5),1,"")</f>
        <v/>
      </c>
      <c r="AW115" s="35" t="str">
        <f ca="1">IF($C115&gt;$AU$5,1,"")</f>
        <v/>
      </c>
      <c r="AX115" s="35" t="str">
        <f ca="1">IF(AND($C115&gt;$AV$5,$C115&lt;$AU$5),1,"")</f>
        <v/>
      </c>
      <c r="AY115" s="21" t="str">
        <f t="shared" si="9"/>
        <v/>
      </c>
    </row>
    <row r="116" spans="1:51" x14ac:dyDescent="0.25">
      <c r="A116" s="18">
        <v>109</v>
      </c>
      <c r="B116" s="32"/>
      <c r="C116" s="33"/>
      <c r="D116" s="33"/>
      <c r="E116" s="26" t="str">
        <f t="shared" si="5"/>
        <v/>
      </c>
      <c r="F116" s="34"/>
      <c r="G116" s="35"/>
      <c r="H116" s="33"/>
      <c r="I116" s="35"/>
      <c r="J116" s="37"/>
      <c r="K116" s="37"/>
      <c r="L116" s="37"/>
      <c r="M116" s="37"/>
      <c r="N116" s="33"/>
      <c r="O116" s="33"/>
      <c r="P116" s="33"/>
      <c r="Q116" s="33"/>
      <c r="R116" s="35"/>
      <c r="S116" s="35"/>
      <c r="T116" s="37"/>
      <c r="U116" s="37"/>
      <c r="V116" s="35" t="str">
        <f>IF(ISBLANK(C116),"",IF(ISBLANK($D116),$C$3-C116,D116-C116))</f>
        <v/>
      </c>
      <c r="W116" s="35" t="str">
        <f>IF(E116="Oui",1,"")</f>
        <v/>
      </c>
      <c r="X116" s="35" t="str">
        <f t="shared" si="6"/>
        <v/>
      </c>
      <c r="Y116" s="35" t="str">
        <f t="shared" si="7"/>
        <v/>
      </c>
      <c r="Z116" s="35" t="str">
        <f>IF(E116="Oui",N116,"")</f>
        <v/>
      </c>
      <c r="AA116" s="38" t="str">
        <f>IF(E116="Oui",($C$3-J116)/365,"")</f>
        <v/>
      </c>
      <c r="AB116" s="35" t="str">
        <f t="shared" si="8"/>
        <v/>
      </c>
      <c r="AC116" s="35" t="str">
        <f>IF(AND($E116="Oui",$L116="CDI"),1,"")</f>
        <v/>
      </c>
      <c r="AD116" s="35" t="str">
        <f>IF(AND($E116="Oui",$L116="CDD"),1,"")</f>
        <v/>
      </c>
      <c r="AE116" s="35" t="str">
        <f>IF(AND($E116="Oui",$L116="Apprentissage"),1,"")</f>
        <v/>
      </c>
      <c r="AF116" s="35" t="str">
        <f>IF(AND($E116="Oui",$L116="Stage"),1,"")</f>
        <v/>
      </c>
      <c r="AG116" s="35" t="str">
        <f>IF(AND($E116="Oui",$L116="Autre"),1,"")</f>
        <v/>
      </c>
      <c r="AH116" s="35" t="str">
        <f>IF(AND($E116="Oui",$O116="Cadre"),1,"")</f>
        <v/>
      </c>
      <c r="AI116" s="35" t="str">
        <f>IF(AND($E116="Oui",$O116="Agent de maîtrise"),1,"")</f>
        <v/>
      </c>
      <c r="AJ116" s="35" t="str">
        <f>IF(AND($E116="Oui",$O116="Autre"),1,"")</f>
        <v/>
      </c>
      <c r="AK116" s="38" t="str">
        <f>IF(AND($E116="Oui",$H116="F"),($C$3-J116)/365,"")</f>
        <v/>
      </c>
      <c r="AL116" s="38" t="str">
        <f>IF(AND($E116="Oui",$H116="M"),($C$3-$J116)/365,"")</f>
        <v/>
      </c>
      <c r="AM116" s="35" t="str">
        <f>IF(AND($E116="Oui",$L116="CDI",$H116="F"),1,"")</f>
        <v/>
      </c>
      <c r="AN116" s="35" t="str">
        <f>IF(AND($E116="Oui",$L116="CDD",$H116="F"),1,"")</f>
        <v/>
      </c>
      <c r="AO116" s="35" t="str">
        <f>IF(AND($E116="Oui",$L116="Apprentissage",$H116="F"),1,"")</f>
        <v/>
      </c>
      <c r="AP116" s="35" t="str">
        <f>IF(AND($E116="Oui",$L116="Stage",$H116="F"),1,"")</f>
        <v/>
      </c>
      <c r="AQ116" s="35" t="str">
        <f>IF(AND($E116="Oui",$L116="Autre",$H116="F"),1,"")</f>
        <v/>
      </c>
      <c r="AR116" s="35" t="str">
        <f>IF(AND($E116="Oui",$O116="Cadre",$H116="F"),1,"")</f>
        <v/>
      </c>
      <c r="AS116" s="35" t="str">
        <f>IF(AND($E116="Oui",$O116="Agent de maîtrise",$H116="F"),1,"")</f>
        <v/>
      </c>
      <c r="AT116" s="35" t="str">
        <f>IF(AND($E116="Oui",$O116="Autre",$H116="F"),1,"")</f>
        <v/>
      </c>
      <c r="AU116" s="35" t="str">
        <f ca="1">IF($D116&gt;$AU$5,1,"")</f>
        <v/>
      </c>
      <c r="AV116" s="35" t="str">
        <f ca="1">IF(AND($D116&gt;$AV$5,$D116&lt;$AU$5),1,"")</f>
        <v/>
      </c>
      <c r="AW116" s="35" t="str">
        <f ca="1">IF($C116&gt;$AU$5,1,"")</f>
        <v/>
      </c>
      <c r="AX116" s="35" t="str">
        <f ca="1">IF(AND($C116&gt;$AV$5,$C116&lt;$AU$5),1,"")</f>
        <v/>
      </c>
      <c r="AY116" s="21" t="str">
        <f t="shared" si="9"/>
        <v/>
      </c>
    </row>
    <row r="117" spans="1:51" x14ac:dyDescent="0.25">
      <c r="A117" s="18">
        <v>110</v>
      </c>
      <c r="B117" s="32"/>
      <c r="C117" s="33"/>
      <c r="D117" s="33"/>
      <c r="E117" s="26" t="str">
        <f t="shared" si="5"/>
        <v/>
      </c>
      <c r="F117" s="34"/>
      <c r="G117" s="35"/>
      <c r="H117" s="33"/>
      <c r="I117" s="35"/>
      <c r="J117" s="37"/>
      <c r="K117" s="37"/>
      <c r="L117" s="37"/>
      <c r="M117" s="37"/>
      <c r="N117" s="33"/>
      <c r="O117" s="33"/>
      <c r="P117" s="33"/>
      <c r="Q117" s="33"/>
      <c r="R117" s="35"/>
      <c r="S117" s="35"/>
      <c r="T117" s="37"/>
      <c r="U117" s="37"/>
      <c r="V117" s="35" t="str">
        <f>IF(ISBLANK(C117),"",IF(ISBLANK($D117),$C$3-C117,D117-C117))</f>
        <v/>
      </c>
      <c r="W117" s="35" t="str">
        <f>IF(E117="Oui",1,"")</f>
        <v/>
      </c>
      <c r="X117" s="35" t="str">
        <f t="shared" si="6"/>
        <v/>
      </c>
      <c r="Y117" s="35" t="str">
        <f t="shared" si="7"/>
        <v/>
      </c>
      <c r="Z117" s="35" t="str">
        <f>IF(E117="Oui",N117,"")</f>
        <v/>
      </c>
      <c r="AA117" s="38" t="str">
        <f>IF(E117="Oui",($C$3-J117)/365,"")</f>
        <v/>
      </c>
      <c r="AB117" s="35" t="str">
        <f t="shared" si="8"/>
        <v/>
      </c>
      <c r="AC117" s="35" t="str">
        <f>IF(AND($E117="Oui",$L117="CDI"),1,"")</f>
        <v/>
      </c>
      <c r="AD117" s="35" t="str">
        <f>IF(AND($E117="Oui",$L117="CDD"),1,"")</f>
        <v/>
      </c>
      <c r="AE117" s="35" t="str">
        <f>IF(AND($E117="Oui",$L117="Apprentissage"),1,"")</f>
        <v/>
      </c>
      <c r="AF117" s="35" t="str">
        <f>IF(AND($E117="Oui",$L117="Stage"),1,"")</f>
        <v/>
      </c>
      <c r="AG117" s="35" t="str">
        <f>IF(AND($E117="Oui",$L117="Autre"),1,"")</f>
        <v/>
      </c>
      <c r="AH117" s="35" t="str">
        <f>IF(AND($E117="Oui",$O117="Cadre"),1,"")</f>
        <v/>
      </c>
      <c r="AI117" s="35" t="str">
        <f>IF(AND($E117="Oui",$O117="Agent de maîtrise"),1,"")</f>
        <v/>
      </c>
      <c r="AJ117" s="35" t="str">
        <f>IF(AND($E117="Oui",$O117="Autre"),1,"")</f>
        <v/>
      </c>
      <c r="AK117" s="38" t="str">
        <f>IF(AND($E117="Oui",$H117="F"),($C$3-J117)/365,"")</f>
        <v/>
      </c>
      <c r="AL117" s="38" t="str">
        <f>IF(AND($E117="Oui",$H117="M"),($C$3-$J117)/365,"")</f>
        <v/>
      </c>
      <c r="AM117" s="35" t="str">
        <f>IF(AND($E117="Oui",$L117="CDI",$H117="F"),1,"")</f>
        <v/>
      </c>
      <c r="AN117" s="35" t="str">
        <f>IF(AND($E117="Oui",$L117="CDD",$H117="F"),1,"")</f>
        <v/>
      </c>
      <c r="AO117" s="35" t="str">
        <f>IF(AND($E117="Oui",$L117="Apprentissage",$H117="F"),1,"")</f>
        <v/>
      </c>
      <c r="AP117" s="35" t="str">
        <f>IF(AND($E117="Oui",$L117="Stage",$H117="F"),1,"")</f>
        <v/>
      </c>
      <c r="AQ117" s="35" t="str">
        <f>IF(AND($E117="Oui",$L117="Autre",$H117="F"),1,"")</f>
        <v/>
      </c>
      <c r="AR117" s="35" t="str">
        <f>IF(AND($E117="Oui",$O117="Cadre",$H117="F"),1,"")</f>
        <v/>
      </c>
      <c r="AS117" s="35" t="str">
        <f>IF(AND($E117="Oui",$O117="Agent de maîtrise",$H117="F"),1,"")</f>
        <v/>
      </c>
      <c r="AT117" s="35" t="str">
        <f>IF(AND($E117="Oui",$O117="Autre",$H117="F"),1,"")</f>
        <v/>
      </c>
      <c r="AU117" s="35" t="str">
        <f ca="1">IF($D117&gt;$AU$5,1,"")</f>
        <v/>
      </c>
      <c r="AV117" s="35" t="str">
        <f ca="1">IF(AND($D117&gt;$AV$5,$D117&lt;$AU$5),1,"")</f>
        <v/>
      </c>
      <c r="AW117" s="35" t="str">
        <f ca="1">IF($C117&gt;$AU$5,1,"")</f>
        <v/>
      </c>
      <c r="AX117" s="35" t="str">
        <f ca="1">IF(AND($C117&gt;$AV$5,$C117&lt;$AU$5),1,"")</f>
        <v/>
      </c>
      <c r="AY117" s="21" t="str">
        <f t="shared" si="9"/>
        <v/>
      </c>
    </row>
    <row r="118" spans="1:51" x14ac:dyDescent="0.25">
      <c r="A118" s="18">
        <v>111</v>
      </c>
      <c r="B118" s="32"/>
      <c r="C118" s="33"/>
      <c r="D118" s="33"/>
      <c r="E118" s="26" t="str">
        <f t="shared" si="5"/>
        <v/>
      </c>
      <c r="F118" s="34"/>
      <c r="G118" s="35"/>
      <c r="H118" s="33"/>
      <c r="I118" s="35"/>
      <c r="J118" s="37"/>
      <c r="K118" s="37"/>
      <c r="L118" s="37"/>
      <c r="M118" s="37"/>
      <c r="N118" s="33"/>
      <c r="O118" s="33"/>
      <c r="P118" s="33"/>
      <c r="Q118" s="33"/>
      <c r="R118" s="35"/>
      <c r="S118" s="35"/>
      <c r="T118" s="37"/>
      <c r="U118" s="37"/>
      <c r="V118" s="35" t="str">
        <f>IF(ISBLANK(C118),"",IF(ISBLANK($D118),$C$3-C118,D118-C118))</f>
        <v/>
      </c>
      <c r="W118" s="35" t="str">
        <f>IF(E118="Oui",1,"")</f>
        <v/>
      </c>
      <c r="X118" s="35" t="str">
        <f t="shared" si="6"/>
        <v/>
      </c>
      <c r="Y118" s="35" t="str">
        <f t="shared" si="7"/>
        <v/>
      </c>
      <c r="Z118" s="35" t="str">
        <f>IF(E118="Oui",N118,"")</f>
        <v/>
      </c>
      <c r="AA118" s="38" t="str">
        <f>IF(E118="Oui",($C$3-J118)/365,"")</f>
        <v/>
      </c>
      <c r="AB118" s="35" t="str">
        <f t="shared" si="8"/>
        <v/>
      </c>
      <c r="AC118" s="35" t="str">
        <f>IF(AND($E118="Oui",$L118="CDI"),1,"")</f>
        <v/>
      </c>
      <c r="AD118" s="35" t="str">
        <f>IF(AND($E118="Oui",$L118="CDD"),1,"")</f>
        <v/>
      </c>
      <c r="AE118" s="35" t="str">
        <f>IF(AND($E118="Oui",$L118="Apprentissage"),1,"")</f>
        <v/>
      </c>
      <c r="AF118" s="35" t="str">
        <f>IF(AND($E118="Oui",$L118="Stage"),1,"")</f>
        <v/>
      </c>
      <c r="AG118" s="35" t="str">
        <f>IF(AND($E118="Oui",$L118="Autre"),1,"")</f>
        <v/>
      </c>
      <c r="AH118" s="35" t="str">
        <f>IF(AND($E118="Oui",$O118="Cadre"),1,"")</f>
        <v/>
      </c>
      <c r="AI118" s="35" t="str">
        <f>IF(AND($E118="Oui",$O118="Agent de maîtrise"),1,"")</f>
        <v/>
      </c>
      <c r="AJ118" s="35" t="str">
        <f>IF(AND($E118="Oui",$O118="Autre"),1,"")</f>
        <v/>
      </c>
      <c r="AK118" s="38" t="str">
        <f>IF(AND($E118="Oui",$H118="F"),($C$3-J118)/365,"")</f>
        <v/>
      </c>
      <c r="AL118" s="38" t="str">
        <f>IF(AND($E118="Oui",$H118="M"),($C$3-$J118)/365,"")</f>
        <v/>
      </c>
      <c r="AM118" s="35" t="str">
        <f>IF(AND($E118="Oui",$L118="CDI",$H118="F"),1,"")</f>
        <v/>
      </c>
      <c r="AN118" s="35" t="str">
        <f>IF(AND($E118="Oui",$L118="CDD",$H118="F"),1,"")</f>
        <v/>
      </c>
      <c r="AO118" s="35" t="str">
        <f>IF(AND($E118="Oui",$L118="Apprentissage",$H118="F"),1,"")</f>
        <v/>
      </c>
      <c r="AP118" s="35" t="str">
        <f>IF(AND($E118="Oui",$L118="Stage",$H118="F"),1,"")</f>
        <v/>
      </c>
      <c r="AQ118" s="35" t="str">
        <f>IF(AND($E118="Oui",$L118="Autre",$H118="F"),1,"")</f>
        <v/>
      </c>
      <c r="AR118" s="35" t="str">
        <f>IF(AND($E118="Oui",$O118="Cadre",$H118="F"),1,"")</f>
        <v/>
      </c>
      <c r="AS118" s="35" t="str">
        <f>IF(AND($E118="Oui",$O118="Agent de maîtrise",$H118="F"),1,"")</f>
        <v/>
      </c>
      <c r="AT118" s="35" t="str">
        <f>IF(AND($E118="Oui",$O118="Autre",$H118="F"),1,"")</f>
        <v/>
      </c>
      <c r="AU118" s="35" t="str">
        <f ca="1">IF($D118&gt;$AU$5,1,"")</f>
        <v/>
      </c>
      <c r="AV118" s="35" t="str">
        <f ca="1">IF(AND($D118&gt;$AV$5,$D118&lt;$AU$5),1,"")</f>
        <v/>
      </c>
      <c r="AW118" s="35" t="str">
        <f ca="1">IF($C118&gt;$AU$5,1,"")</f>
        <v/>
      </c>
      <c r="AX118" s="35" t="str">
        <f ca="1">IF(AND($C118&gt;$AV$5,$C118&lt;$AU$5),1,"")</f>
        <v/>
      </c>
      <c r="AY118" s="21" t="str">
        <f t="shared" si="9"/>
        <v/>
      </c>
    </row>
    <row r="119" spans="1:51" x14ac:dyDescent="0.25">
      <c r="A119" s="18">
        <v>112</v>
      </c>
      <c r="B119" s="32"/>
      <c r="C119" s="33"/>
      <c r="D119" s="33"/>
      <c r="E119" s="26" t="str">
        <f t="shared" si="5"/>
        <v/>
      </c>
      <c r="F119" s="34"/>
      <c r="G119" s="35"/>
      <c r="H119" s="33"/>
      <c r="I119" s="35"/>
      <c r="J119" s="37"/>
      <c r="K119" s="37"/>
      <c r="L119" s="37"/>
      <c r="M119" s="37"/>
      <c r="N119" s="33"/>
      <c r="O119" s="33"/>
      <c r="P119" s="33"/>
      <c r="Q119" s="33"/>
      <c r="R119" s="35"/>
      <c r="S119" s="35"/>
      <c r="T119" s="37"/>
      <c r="U119" s="37"/>
      <c r="V119" s="35" t="str">
        <f>IF(ISBLANK(C119),"",IF(ISBLANK($D119),$C$3-C119,D119-C119))</f>
        <v/>
      </c>
      <c r="W119" s="35" t="str">
        <f>IF(E119="Oui",1,"")</f>
        <v/>
      </c>
      <c r="X119" s="35" t="str">
        <f t="shared" si="6"/>
        <v/>
      </c>
      <c r="Y119" s="35" t="str">
        <f t="shared" si="7"/>
        <v/>
      </c>
      <c r="Z119" s="35" t="str">
        <f>IF(E119="Oui",N119,"")</f>
        <v/>
      </c>
      <c r="AA119" s="38" t="str">
        <f>IF(E119="Oui",($C$3-J119)/365,"")</f>
        <v/>
      </c>
      <c r="AB119" s="35" t="str">
        <f t="shared" si="8"/>
        <v/>
      </c>
      <c r="AC119" s="35" t="str">
        <f>IF(AND($E119="Oui",$L119="CDI"),1,"")</f>
        <v/>
      </c>
      <c r="AD119" s="35" t="str">
        <f>IF(AND($E119="Oui",$L119="CDD"),1,"")</f>
        <v/>
      </c>
      <c r="AE119" s="35" t="str">
        <f>IF(AND($E119="Oui",$L119="Apprentissage"),1,"")</f>
        <v/>
      </c>
      <c r="AF119" s="35" t="str">
        <f>IF(AND($E119="Oui",$L119="Stage"),1,"")</f>
        <v/>
      </c>
      <c r="AG119" s="35" t="str">
        <f>IF(AND($E119="Oui",$L119="Autre"),1,"")</f>
        <v/>
      </c>
      <c r="AH119" s="35" t="str">
        <f>IF(AND($E119="Oui",$O119="Cadre"),1,"")</f>
        <v/>
      </c>
      <c r="AI119" s="35" t="str">
        <f>IF(AND($E119="Oui",$O119="Agent de maîtrise"),1,"")</f>
        <v/>
      </c>
      <c r="AJ119" s="35" t="str">
        <f>IF(AND($E119="Oui",$O119="Autre"),1,"")</f>
        <v/>
      </c>
      <c r="AK119" s="38" t="str">
        <f>IF(AND($E119="Oui",$H119="F"),($C$3-J119)/365,"")</f>
        <v/>
      </c>
      <c r="AL119" s="38" t="str">
        <f>IF(AND($E119="Oui",$H119="M"),($C$3-$J119)/365,"")</f>
        <v/>
      </c>
      <c r="AM119" s="35" t="str">
        <f>IF(AND($E119="Oui",$L119="CDI",$H119="F"),1,"")</f>
        <v/>
      </c>
      <c r="AN119" s="35" t="str">
        <f>IF(AND($E119="Oui",$L119="CDD",$H119="F"),1,"")</f>
        <v/>
      </c>
      <c r="AO119" s="35" t="str">
        <f>IF(AND($E119="Oui",$L119="Apprentissage",$H119="F"),1,"")</f>
        <v/>
      </c>
      <c r="AP119" s="35" t="str">
        <f>IF(AND($E119="Oui",$L119="Stage",$H119="F"),1,"")</f>
        <v/>
      </c>
      <c r="AQ119" s="35" t="str">
        <f>IF(AND($E119="Oui",$L119="Autre",$H119="F"),1,"")</f>
        <v/>
      </c>
      <c r="AR119" s="35" t="str">
        <f>IF(AND($E119="Oui",$O119="Cadre",$H119="F"),1,"")</f>
        <v/>
      </c>
      <c r="AS119" s="35" t="str">
        <f>IF(AND($E119="Oui",$O119="Agent de maîtrise",$H119="F"),1,"")</f>
        <v/>
      </c>
      <c r="AT119" s="35" t="str">
        <f>IF(AND($E119="Oui",$O119="Autre",$H119="F"),1,"")</f>
        <v/>
      </c>
      <c r="AU119" s="35" t="str">
        <f ca="1">IF($D119&gt;$AU$5,1,"")</f>
        <v/>
      </c>
      <c r="AV119" s="35" t="str">
        <f ca="1">IF(AND($D119&gt;$AV$5,$D119&lt;$AU$5),1,"")</f>
        <v/>
      </c>
      <c r="AW119" s="35" t="str">
        <f ca="1">IF($C119&gt;$AU$5,1,"")</f>
        <v/>
      </c>
      <c r="AX119" s="35" t="str">
        <f ca="1">IF(AND($C119&gt;$AV$5,$C119&lt;$AU$5),1,"")</f>
        <v/>
      </c>
      <c r="AY119" s="21" t="str">
        <f t="shared" si="9"/>
        <v/>
      </c>
    </row>
    <row r="120" spans="1:51" x14ac:dyDescent="0.25">
      <c r="A120" s="18">
        <v>113</v>
      </c>
      <c r="B120" s="32"/>
      <c r="C120" s="33"/>
      <c r="D120" s="33"/>
      <c r="E120" s="26" t="str">
        <f t="shared" si="5"/>
        <v/>
      </c>
      <c r="F120" s="34"/>
      <c r="G120" s="35"/>
      <c r="H120" s="33"/>
      <c r="I120" s="35"/>
      <c r="J120" s="37"/>
      <c r="K120" s="37"/>
      <c r="L120" s="37"/>
      <c r="M120" s="37"/>
      <c r="N120" s="33"/>
      <c r="O120" s="33"/>
      <c r="P120" s="33"/>
      <c r="Q120" s="33"/>
      <c r="R120" s="35"/>
      <c r="S120" s="35"/>
      <c r="T120" s="37"/>
      <c r="U120" s="37"/>
      <c r="V120" s="35" t="str">
        <f>IF(ISBLANK(C120),"",IF(ISBLANK($D120),$C$3-C120,D120-C120))</f>
        <v/>
      </c>
      <c r="W120" s="35" t="str">
        <f>IF(E120="Oui",1,"")</f>
        <v/>
      </c>
      <c r="X120" s="35" t="str">
        <f t="shared" si="6"/>
        <v/>
      </c>
      <c r="Y120" s="35" t="str">
        <f t="shared" si="7"/>
        <v/>
      </c>
      <c r="Z120" s="35" t="str">
        <f>IF(E120="Oui",N120,"")</f>
        <v/>
      </c>
      <c r="AA120" s="38" t="str">
        <f>IF(E120="Oui",($C$3-J120)/365,"")</f>
        <v/>
      </c>
      <c r="AB120" s="35" t="str">
        <f t="shared" si="8"/>
        <v/>
      </c>
      <c r="AC120" s="35" t="str">
        <f>IF(AND($E120="Oui",$L120="CDI"),1,"")</f>
        <v/>
      </c>
      <c r="AD120" s="35" t="str">
        <f>IF(AND($E120="Oui",$L120="CDD"),1,"")</f>
        <v/>
      </c>
      <c r="AE120" s="35" t="str">
        <f>IF(AND($E120="Oui",$L120="Apprentissage"),1,"")</f>
        <v/>
      </c>
      <c r="AF120" s="35" t="str">
        <f>IF(AND($E120="Oui",$L120="Stage"),1,"")</f>
        <v/>
      </c>
      <c r="AG120" s="35" t="str">
        <f>IF(AND($E120="Oui",$L120="Autre"),1,"")</f>
        <v/>
      </c>
      <c r="AH120" s="35" t="str">
        <f>IF(AND($E120="Oui",$O120="Cadre"),1,"")</f>
        <v/>
      </c>
      <c r="AI120" s="35" t="str">
        <f>IF(AND($E120="Oui",$O120="Agent de maîtrise"),1,"")</f>
        <v/>
      </c>
      <c r="AJ120" s="35" t="str">
        <f>IF(AND($E120="Oui",$O120="Autre"),1,"")</f>
        <v/>
      </c>
      <c r="AK120" s="38" t="str">
        <f>IF(AND($E120="Oui",$H120="F"),($C$3-J120)/365,"")</f>
        <v/>
      </c>
      <c r="AL120" s="38" t="str">
        <f>IF(AND($E120="Oui",$H120="M"),($C$3-$J120)/365,"")</f>
        <v/>
      </c>
      <c r="AM120" s="35" t="str">
        <f>IF(AND($E120="Oui",$L120="CDI",$H120="F"),1,"")</f>
        <v/>
      </c>
      <c r="AN120" s="35" t="str">
        <f>IF(AND($E120="Oui",$L120="CDD",$H120="F"),1,"")</f>
        <v/>
      </c>
      <c r="AO120" s="35" t="str">
        <f>IF(AND($E120="Oui",$L120="Apprentissage",$H120="F"),1,"")</f>
        <v/>
      </c>
      <c r="AP120" s="35" t="str">
        <f>IF(AND($E120="Oui",$L120="Stage",$H120="F"),1,"")</f>
        <v/>
      </c>
      <c r="AQ120" s="35" t="str">
        <f>IF(AND($E120="Oui",$L120="Autre",$H120="F"),1,"")</f>
        <v/>
      </c>
      <c r="AR120" s="35" t="str">
        <f>IF(AND($E120="Oui",$O120="Cadre",$H120="F"),1,"")</f>
        <v/>
      </c>
      <c r="AS120" s="35" t="str">
        <f>IF(AND($E120="Oui",$O120="Agent de maîtrise",$H120="F"),1,"")</f>
        <v/>
      </c>
      <c r="AT120" s="35" t="str">
        <f>IF(AND($E120="Oui",$O120="Autre",$H120="F"),1,"")</f>
        <v/>
      </c>
      <c r="AU120" s="35" t="str">
        <f ca="1">IF($D120&gt;$AU$5,1,"")</f>
        <v/>
      </c>
      <c r="AV120" s="35" t="str">
        <f ca="1">IF(AND($D120&gt;$AV$5,$D120&lt;$AU$5),1,"")</f>
        <v/>
      </c>
      <c r="AW120" s="35" t="str">
        <f ca="1">IF($C120&gt;$AU$5,1,"")</f>
        <v/>
      </c>
      <c r="AX120" s="35" t="str">
        <f ca="1">IF(AND($C120&gt;$AV$5,$C120&lt;$AU$5),1,"")</f>
        <v/>
      </c>
      <c r="AY120" s="21" t="str">
        <f t="shared" si="9"/>
        <v/>
      </c>
    </row>
    <row r="121" spans="1:51" x14ac:dyDescent="0.25">
      <c r="A121" s="18">
        <v>114</v>
      </c>
      <c r="B121" s="32"/>
      <c r="C121" s="33"/>
      <c r="D121" s="33"/>
      <c r="E121" s="26" t="str">
        <f t="shared" si="5"/>
        <v/>
      </c>
      <c r="F121" s="34"/>
      <c r="G121" s="35"/>
      <c r="H121" s="33"/>
      <c r="I121" s="35"/>
      <c r="J121" s="37"/>
      <c r="K121" s="37"/>
      <c r="L121" s="37"/>
      <c r="M121" s="37"/>
      <c r="N121" s="33"/>
      <c r="O121" s="33"/>
      <c r="P121" s="33"/>
      <c r="Q121" s="33"/>
      <c r="R121" s="35"/>
      <c r="S121" s="35"/>
      <c r="T121" s="37"/>
      <c r="U121" s="37"/>
      <c r="V121" s="35" t="str">
        <f>IF(ISBLANK(C121),"",IF(ISBLANK($D121),$C$3-C121,D121-C121))</f>
        <v/>
      </c>
      <c r="W121" s="35" t="str">
        <f>IF(E121="Oui",1,"")</f>
        <v/>
      </c>
      <c r="X121" s="35" t="str">
        <f t="shared" si="6"/>
        <v/>
      </c>
      <c r="Y121" s="35" t="str">
        <f t="shared" si="7"/>
        <v/>
      </c>
      <c r="Z121" s="35" t="str">
        <f>IF(E121="Oui",N121,"")</f>
        <v/>
      </c>
      <c r="AA121" s="38" t="str">
        <f>IF(E121="Oui",($C$3-J121)/365,"")</f>
        <v/>
      </c>
      <c r="AB121" s="35" t="str">
        <f t="shared" si="8"/>
        <v/>
      </c>
      <c r="AC121" s="35" t="str">
        <f>IF(AND($E121="Oui",$L121="CDI"),1,"")</f>
        <v/>
      </c>
      <c r="AD121" s="35" t="str">
        <f>IF(AND($E121="Oui",$L121="CDD"),1,"")</f>
        <v/>
      </c>
      <c r="AE121" s="35" t="str">
        <f>IF(AND($E121="Oui",$L121="Apprentissage"),1,"")</f>
        <v/>
      </c>
      <c r="AF121" s="35" t="str">
        <f>IF(AND($E121="Oui",$L121="Stage"),1,"")</f>
        <v/>
      </c>
      <c r="AG121" s="35" t="str">
        <f>IF(AND($E121="Oui",$L121="Autre"),1,"")</f>
        <v/>
      </c>
      <c r="AH121" s="35" t="str">
        <f>IF(AND($E121="Oui",$O121="Cadre"),1,"")</f>
        <v/>
      </c>
      <c r="AI121" s="35" t="str">
        <f>IF(AND($E121="Oui",$O121="Agent de maîtrise"),1,"")</f>
        <v/>
      </c>
      <c r="AJ121" s="35" t="str">
        <f>IF(AND($E121="Oui",$O121="Autre"),1,"")</f>
        <v/>
      </c>
      <c r="AK121" s="38" t="str">
        <f>IF(AND($E121="Oui",$H121="F"),($C$3-J121)/365,"")</f>
        <v/>
      </c>
      <c r="AL121" s="38" t="str">
        <f>IF(AND($E121="Oui",$H121="M"),($C$3-$J121)/365,"")</f>
        <v/>
      </c>
      <c r="AM121" s="35" t="str">
        <f>IF(AND($E121="Oui",$L121="CDI",$H121="F"),1,"")</f>
        <v/>
      </c>
      <c r="AN121" s="35" t="str">
        <f>IF(AND($E121="Oui",$L121="CDD",$H121="F"),1,"")</f>
        <v/>
      </c>
      <c r="AO121" s="35" t="str">
        <f>IF(AND($E121="Oui",$L121="Apprentissage",$H121="F"),1,"")</f>
        <v/>
      </c>
      <c r="AP121" s="35" t="str">
        <f>IF(AND($E121="Oui",$L121="Stage",$H121="F"),1,"")</f>
        <v/>
      </c>
      <c r="AQ121" s="35" t="str">
        <f>IF(AND($E121="Oui",$L121="Autre",$H121="F"),1,"")</f>
        <v/>
      </c>
      <c r="AR121" s="35" t="str">
        <f>IF(AND($E121="Oui",$O121="Cadre",$H121="F"),1,"")</f>
        <v/>
      </c>
      <c r="AS121" s="35" t="str">
        <f>IF(AND($E121="Oui",$O121="Agent de maîtrise",$H121="F"),1,"")</f>
        <v/>
      </c>
      <c r="AT121" s="35" t="str">
        <f>IF(AND($E121="Oui",$O121="Autre",$H121="F"),1,"")</f>
        <v/>
      </c>
      <c r="AU121" s="35" t="str">
        <f ca="1">IF($D121&gt;$AU$5,1,"")</f>
        <v/>
      </c>
      <c r="AV121" s="35" t="str">
        <f ca="1">IF(AND($D121&gt;$AV$5,$D121&lt;$AU$5),1,"")</f>
        <v/>
      </c>
      <c r="AW121" s="35" t="str">
        <f ca="1">IF($C121&gt;$AU$5,1,"")</f>
        <v/>
      </c>
      <c r="AX121" s="35" t="str">
        <f ca="1">IF(AND($C121&gt;$AV$5,$C121&lt;$AU$5),1,"")</f>
        <v/>
      </c>
      <c r="AY121" s="21" t="str">
        <f t="shared" si="9"/>
        <v/>
      </c>
    </row>
    <row r="122" spans="1:51" x14ac:dyDescent="0.25">
      <c r="A122" s="18">
        <v>115</v>
      </c>
      <c r="B122" s="32"/>
      <c r="C122" s="33"/>
      <c r="D122" s="33"/>
      <c r="E122" s="26" t="str">
        <f t="shared" si="5"/>
        <v/>
      </c>
      <c r="F122" s="34"/>
      <c r="G122" s="35"/>
      <c r="H122" s="33"/>
      <c r="I122" s="35"/>
      <c r="J122" s="37"/>
      <c r="K122" s="37"/>
      <c r="L122" s="37"/>
      <c r="M122" s="37"/>
      <c r="N122" s="33"/>
      <c r="O122" s="33"/>
      <c r="P122" s="33"/>
      <c r="Q122" s="33"/>
      <c r="R122" s="35"/>
      <c r="S122" s="35"/>
      <c r="T122" s="37"/>
      <c r="U122" s="37"/>
      <c r="V122" s="35" t="str">
        <f>IF(ISBLANK(C122),"",IF(ISBLANK($D122),$C$3-C122,D122-C122))</f>
        <v/>
      </c>
      <c r="W122" s="35" t="str">
        <f>IF(E122="Oui",1,"")</f>
        <v/>
      </c>
      <c r="X122" s="35" t="str">
        <f t="shared" si="6"/>
        <v/>
      </c>
      <c r="Y122" s="35" t="str">
        <f t="shared" si="7"/>
        <v/>
      </c>
      <c r="Z122" s="35" t="str">
        <f>IF(E122="Oui",N122,"")</f>
        <v/>
      </c>
      <c r="AA122" s="38" t="str">
        <f>IF(E122="Oui",($C$3-J122)/365,"")</f>
        <v/>
      </c>
      <c r="AB122" s="35" t="str">
        <f t="shared" si="8"/>
        <v/>
      </c>
      <c r="AC122" s="35" t="str">
        <f>IF(AND($E122="Oui",$L122="CDI"),1,"")</f>
        <v/>
      </c>
      <c r="AD122" s="35" t="str">
        <f>IF(AND($E122="Oui",$L122="CDD"),1,"")</f>
        <v/>
      </c>
      <c r="AE122" s="35" t="str">
        <f>IF(AND($E122="Oui",$L122="Apprentissage"),1,"")</f>
        <v/>
      </c>
      <c r="AF122" s="35" t="str">
        <f>IF(AND($E122="Oui",$L122="Stage"),1,"")</f>
        <v/>
      </c>
      <c r="AG122" s="35" t="str">
        <f>IF(AND($E122="Oui",$L122="Autre"),1,"")</f>
        <v/>
      </c>
      <c r="AH122" s="35" t="str">
        <f>IF(AND($E122="Oui",$O122="Cadre"),1,"")</f>
        <v/>
      </c>
      <c r="AI122" s="35" t="str">
        <f>IF(AND($E122="Oui",$O122="Agent de maîtrise"),1,"")</f>
        <v/>
      </c>
      <c r="AJ122" s="35" t="str">
        <f>IF(AND($E122="Oui",$O122="Autre"),1,"")</f>
        <v/>
      </c>
      <c r="AK122" s="38" t="str">
        <f>IF(AND($E122="Oui",$H122="F"),($C$3-J122)/365,"")</f>
        <v/>
      </c>
      <c r="AL122" s="38" t="str">
        <f>IF(AND($E122="Oui",$H122="M"),($C$3-$J122)/365,"")</f>
        <v/>
      </c>
      <c r="AM122" s="35" t="str">
        <f>IF(AND($E122="Oui",$L122="CDI",$H122="F"),1,"")</f>
        <v/>
      </c>
      <c r="AN122" s="35" t="str">
        <f>IF(AND($E122="Oui",$L122="CDD",$H122="F"),1,"")</f>
        <v/>
      </c>
      <c r="AO122" s="35" t="str">
        <f>IF(AND($E122="Oui",$L122="Apprentissage",$H122="F"),1,"")</f>
        <v/>
      </c>
      <c r="AP122" s="35" t="str">
        <f>IF(AND($E122="Oui",$L122="Stage",$H122="F"),1,"")</f>
        <v/>
      </c>
      <c r="AQ122" s="35" t="str">
        <f>IF(AND($E122="Oui",$L122="Autre",$H122="F"),1,"")</f>
        <v/>
      </c>
      <c r="AR122" s="35" t="str">
        <f>IF(AND($E122="Oui",$O122="Cadre",$H122="F"),1,"")</f>
        <v/>
      </c>
      <c r="AS122" s="35" t="str">
        <f>IF(AND($E122="Oui",$O122="Agent de maîtrise",$H122="F"),1,"")</f>
        <v/>
      </c>
      <c r="AT122" s="35" t="str">
        <f>IF(AND($E122="Oui",$O122="Autre",$H122="F"),1,"")</f>
        <v/>
      </c>
      <c r="AU122" s="35" t="str">
        <f ca="1">IF($D122&gt;$AU$5,1,"")</f>
        <v/>
      </c>
      <c r="AV122" s="35" t="str">
        <f ca="1">IF(AND($D122&gt;$AV$5,$D122&lt;$AU$5),1,"")</f>
        <v/>
      </c>
      <c r="AW122" s="35" t="str">
        <f ca="1">IF($C122&gt;$AU$5,1,"")</f>
        <v/>
      </c>
      <c r="AX122" s="35" t="str">
        <f ca="1">IF(AND($C122&gt;$AV$5,$C122&lt;$AU$5),1,"")</f>
        <v/>
      </c>
      <c r="AY122" s="21" t="str">
        <f t="shared" si="9"/>
        <v/>
      </c>
    </row>
    <row r="123" spans="1:51" x14ac:dyDescent="0.25">
      <c r="A123" s="18">
        <v>116</v>
      </c>
      <c r="B123" s="32"/>
      <c r="C123" s="33"/>
      <c r="D123" s="33"/>
      <c r="E123" s="26" t="str">
        <f t="shared" si="5"/>
        <v/>
      </c>
      <c r="F123" s="34"/>
      <c r="G123" s="35"/>
      <c r="H123" s="33"/>
      <c r="I123" s="35"/>
      <c r="J123" s="37"/>
      <c r="K123" s="37"/>
      <c r="L123" s="37"/>
      <c r="M123" s="37"/>
      <c r="N123" s="33"/>
      <c r="O123" s="33"/>
      <c r="P123" s="33"/>
      <c r="Q123" s="33"/>
      <c r="R123" s="35"/>
      <c r="S123" s="35"/>
      <c r="T123" s="37"/>
      <c r="U123" s="37"/>
      <c r="V123" s="35" t="str">
        <f>IF(ISBLANK(C123),"",IF(ISBLANK($D123),$C$3-C123,D123-C123))</f>
        <v/>
      </c>
      <c r="W123" s="35" t="str">
        <f>IF(E123="Oui",1,"")</f>
        <v/>
      </c>
      <c r="X123" s="35" t="str">
        <f t="shared" si="6"/>
        <v/>
      </c>
      <c r="Y123" s="35" t="str">
        <f t="shared" si="7"/>
        <v/>
      </c>
      <c r="Z123" s="35" t="str">
        <f>IF(E123="Oui",N123,"")</f>
        <v/>
      </c>
      <c r="AA123" s="38" t="str">
        <f>IF(E123="Oui",($C$3-J123)/365,"")</f>
        <v/>
      </c>
      <c r="AB123" s="35" t="str">
        <f t="shared" si="8"/>
        <v/>
      </c>
      <c r="AC123" s="35" t="str">
        <f>IF(AND($E123="Oui",$L123="CDI"),1,"")</f>
        <v/>
      </c>
      <c r="AD123" s="35" t="str">
        <f>IF(AND($E123="Oui",$L123="CDD"),1,"")</f>
        <v/>
      </c>
      <c r="AE123" s="35" t="str">
        <f>IF(AND($E123="Oui",$L123="Apprentissage"),1,"")</f>
        <v/>
      </c>
      <c r="AF123" s="35" t="str">
        <f>IF(AND($E123="Oui",$L123="Stage"),1,"")</f>
        <v/>
      </c>
      <c r="AG123" s="35" t="str">
        <f>IF(AND($E123="Oui",$L123="Autre"),1,"")</f>
        <v/>
      </c>
      <c r="AH123" s="35" t="str">
        <f>IF(AND($E123="Oui",$O123="Cadre"),1,"")</f>
        <v/>
      </c>
      <c r="AI123" s="35" t="str">
        <f>IF(AND($E123="Oui",$O123="Agent de maîtrise"),1,"")</f>
        <v/>
      </c>
      <c r="AJ123" s="35" t="str">
        <f>IF(AND($E123="Oui",$O123="Autre"),1,"")</f>
        <v/>
      </c>
      <c r="AK123" s="38" t="str">
        <f>IF(AND($E123="Oui",$H123="F"),($C$3-J123)/365,"")</f>
        <v/>
      </c>
      <c r="AL123" s="38" t="str">
        <f>IF(AND($E123="Oui",$H123="M"),($C$3-$J123)/365,"")</f>
        <v/>
      </c>
      <c r="AM123" s="35" t="str">
        <f>IF(AND($E123="Oui",$L123="CDI",$H123="F"),1,"")</f>
        <v/>
      </c>
      <c r="AN123" s="35" t="str">
        <f>IF(AND($E123="Oui",$L123="CDD",$H123="F"),1,"")</f>
        <v/>
      </c>
      <c r="AO123" s="35" t="str">
        <f>IF(AND($E123="Oui",$L123="Apprentissage",$H123="F"),1,"")</f>
        <v/>
      </c>
      <c r="AP123" s="35" t="str">
        <f>IF(AND($E123="Oui",$L123="Stage",$H123="F"),1,"")</f>
        <v/>
      </c>
      <c r="AQ123" s="35" t="str">
        <f>IF(AND($E123="Oui",$L123="Autre",$H123="F"),1,"")</f>
        <v/>
      </c>
      <c r="AR123" s="35" t="str">
        <f>IF(AND($E123="Oui",$O123="Cadre",$H123="F"),1,"")</f>
        <v/>
      </c>
      <c r="AS123" s="35" t="str">
        <f>IF(AND($E123="Oui",$O123="Agent de maîtrise",$H123="F"),1,"")</f>
        <v/>
      </c>
      <c r="AT123" s="35" t="str">
        <f>IF(AND($E123="Oui",$O123="Autre",$H123="F"),1,"")</f>
        <v/>
      </c>
      <c r="AU123" s="35" t="str">
        <f ca="1">IF($D123&gt;$AU$5,1,"")</f>
        <v/>
      </c>
      <c r="AV123" s="35" t="str">
        <f ca="1">IF(AND($D123&gt;$AV$5,$D123&lt;$AU$5),1,"")</f>
        <v/>
      </c>
      <c r="AW123" s="35" t="str">
        <f ca="1">IF($C123&gt;$AU$5,1,"")</f>
        <v/>
      </c>
      <c r="AX123" s="35" t="str">
        <f ca="1">IF(AND($C123&gt;$AV$5,$C123&lt;$AU$5),1,"")</f>
        <v/>
      </c>
      <c r="AY123" s="21" t="str">
        <f t="shared" si="9"/>
        <v/>
      </c>
    </row>
    <row r="124" spans="1:51" x14ac:dyDescent="0.25">
      <c r="A124" s="18">
        <v>117</v>
      </c>
      <c r="B124" s="32"/>
      <c r="C124" s="33"/>
      <c r="D124" s="33"/>
      <c r="E124" s="26" t="str">
        <f t="shared" si="5"/>
        <v/>
      </c>
      <c r="F124" s="34"/>
      <c r="G124" s="35"/>
      <c r="H124" s="33"/>
      <c r="I124" s="35"/>
      <c r="J124" s="37"/>
      <c r="K124" s="37"/>
      <c r="L124" s="37"/>
      <c r="M124" s="37"/>
      <c r="N124" s="33"/>
      <c r="O124" s="33"/>
      <c r="P124" s="33"/>
      <c r="Q124" s="33"/>
      <c r="R124" s="35"/>
      <c r="S124" s="35"/>
      <c r="T124" s="37"/>
      <c r="U124" s="37"/>
      <c r="V124" s="35" t="str">
        <f>IF(ISBLANK(C124),"",IF(ISBLANK($D124),$C$3-C124,D124-C124))</f>
        <v/>
      </c>
      <c r="W124" s="35" t="str">
        <f>IF(E124="Oui",1,"")</f>
        <v/>
      </c>
      <c r="X124" s="35" t="str">
        <f t="shared" si="6"/>
        <v/>
      </c>
      <c r="Y124" s="35" t="str">
        <f t="shared" si="7"/>
        <v/>
      </c>
      <c r="Z124" s="35" t="str">
        <f>IF(E124="Oui",N124,"")</f>
        <v/>
      </c>
      <c r="AA124" s="38" t="str">
        <f>IF(E124="Oui",($C$3-J124)/365,"")</f>
        <v/>
      </c>
      <c r="AB124" s="35" t="str">
        <f t="shared" si="8"/>
        <v/>
      </c>
      <c r="AC124" s="35" t="str">
        <f>IF(AND($E124="Oui",$L124="CDI"),1,"")</f>
        <v/>
      </c>
      <c r="AD124" s="35" t="str">
        <f>IF(AND($E124="Oui",$L124="CDD"),1,"")</f>
        <v/>
      </c>
      <c r="AE124" s="35" t="str">
        <f>IF(AND($E124="Oui",$L124="Apprentissage"),1,"")</f>
        <v/>
      </c>
      <c r="AF124" s="35" t="str">
        <f>IF(AND($E124="Oui",$L124="Stage"),1,"")</f>
        <v/>
      </c>
      <c r="AG124" s="35" t="str">
        <f>IF(AND($E124="Oui",$L124="Autre"),1,"")</f>
        <v/>
      </c>
      <c r="AH124" s="35" t="str">
        <f>IF(AND($E124="Oui",$O124="Cadre"),1,"")</f>
        <v/>
      </c>
      <c r="AI124" s="35" t="str">
        <f>IF(AND($E124="Oui",$O124="Agent de maîtrise"),1,"")</f>
        <v/>
      </c>
      <c r="AJ124" s="35" t="str">
        <f>IF(AND($E124="Oui",$O124="Autre"),1,"")</f>
        <v/>
      </c>
      <c r="AK124" s="38" t="str">
        <f>IF(AND($E124="Oui",$H124="F"),($C$3-J124)/365,"")</f>
        <v/>
      </c>
      <c r="AL124" s="38" t="str">
        <f>IF(AND($E124="Oui",$H124="M"),($C$3-$J124)/365,"")</f>
        <v/>
      </c>
      <c r="AM124" s="35" t="str">
        <f>IF(AND($E124="Oui",$L124="CDI",$H124="F"),1,"")</f>
        <v/>
      </c>
      <c r="AN124" s="35" t="str">
        <f>IF(AND($E124="Oui",$L124="CDD",$H124="F"),1,"")</f>
        <v/>
      </c>
      <c r="AO124" s="35" t="str">
        <f>IF(AND($E124="Oui",$L124="Apprentissage",$H124="F"),1,"")</f>
        <v/>
      </c>
      <c r="AP124" s="35" t="str">
        <f>IF(AND($E124="Oui",$L124="Stage",$H124="F"),1,"")</f>
        <v/>
      </c>
      <c r="AQ124" s="35" t="str">
        <f>IF(AND($E124="Oui",$L124="Autre",$H124="F"),1,"")</f>
        <v/>
      </c>
      <c r="AR124" s="35" t="str">
        <f>IF(AND($E124="Oui",$O124="Cadre",$H124="F"),1,"")</f>
        <v/>
      </c>
      <c r="AS124" s="35" t="str">
        <f>IF(AND($E124="Oui",$O124="Agent de maîtrise",$H124="F"),1,"")</f>
        <v/>
      </c>
      <c r="AT124" s="35" t="str">
        <f>IF(AND($E124="Oui",$O124="Autre",$H124="F"),1,"")</f>
        <v/>
      </c>
      <c r="AU124" s="35" t="str">
        <f ca="1">IF($D124&gt;$AU$5,1,"")</f>
        <v/>
      </c>
      <c r="AV124" s="35" t="str">
        <f ca="1">IF(AND($D124&gt;$AV$5,$D124&lt;$AU$5),1,"")</f>
        <v/>
      </c>
      <c r="AW124" s="35" t="str">
        <f ca="1">IF($C124&gt;$AU$5,1,"")</f>
        <v/>
      </c>
      <c r="AX124" s="35" t="str">
        <f ca="1">IF(AND($C124&gt;$AV$5,$C124&lt;$AU$5),1,"")</f>
        <v/>
      </c>
      <c r="AY124" s="21" t="str">
        <f t="shared" si="9"/>
        <v/>
      </c>
    </row>
    <row r="125" spans="1:51" x14ac:dyDescent="0.25">
      <c r="A125" s="18">
        <v>118</v>
      </c>
      <c r="B125" s="32"/>
      <c r="C125" s="33"/>
      <c r="D125" s="33"/>
      <c r="E125" s="26" t="str">
        <f t="shared" si="5"/>
        <v/>
      </c>
      <c r="F125" s="34"/>
      <c r="G125" s="35"/>
      <c r="H125" s="33"/>
      <c r="I125" s="35"/>
      <c r="J125" s="37"/>
      <c r="K125" s="37"/>
      <c r="L125" s="37"/>
      <c r="M125" s="37"/>
      <c r="N125" s="33"/>
      <c r="O125" s="33"/>
      <c r="P125" s="33"/>
      <c r="Q125" s="33"/>
      <c r="R125" s="35"/>
      <c r="S125" s="35"/>
      <c r="T125" s="37"/>
      <c r="U125" s="37"/>
      <c r="V125" s="35" t="str">
        <f>IF(ISBLANK(C125),"",IF(ISBLANK($D125),$C$3-C125,D125-C125))</f>
        <v/>
      </c>
      <c r="W125" s="35" t="str">
        <f>IF(E125="Oui",1,"")</f>
        <v/>
      </c>
      <c r="X125" s="35" t="str">
        <f t="shared" si="6"/>
        <v/>
      </c>
      <c r="Y125" s="35" t="str">
        <f t="shared" si="7"/>
        <v/>
      </c>
      <c r="Z125" s="35" t="str">
        <f>IF(E125="Oui",N125,"")</f>
        <v/>
      </c>
      <c r="AA125" s="38" t="str">
        <f>IF(E125="Oui",($C$3-J125)/365,"")</f>
        <v/>
      </c>
      <c r="AB125" s="35" t="str">
        <f t="shared" si="8"/>
        <v/>
      </c>
      <c r="AC125" s="35" t="str">
        <f>IF(AND($E125="Oui",$L125="CDI"),1,"")</f>
        <v/>
      </c>
      <c r="AD125" s="35" t="str">
        <f>IF(AND($E125="Oui",$L125="CDD"),1,"")</f>
        <v/>
      </c>
      <c r="AE125" s="35" t="str">
        <f>IF(AND($E125="Oui",$L125="Apprentissage"),1,"")</f>
        <v/>
      </c>
      <c r="AF125" s="35" t="str">
        <f>IF(AND($E125="Oui",$L125="Stage"),1,"")</f>
        <v/>
      </c>
      <c r="AG125" s="35" t="str">
        <f>IF(AND($E125="Oui",$L125="Autre"),1,"")</f>
        <v/>
      </c>
      <c r="AH125" s="35" t="str">
        <f>IF(AND($E125="Oui",$O125="Cadre"),1,"")</f>
        <v/>
      </c>
      <c r="AI125" s="35" t="str">
        <f>IF(AND($E125="Oui",$O125="Agent de maîtrise"),1,"")</f>
        <v/>
      </c>
      <c r="AJ125" s="35" t="str">
        <f>IF(AND($E125="Oui",$O125="Autre"),1,"")</f>
        <v/>
      </c>
      <c r="AK125" s="38" t="str">
        <f>IF(AND($E125="Oui",$H125="F"),($C$3-J125)/365,"")</f>
        <v/>
      </c>
      <c r="AL125" s="38" t="str">
        <f>IF(AND($E125="Oui",$H125="M"),($C$3-$J125)/365,"")</f>
        <v/>
      </c>
      <c r="AM125" s="35" t="str">
        <f>IF(AND($E125="Oui",$L125="CDI",$H125="F"),1,"")</f>
        <v/>
      </c>
      <c r="AN125" s="35" t="str">
        <f>IF(AND($E125="Oui",$L125="CDD",$H125="F"),1,"")</f>
        <v/>
      </c>
      <c r="AO125" s="35" t="str">
        <f>IF(AND($E125="Oui",$L125="Apprentissage",$H125="F"),1,"")</f>
        <v/>
      </c>
      <c r="AP125" s="35" t="str">
        <f>IF(AND($E125="Oui",$L125="Stage",$H125="F"),1,"")</f>
        <v/>
      </c>
      <c r="AQ125" s="35" t="str">
        <f>IF(AND($E125="Oui",$L125="Autre",$H125="F"),1,"")</f>
        <v/>
      </c>
      <c r="AR125" s="35" t="str">
        <f>IF(AND($E125="Oui",$O125="Cadre",$H125="F"),1,"")</f>
        <v/>
      </c>
      <c r="AS125" s="35" t="str">
        <f>IF(AND($E125="Oui",$O125="Agent de maîtrise",$H125="F"),1,"")</f>
        <v/>
      </c>
      <c r="AT125" s="35" t="str">
        <f>IF(AND($E125="Oui",$O125="Autre",$H125="F"),1,"")</f>
        <v/>
      </c>
      <c r="AU125" s="35" t="str">
        <f ca="1">IF($D125&gt;$AU$5,1,"")</f>
        <v/>
      </c>
      <c r="AV125" s="35" t="str">
        <f ca="1">IF(AND($D125&gt;$AV$5,$D125&lt;$AU$5),1,"")</f>
        <v/>
      </c>
      <c r="AW125" s="35" t="str">
        <f ca="1">IF($C125&gt;$AU$5,1,"")</f>
        <v/>
      </c>
      <c r="AX125" s="35" t="str">
        <f ca="1">IF(AND($C125&gt;$AV$5,$C125&lt;$AU$5),1,"")</f>
        <v/>
      </c>
      <c r="AY125" s="21" t="str">
        <f t="shared" si="9"/>
        <v/>
      </c>
    </row>
    <row r="126" spans="1:51" x14ac:dyDescent="0.25">
      <c r="A126" s="18">
        <v>119</v>
      </c>
      <c r="B126" s="32"/>
      <c r="C126" s="33"/>
      <c r="D126" s="33"/>
      <c r="E126" s="26" t="str">
        <f t="shared" si="5"/>
        <v/>
      </c>
      <c r="F126" s="34"/>
      <c r="G126" s="35"/>
      <c r="H126" s="33"/>
      <c r="I126" s="35"/>
      <c r="J126" s="37"/>
      <c r="K126" s="37"/>
      <c r="L126" s="37"/>
      <c r="M126" s="37"/>
      <c r="N126" s="33"/>
      <c r="O126" s="33"/>
      <c r="P126" s="33"/>
      <c r="Q126" s="33"/>
      <c r="R126" s="35"/>
      <c r="S126" s="35"/>
      <c r="T126" s="37"/>
      <c r="U126" s="37"/>
      <c r="V126" s="35" t="str">
        <f>IF(ISBLANK(C126),"",IF(ISBLANK($D126),$C$3-C126,D126-C126))</f>
        <v/>
      </c>
      <c r="W126" s="35" t="str">
        <f>IF(E126="Oui",1,"")</f>
        <v/>
      </c>
      <c r="X126" s="35" t="str">
        <f t="shared" si="6"/>
        <v/>
      </c>
      <c r="Y126" s="35" t="str">
        <f t="shared" si="7"/>
        <v/>
      </c>
      <c r="Z126" s="35" t="str">
        <f>IF(E126="Oui",N126,"")</f>
        <v/>
      </c>
      <c r="AA126" s="38" t="str">
        <f>IF(E126="Oui",($C$3-J126)/365,"")</f>
        <v/>
      </c>
      <c r="AB126" s="35" t="str">
        <f t="shared" si="8"/>
        <v/>
      </c>
      <c r="AC126" s="35" t="str">
        <f>IF(AND($E126="Oui",$L126="CDI"),1,"")</f>
        <v/>
      </c>
      <c r="AD126" s="35" t="str">
        <f>IF(AND($E126="Oui",$L126="CDD"),1,"")</f>
        <v/>
      </c>
      <c r="AE126" s="35" t="str">
        <f>IF(AND($E126="Oui",$L126="Apprentissage"),1,"")</f>
        <v/>
      </c>
      <c r="AF126" s="35" t="str">
        <f>IF(AND($E126="Oui",$L126="Stage"),1,"")</f>
        <v/>
      </c>
      <c r="AG126" s="35" t="str">
        <f>IF(AND($E126="Oui",$L126="Autre"),1,"")</f>
        <v/>
      </c>
      <c r="AH126" s="35" t="str">
        <f>IF(AND($E126="Oui",$O126="Cadre"),1,"")</f>
        <v/>
      </c>
      <c r="AI126" s="35" t="str">
        <f>IF(AND($E126="Oui",$O126="Agent de maîtrise"),1,"")</f>
        <v/>
      </c>
      <c r="AJ126" s="35" t="str">
        <f>IF(AND($E126="Oui",$O126="Autre"),1,"")</f>
        <v/>
      </c>
      <c r="AK126" s="38" t="str">
        <f>IF(AND($E126="Oui",$H126="F"),($C$3-J126)/365,"")</f>
        <v/>
      </c>
      <c r="AL126" s="38" t="str">
        <f>IF(AND($E126="Oui",$H126="M"),($C$3-$J126)/365,"")</f>
        <v/>
      </c>
      <c r="AM126" s="35" t="str">
        <f>IF(AND($E126="Oui",$L126="CDI",$H126="F"),1,"")</f>
        <v/>
      </c>
      <c r="AN126" s="35" t="str">
        <f>IF(AND($E126="Oui",$L126="CDD",$H126="F"),1,"")</f>
        <v/>
      </c>
      <c r="AO126" s="35" t="str">
        <f>IF(AND($E126="Oui",$L126="Apprentissage",$H126="F"),1,"")</f>
        <v/>
      </c>
      <c r="AP126" s="35" t="str">
        <f>IF(AND($E126="Oui",$L126="Stage",$H126="F"),1,"")</f>
        <v/>
      </c>
      <c r="AQ126" s="35" t="str">
        <f>IF(AND($E126="Oui",$L126="Autre",$H126="F"),1,"")</f>
        <v/>
      </c>
      <c r="AR126" s="35" t="str">
        <f>IF(AND($E126="Oui",$O126="Cadre",$H126="F"),1,"")</f>
        <v/>
      </c>
      <c r="AS126" s="35" t="str">
        <f>IF(AND($E126="Oui",$O126="Agent de maîtrise",$H126="F"),1,"")</f>
        <v/>
      </c>
      <c r="AT126" s="35" t="str">
        <f>IF(AND($E126="Oui",$O126="Autre",$H126="F"),1,"")</f>
        <v/>
      </c>
      <c r="AU126" s="35" t="str">
        <f ca="1">IF($D126&gt;$AU$5,1,"")</f>
        <v/>
      </c>
      <c r="AV126" s="35" t="str">
        <f ca="1">IF(AND($D126&gt;$AV$5,$D126&lt;$AU$5),1,"")</f>
        <v/>
      </c>
      <c r="AW126" s="35" t="str">
        <f ca="1">IF($C126&gt;$AU$5,1,"")</f>
        <v/>
      </c>
      <c r="AX126" s="35" t="str">
        <f ca="1">IF(AND($C126&gt;$AV$5,$C126&lt;$AU$5),1,"")</f>
        <v/>
      </c>
      <c r="AY126" s="21" t="str">
        <f t="shared" si="9"/>
        <v/>
      </c>
    </row>
    <row r="127" spans="1:51" x14ac:dyDescent="0.25">
      <c r="A127" s="18">
        <v>120</v>
      </c>
      <c r="B127" s="32"/>
      <c r="C127" s="33"/>
      <c r="D127" s="33"/>
      <c r="E127" s="26" t="str">
        <f t="shared" si="5"/>
        <v/>
      </c>
      <c r="F127" s="34"/>
      <c r="G127" s="35"/>
      <c r="H127" s="33"/>
      <c r="I127" s="35"/>
      <c r="J127" s="37"/>
      <c r="K127" s="37"/>
      <c r="L127" s="37"/>
      <c r="M127" s="37"/>
      <c r="N127" s="33"/>
      <c r="O127" s="33"/>
      <c r="P127" s="33"/>
      <c r="Q127" s="33"/>
      <c r="R127" s="35"/>
      <c r="S127" s="35"/>
      <c r="T127" s="37"/>
      <c r="U127" s="37"/>
      <c r="V127" s="35" t="str">
        <f>IF(ISBLANK(C127),"",IF(ISBLANK($D127),$C$3-C127,D127-C127))</f>
        <v/>
      </c>
      <c r="W127" s="35" t="str">
        <f>IF(E127="Oui",1,"")</f>
        <v/>
      </c>
      <c r="X127" s="35" t="str">
        <f t="shared" si="6"/>
        <v/>
      </c>
      <c r="Y127" s="35" t="str">
        <f t="shared" si="7"/>
        <v/>
      </c>
      <c r="Z127" s="35" t="str">
        <f>IF(E127="Oui",N127,"")</f>
        <v/>
      </c>
      <c r="AA127" s="38" t="str">
        <f>IF(E127="Oui",($C$3-J127)/365,"")</f>
        <v/>
      </c>
      <c r="AB127" s="35" t="str">
        <f t="shared" si="8"/>
        <v/>
      </c>
      <c r="AC127" s="35" t="str">
        <f>IF(AND($E127="Oui",$L127="CDI"),1,"")</f>
        <v/>
      </c>
      <c r="AD127" s="35" t="str">
        <f>IF(AND($E127="Oui",$L127="CDD"),1,"")</f>
        <v/>
      </c>
      <c r="AE127" s="35" t="str">
        <f>IF(AND($E127="Oui",$L127="Apprentissage"),1,"")</f>
        <v/>
      </c>
      <c r="AF127" s="35" t="str">
        <f>IF(AND($E127="Oui",$L127="Stage"),1,"")</f>
        <v/>
      </c>
      <c r="AG127" s="35" t="str">
        <f>IF(AND($E127="Oui",$L127="Autre"),1,"")</f>
        <v/>
      </c>
      <c r="AH127" s="35" t="str">
        <f>IF(AND($E127="Oui",$O127="Cadre"),1,"")</f>
        <v/>
      </c>
      <c r="AI127" s="35" t="str">
        <f>IF(AND($E127="Oui",$O127="Agent de maîtrise"),1,"")</f>
        <v/>
      </c>
      <c r="AJ127" s="35" t="str">
        <f>IF(AND($E127="Oui",$O127="Autre"),1,"")</f>
        <v/>
      </c>
      <c r="AK127" s="38" t="str">
        <f>IF(AND($E127="Oui",$H127="F"),($C$3-J127)/365,"")</f>
        <v/>
      </c>
      <c r="AL127" s="38" t="str">
        <f>IF(AND($E127="Oui",$H127="M"),($C$3-$J127)/365,"")</f>
        <v/>
      </c>
      <c r="AM127" s="35" t="str">
        <f>IF(AND($E127="Oui",$L127="CDI",$H127="F"),1,"")</f>
        <v/>
      </c>
      <c r="AN127" s="35" t="str">
        <f>IF(AND($E127="Oui",$L127="CDD",$H127="F"),1,"")</f>
        <v/>
      </c>
      <c r="AO127" s="35" t="str">
        <f>IF(AND($E127="Oui",$L127="Apprentissage",$H127="F"),1,"")</f>
        <v/>
      </c>
      <c r="AP127" s="35" t="str">
        <f>IF(AND($E127="Oui",$L127="Stage",$H127="F"),1,"")</f>
        <v/>
      </c>
      <c r="AQ127" s="35" t="str">
        <f>IF(AND($E127="Oui",$L127="Autre",$H127="F"),1,"")</f>
        <v/>
      </c>
      <c r="AR127" s="35" t="str">
        <f>IF(AND($E127="Oui",$O127="Cadre",$H127="F"),1,"")</f>
        <v/>
      </c>
      <c r="AS127" s="35" t="str">
        <f>IF(AND($E127="Oui",$O127="Agent de maîtrise",$H127="F"),1,"")</f>
        <v/>
      </c>
      <c r="AT127" s="35" t="str">
        <f>IF(AND($E127="Oui",$O127="Autre",$H127="F"),1,"")</f>
        <v/>
      </c>
      <c r="AU127" s="35" t="str">
        <f ca="1">IF($D127&gt;$AU$5,1,"")</f>
        <v/>
      </c>
      <c r="AV127" s="35" t="str">
        <f ca="1">IF(AND($D127&gt;$AV$5,$D127&lt;$AU$5),1,"")</f>
        <v/>
      </c>
      <c r="AW127" s="35" t="str">
        <f ca="1">IF($C127&gt;$AU$5,1,"")</f>
        <v/>
      </c>
      <c r="AX127" s="35" t="str">
        <f ca="1">IF(AND($C127&gt;$AV$5,$C127&lt;$AU$5),1,"")</f>
        <v/>
      </c>
      <c r="AY127" s="21" t="str">
        <f t="shared" si="9"/>
        <v/>
      </c>
    </row>
    <row r="128" spans="1:51" x14ac:dyDescent="0.25">
      <c r="A128" s="18">
        <v>121</v>
      </c>
      <c r="B128" s="32"/>
      <c r="C128" s="33"/>
      <c r="D128" s="33"/>
      <c r="E128" s="26" t="str">
        <f t="shared" si="5"/>
        <v/>
      </c>
      <c r="F128" s="34"/>
      <c r="G128" s="35"/>
      <c r="H128" s="33"/>
      <c r="I128" s="35"/>
      <c r="J128" s="37"/>
      <c r="K128" s="37"/>
      <c r="L128" s="37"/>
      <c r="M128" s="37"/>
      <c r="N128" s="33"/>
      <c r="O128" s="33"/>
      <c r="P128" s="33"/>
      <c r="Q128" s="33"/>
      <c r="R128" s="35"/>
      <c r="S128" s="35"/>
      <c r="T128" s="37"/>
      <c r="U128" s="37"/>
      <c r="V128" s="35" t="str">
        <f>IF(ISBLANK(C128),"",IF(ISBLANK($D128),$C$3-C128,D128-C128))</f>
        <v/>
      </c>
      <c r="W128" s="35" t="str">
        <f>IF(E128="Oui",1,"")</f>
        <v/>
      </c>
      <c r="X128" s="35" t="str">
        <f t="shared" si="6"/>
        <v/>
      </c>
      <c r="Y128" s="35" t="str">
        <f t="shared" si="7"/>
        <v/>
      </c>
      <c r="Z128" s="35" t="str">
        <f>IF(E128="Oui",N128,"")</f>
        <v/>
      </c>
      <c r="AA128" s="38" t="str">
        <f>IF(E128="Oui",($C$3-J128)/365,"")</f>
        <v/>
      </c>
      <c r="AB128" s="35" t="str">
        <f t="shared" si="8"/>
        <v/>
      </c>
      <c r="AC128" s="35" t="str">
        <f>IF(AND($E128="Oui",$L128="CDI"),1,"")</f>
        <v/>
      </c>
      <c r="AD128" s="35" t="str">
        <f>IF(AND($E128="Oui",$L128="CDD"),1,"")</f>
        <v/>
      </c>
      <c r="AE128" s="35" t="str">
        <f>IF(AND($E128="Oui",$L128="Apprentissage"),1,"")</f>
        <v/>
      </c>
      <c r="AF128" s="35" t="str">
        <f>IF(AND($E128="Oui",$L128="Stage"),1,"")</f>
        <v/>
      </c>
      <c r="AG128" s="35" t="str">
        <f>IF(AND($E128="Oui",$L128="Autre"),1,"")</f>
        <v/>
      </c>
      <c r="AH128" s="35" t="str">
        <f>IF(AND($E128="Oui",$O128="Cadre"),1,"")</f>
        <v/>
      </c>
      <c r="AI128" s="35" t="str">
        <f>IF(AND($E128="Oui",$O128="Agent de maîtrise"),1,"")</f>
        <v/>
      </c>
      <c r="AJ128" s="35" t="str">
        <f>IF(AND($E128="Oui",$O128="Autre"),1,"")</f>
        <v/>
      </c>
      <c r="AK128" s="38" t="str">
        <f>IF(AND($E128="Oui",$H128="F"),($C$3-J128)/365,"")</f>
        <v/>
      </c>
      <c r="AL128" s="38" t="str">
        <f>IF(AND($E128="Oui",$H128="M"),($C$3-$J128)/365,"")</f>
        <v/>
      </c>
      <c r="AM128" s="35" t="str">
        <f>IF(AND($E128="Oui",$L128="CDI",$H128="F"),1,"")</f>
        <v/>
      </c>
      <c r="AN128" s="35" t="str">
        <f>IF(AND($E128="Oui",$L128="CDD",$H128="F"),1,"")</f>
        <v/>
      </c>
      <c r="AO128" s="35" t="str">
        <f>IF(AND($E128="Oui",$L128="Apprentissage",$H128="F"),1,"")</f>
        <v/>
      </c>
      <c r="AP128" s="35" t="str">
        <f>IF(AND($E128="Oui",$L128="Stage",$H128="F"),1,"")</f>
        <v/>
      </c>
      <c r="AQ128" s="35" t="str">
        <f>IF(AND($E128="Oui",$L128="Autre",$H128="F"),1,"")</f>
        <v/>
      </c>
      <c r="AR128" s="35" t="str">
        <f>IF(AND($E128="Oui",$O128="Cadre",$H128="F"),1,"")</f>
        <v/>
      </c>
      <c r="AS128" s="35" t="str">
        <f>IF(AND($E128="Oui",$O128="Agent de maîtrise",$H128="F"),1,"")</f>
        <v/>
      </c>
      <c r="AT128" s="35" t="str">
        <f>IF(AND($E128="Oui",$O128="Autre",$H128="F"),1,"")</f>
        <v/>
      </c>
      <c r="AU128" s="35" t="str">
        <f ca="1">IF($D128&gt;$AU$5,1,"")</f>
        <v/>
      </c>
      <c r="AV128" s="35" t="str">
        <f ca="1">IF(AND($D128&gt;$AV$5,$D128&lt;$AU$5),1,"")</f>
        <v/>
      </c>
      <c r="AW128" s="35" t="str">
        <f ca="1">IF($C128&gt;$AU$5,1,"")</f>
        <v/>
      </c>
      <c r="AX128" s="35" t="str">
        <f ca="1">IF(AND($C128&gt;$AV$5,$C128&lt;$AU$5),1,"")</f>
        <v/>
      </c>
      <c r="AY128" s="21" t="str">
        <f t="shared" si="9"/>
        <v/>
      </c>
    </row>
    <row r="129" spans="1:51" x14ac:dyDescent="0.25">
      <c r="A129" s="18">
        <v>122</v>
      </c>
      <c r="B129" s="32"/>
      <c r="C129" s="33"/>
      <c r="D129" s="33"/>
      <c r="E129" s="26" t="str">
        <f t="shared" si="5"/>
        <v/>
      </c>
      <c r="F129" s="34"/>
      <c r="G129" s="35"/>
      <c r="H129" s="33"/>
      <c r="I129" s="35"/>
      <c r="J129" s="37"/>
      <c r="K129" s="37"/>
      <c r="L129" s="37"/>
      <c r="M129" s="37"/>
      <c r="N129" s="33"/>
      <c r="O129" s="33"/>
      <c r="P129" s="33"/>
      <c r="Q129" s="33"/>
      <c r="R129" s="35"/>
      <c r="S129" s="35"/>
      <c r="T129" s="37"/>
      <c r="U129" s="37"/>
      <c r="V129" s="35" t="str">
        <f>IF(ISBLANK(C129),"",IF(ISBLANK($D129),$C$3-C129,D129-C129))</f>
        <v/>
      </c>
      <c r="W129" s="35" t="str">
        <f>IF(E129="Oui",1,"")</f>
        <v/>
      </c>
      <c r="X129" s="35" t="str">
        <f t="shared" si="6"/>
        <v/>
      </c>
      <c r="Y129" s="35" t="str">
        <f t="shared" si="7"/>
        <v/>
      </c>
      <c r="Z129" s="35" t="str">
        <f>IF(E129="Oui",N129,"")</f>
        <v/>
      </c>
      <c r="AA129" s="38" t="str">
        <f>IF(E129="Oui",($C$3-J129)/365,"")</f>
        <v/>
      </c>
      <c r="AB129" s="35" t="str">
        <f t="shared" si="8"/>
        <v/>
      </c>
      <c r="AC129" s="35" t="str">
        <f>IF(AND($E129="Oui",$L129="CDI"),1,"")</f>
        <v/>
      </c>
      <c r="AD129" s="35" t="str">
        <f>IF(AND($E129="Oui",$L129="CDD"),1,"")</f>
        <v/>
      </c>
      <c r="AE129" s="35" t="str">
        <f>IF(AND($E129="Oui",$L129="Apprentissage"),1,"")</f>
        <v/>
      </c>
      <c r="AF129" s="35" t="str">
        <f>IF(AND($E129="Oui",$L129="Stage"),1,"")</f>
        <v/>
      </c>
      <c r="AG129" s="35" t="str">
        <f>IF(AND($E129="Oui",$L129="Autre"),1,"")</f>
        <v/>
      </c>
      <c r="AH129" s="35" t="str">
        <f>IF(AND($E129="Oui",$O129="Cadre"),1,"")</f>
        <v/>
      </c>
      <c r="AI129" s="35" t="str">
        <f>IF(AND($E129="Oui",$O129="Agent de maîtrise"),1,"")</f>
        <v/>
      </c>
      <c r="AJ129" s="35" t="str">
        <f>IF(AND($E129="Oui",$O129="Autre"),1,"")</f>
        <v/>
      </c>
      <c r="AK129" s="38" t="str">
        <f>IF(AND($E129="Oui",$H129="F"),($C$3-J129)/365,"")</f>
        <v/>
      </c>
      <c r="AL129" s="38" t="str">
        <f>IF(AND($E129="Oui",$H129="M"),($C$3-$J129)/365,"")</f>
        <v/>
      </c>
      <c r="AM129" s="35" t="str">
        <f>IF(AND($E129="Oui",$L129="CDI",$H129="F"),1,"")</f>
        <v/>
      </c>
      <c r="AN129" s="35" t="str">
        <f>IF(AND($E129="Oui",$L129="CDD",$H129="F"),1,"")</f>
        <v/>
      </c>
      <c r="AO129" s="35" t="str">
        <f>IF(AND($E129="Oui",$L129="Apprentissage",$H129="F"),1,"")</f>
        <v/>
      </c>
      <c r="AP129" s="35" t="str">
        <f>IF(AND($E129="Oui",$L129="Stage",$H129="F"),1,"")</f>
        <v/>
      </c>
      <c r="AQ129" s="35" t="str">
        <f>IF(AND($E129="Oui",$L129="Autre",$H129="F"),1,"")</f>
        <v/>
      </c>
      <c r="AR129" s="35" t="str">
        <f>IF(AND($E129="Oui",$O129="Cadre",$H129="F"),1,"")</f>
        <v/>
      </c>
      <c r="AS129" s="35" t="str">
        <f>IF(AND($E129="Oui",$O129="Agent de maîtrise",$H129="F"),1,"")</f>
        <v/>
      </c>
      <c r="AT129" s="35" t="str">
        <f>IF(AND($E129="Oui",$O129="Autre",$H129="F"),1,"")</f>
        <v/>
      </c>
      <c r="AU129" s="35" t="str">
        <f ca="1">IF($D129&gt;$AU$5,1,"")</f>
        <v/>
      </c>
      <c r="AV129" s="35" t="str">
        <f ca="1">IF(AND($D129&gt;$AV$5,$D129&lt;$AU$5),1,"")</f>
        <v/>
      </c>
      <c r="AW129" s="35" t="str">
        <f ca="1">IF($C129&gt;$AU$5,1,"")</f>
        <v/>
      </c>
      <c r="AX129" s="35" t="str">
        <f ca="1">IF(AND($C129&gt;$AV$5,$C129&lt;$AU$5),1,"")</f>
        <v/>
      </c>
      <c r="AY129" s="21" t="str">
        <f t="shared" si="9"/>
        <v/>
      </c>
    </row>
    <row r="130" spans="1:51" x14ac:dyDescent="0.25">
      <c r="A130" s="18">
        <v>123</v>
      </c>
      <c r="B130" s="32"/>
      <c r="C130" s="33"/>
      <c r="D130" s="33"/>
      <c r="E130" s="26" t="str">
        <f t="shared" si="5"/>
        <v/>
      </c>
      <c r="F130" s="34"/>
      <c r="G130" s="35"/>
      <c r="H130" s="33"/>
      <c r="I130" s="35"/>
      <c r="J130" s="37"/>
      <c r="K130" s="37"/>
      <c r="L130" s="37"/>
      <c r="M130" s="37"/>
      <c r="N130" s="33"/>
      <c r="O130" s="33"/>
      <c r="P130" s="33"/>
      <c r="Q130" s="33"/>
      <c r="R130" s="35"/>
      <c r="S130" s="35"/>
      <c r="T130" s="37"/>
      <c r="U130" s="37"/>
      <c r="V130" s="35" t="str">
        <f>IF(ISBLANK(C130),"",IF(ISBLANK($D130),$C$3-C130,D130-C130))</f>
        <v/>
      </c>
      <c r="W130" s="35" t="str">
        <f>IF(E130="Oui",1,"")</f>
        <v/>
      </c>
      <c r="X130" s="35" t="str">
        <f t="shared" si="6"/>
        <v/>
      </c>
      <c r="Y130" s="35" t="str">
        <f t="shared" si="7"/>
        <v/>
      </c>
      <c r="Z130" s="35" t="str">
        <f>IF(E130="Oui",N130,"")</f>
        <v/>
      </c>
      <c r="AA130" s="38" t="str">
        <f>IF(E130="Oui",($C$3-J130)/365,"")</f>
        <v/>
      </c>
      <c r="AB130" s="35" t="str">
        <f t="shared" si="8"/>
        <v/>
      </c>
      <c r="AC130" s="35" t="str">
        <f>IF(AND($E130="Oui",$L130="CDI"),1,"")</f>
        <v/>
      </c>
      <c r="AD130" s="35" t="str">
        <f>IF(AND($E130="Oui",$L130="CDD"),1,"")</f>
        <v/>
      </c>
      <c r="AE130" s="35" t="str">
        <f>IF(AND($E130="Oui",$L130="Apprentissage"),1,"")</f>
        <v/>
      </c>
      <c r="AF130" s="35" t="str">
        <f>IF(AND($E130="Oui",$L130="Stage"),1,"")</f>
        <v/>
      </c>
      <c r="AG130" s="35" t="str">
        <f>IF(AND($E130="Oui",$L130="Autre"),1,"")</f>
        <v/>
      </c>
      <c r="AH130" s="35" t="str">
        <f>IF(AND($E130="Oui",$O130="Cadre"),1,"")</f>
        <v/>
      </c>
      <c r="AI130" s="35" t="str">
        <f>IF(AND($E130="Oui",$O130="Agent de maîtrise"),1,"")</f>
        <v/>
      </c>
      <c r="AJ130" s="35" t="str">
        <f>IF(AND($E130="Oui",$O130="Autre"),1,"")</f>
        <v/>
      </c>
      <c r="AK130" s="38" t="str">
        <f>IF(AND($E130="Oui",$H130="F"),($C$3-J130)/365,"")</f>
        <v/>
      </c>
      <c r="AL130" s="38" t="str">
        <f>IF(AND($E130="Oui",$H130="M"),($C$3-$J130)/365,"")</f>
        <v/>
      </c>
      <c r="AM130" s="35" t="str">
        <f>IF(AND($E130="Oui",$L130="CDI",$H130="F"),1,"")</f>
        <v/>
      </c>
      <c r="AN130" s="35" t="str">
        <f>IF(AND($E130="Oui",$L130="CDD",$H130="F"),1,"")</f>
        <v/>
      </c>
      <c r="AO130" s="35" t="str">
        <f>IF(AND($E130="Oui",$L130="Apprentissage",$H130="F"),1,"")</f>
        <v/>
      </c>
      <c r="AP130" s="35" t="str">
        <f>IF(AND($E130="Oui",$L130="Stage",$H130="F"),1,"")</f>
        <v/>
      </c>
      <c r="AQ130" s="35" t="str">
        <f>IF(AND($E130="Oui",$L130="Autre",$H130="F"),1,"")</f>
        <v/>
      </c>
      <c r="AR130" s="35" t="str">
        <f>IF(AND($E130="Oui",$O130="Cadre",$H130="F"),1,"")</f>
        <v/>
      </c>
      <c r="AS130" s="35" t="str">
        <f>IF(AND($E130="Oui",$O130="Agent de maîtrise",$H130="F"),1,"")</f>
        <v/>
      </c>
      <c r="AT130" s="35" t="str">
        <f>IF(AND($E130="Oui",$O130="Autre",$H130="F"),1,"")</f>
        <v/>
      </c>
      <c r="AU130" s="35" t="str">
        <f ca="1">IF($D130&gt;$AU$5,1,"")</f>
        <v/>
      </c>
      <c r="AV130" s="35" t="str">
        <f ca="1">IF(AND($D130&gt;$AV$5,$D130&lt;$AU$5),1,"")</f>
        <v/>
      </c>
      <c r="AW130" s="35" t="str">
        <f ca="1">IF($C130&gt;$AU$5,1,"")</f>
        <v/>
      </c>
      <c r="AX130" s="35" t="str">
        <f ca="1">IF(AND($C130&gt;$AV$5,$C130&lt;$AU$5),1,"")</f>
        <v/>
      </c>
      <c r="AY130" s="21" t="str">
        <f t="shared" si="9"/>
        <v/>
      </c>
    </row>
    <row r="131" spans="1:51" x14ac:dyDescent="0.25">
      <c r="A131" s="18">
        <v>124</v>
      </c>
      <c r="B131" s="32"/>
      <c r="C131" s="33"/>
      <c r="D131" s="33"/>
      <c r="E131" s="26" t="str">
        <f t="shared" si="5"/>
        <v/>
      </c>
      <c r="F131" s="34"/>
      <c r="G131" s="35"/>
      <c r="H131" s="33"/>
      <c r="I131" s="35"/>
      <c r="J131" s="37"/>
      <c r="K131" s="37"/>
      <c r="L131" s="37"/>
      <c r="M131" s="37"/>
      <c r="N131" s="33"/>
      <c r="O131" s="33"/>
      <c r="P131" s="33"/>
      <c r="Q131" s="33"/>
      <c r="R131" s="35"/>
      <c r="S131" s="35"/>
      <c r="T131" s="37"/>
      <c r="U131" s="37"/>
      <c r="V131" s="35" t="str">
        <f>IF(ISBLANK(C131),"",IF(ISBLANK($D131),$C$3-C131,D131-C131))</f>
        <v/>
      </c>
      <c r="W131" s="35" t="str">
        <f>IF(E131="Oui",1,"")</f>
        <v/>
      </c>
      <c r="X131" s="35" t="str">
        <f t="shared" si="6"/>
        <v/>
      </c>
      <c r="Y131" s="35" t="str">
        <f t="shared" si="7"/>
        <v/>
      </c>
      <c r="Z131" s="35" t="str">
        <f>IF(E131="Oui",N131,"")</f>
        <v/>
      </c>
      <c r="AA131" s="38" t="str">
        <f>IF(E131="Oui",($C$3-J131)/365,"")</f>
        <v/>
      </c>
      <c r="AB131" s="35" t="str">
        <f t="shared" si="8"/>
        <v/>
      </c>
      <c r="AC131" s="35" t="str">
        <f>IF(AND($E131="Oui",$L131="CDI"),1,"")</f>
        <v/>
      </c>
      <c r="AD131" s="35" t="str">
        <f>IF(AND($E131="Oui",$L131="CDD"),1,"")</f>
        <v/>
      </c>
      <c r="AE131" s="35" t="str">
        <f>IF(AND($E131="Oui",$L131="Apprentissage"),1,"")</f>
        <v/>
      </c>
      <c r="AF131" s="35" t="str">
        <f>IF(AND($E131="Oui",$L131="Stage"),1,"")</f>
        <v/>
      </c>
      <c r="AG131" s="35" t="str">
        <f>IF(AND($E131="Oui",$L131="Autre"),1,"")</f>
        <v/>
      </c>
      <c r="AH131" s="35" t="str">
        <f>IF(AND($E131="Oui",$O131="Cadre"),1,"")</f>
        <v/>
      </c>
      <c r="AI131" s="35" t="str">
        <f>IF(AND($E131="Oui",$O131="Agent de maîtrise"),1,"")</f>
        <v/>
      </c>
      <c r="AJ131" s="35" t="str">
        <f>IF(AND($E131="Oui",$O131="Autre"),1,"")</f>
        <v/>
      </c>
      <c r="AK131" s="38" t="str">
        <f>IF(AND($E131="Oui",$H131="F"),($C$3-J131)/365,"")</f>
        <v/>
      </c>
      <c r="AL131" s="38" t="str">
        <f>IF(AND($E131="Oui",$H131="M"),($C$3-$J131)/365,"")</f>
        <v/>
      </c>
      <c r="AM131" s="35" t="str">
        <f>IF(AND($E131="Oui",$L131="CDI",$H131="F"),1,"")</f>
        <v/>
      </c>
      <c r="AN131" s="35" t="str">
        <f>IF(AND($E131="Oui",$L131="CDD",$H131="F"),1,"")</f>
        <v/>
      </c>
      <c r="AO131" s="35" t="str">
        <f>IF(AND($E131="Oui",$L131="Apprentissage",$H131="F"),1,"")</f>
        <v/>
      </c>
      <c r="AP131" s="35" t="str">
        <f>IF(AND($E131="Oui",$L131="Stage",$H131="F"),1,"")</f>
        <v/>
      </c>
      <c r="AQ131" s="35" t="str">
        <f>IF(AND($E131="Oui",$L131="Autre",$H131="F"),1,"")</f>
        <v/>
      </c>
      <c r="AR131" s="35" t="str">
        <f>IF(AND($E131="Oui",$O131="Cadre",$H131="F"),1,"")</f>
        <v/>
      </c>
      <c r="AS131" s="35" t="str">
        <f>IF(AND($E131="Oui",$O131="Agent de maîtrise",$H131="F"),1,"")</f>
        <v/>
      </c>
      <c r="AT131" s="35" t="str">
        <f>IF(AND($E131="Oui",$O131="Autre",$H131="F"),1,"")</f>
        <v/>
      </c>
      <c r="AU131" s="35" t="str">
        <f ca="1">IF($D131&gt;$AU$5,1,"")</f>
        <v/>
      </c>
      <c r="AV131" s="35" t="str">
        <f ca="1">IF(AND($D131&gt;$AV$5,$D131&lt;$AU$5),1,"")</f>
        <v/>
      </c>
      <c r="AW131" s="35" t="str">
        <f ca="1">IF($C131&gt;$AU$5,1,"")</f>
        <v/>
      </c>
      <c r="AX131" s="35" t="str">
        <f ca="1">IF(AND($C131&gt;$AV$5,$C131&lt;$AU$5),1,"")</f>
        <v/>
      </c>
      <c r="AY131" s="21" t="str">
        <f t="shared" si="9"/>
        <v/>
      </c>
    </row>
    <row r="132" spans="1:51" x14ac:dyDescent="0.25">
      <c r="A132" s="18">
        <v>125</v>
      </c>
      <c r="B132" s="32"/>
      <c r="C132" s="33"/>
      <c r="D132" s="33"/>
      <c r="E132" s="26" t="str">
        <f t="shared" si="5"/>
        <v/>
      </c>
      <c r="F132" s="34"/>
      <c r="G132" s="35"/>
      <c r="H132" s="33"/>
      <c r="I132" s="35"/>
      <c r="J132" s="37"/>
      <c r="K132" s="37"/>
      <c r="L132" s="37"/>
      <c r="M132" s="37"/>
      <c r="N132" s="33"/>
      <c r="O132" s="33"/>
      <c r="P132" s="33"/>
      <c r="Q132" s="33"/>
      <c r="R132" s="35"/>
      <c r="S132" s="35"/>
      <c r="T132" s="37"/>
      <c r="U132" s="37"/>
      <c r="V132" s="35" t="str">
        <f>IF(ISBLANK(C132),"",IF(ISBLANK($D132),$C$3-C132,D132-C132))</f>
        <v/>
      </c>
      <c r="W132" s="35" t="str">
        <f>IF(E132="Oui",1,"")</f>
        <v/>
      </c>
      <c r="X132" s="35" t="str">
        <f t="shared" si="6"/>
        <v/>
      </c>
      <c r="Y132" s="35" t="str">
        <f t="shared" si="7"/>
        <v/>
      </c>
      <c r="Z132" s="35" t="str">
        <f>IF(E132="Oui",N132,"")</f>
        <v/>
      </c>
      <c r="AA132" s="38" t="str">
        <f>IF(E132="Oui",($C$3-J132)/365,"")</f>
        <v/>
      </c>
      <c r="AB132" s="35" t="str">
        <f t="shared" si="8"/>
        <v/>
      </c>
      <c r="AC132" s="35" t="str">
        <f>IF(AND($E132="Oui",$L132="CDI"),1,"")</f>
        <v/>
      </c>
      <c r="AD132" s="35" t="str">
        <f>IF(AND($E132="Oui",$L132="CDD"),1,"")</f>
        <v/>
      </c>
      <c r="AE132" s="35" t="str">
        <f>IF(AND($E132="Oui",$L132="Apprentissage"),1,"")</f>
        <v/>
      </c>
      <c r="AF132" s="35" t="str">
        <f>IF(AND($E132="Oui",$L132="Stage"),1,"")</f>
        <v/>
      </c>
      <c r="AG132" s="35" t="str">
        <f>IF(AND($E132="Oui",$L132="Autre"),1,"")</f>
        <v/>
      </c>
      <c r="AH132" s="35" t="str">
        <f>IF(AND($E132="Oui",$O132="Cadre"),1,"")</f>
        <v/>
      </c>
      <c r="AI132" s="35" t="str">
        <f>IF(AND($E132="Oui",$O132="Agent de maîtrise"),1,"")</f>
        <v/>
      </c>
      <c r="AJ132" s="35" t="str">
        <f>IF(AND($E132="Oui",$O132="Autre"),1,"")</f>
        <v/>
      </c>
      <c r="AK132" s="38" t="str">
        <f>IF(AND($E132="Oui",$H132="F"),($C$3-J132)/365,"")</f>
        <v/>
      </c>
      <c r="AL132" s="38" t="str">
        <f>IF(AND($E132="Oui",$H132="M"),($C$3-$J132)/365,"")</f>
        <v/>
      </c>
      <c r="AM132" s="35" t="str">
        <f>IF(AND($E132="Oui",$L132="CDI",$H132="F"),1,"")</f>
        <v/>
      </c>
      <c r="AN132" s="35" t="str">
        <f>IF(AND($E132="Oui",$L132="CDD",$H132="F"),1,"")</f>
        <v/>
      </c>
      <c r="AO132" s="35" t="str">
        <f>IF(AND($E132="Oui",$L132="Apprentissage",$H132="F"),1,"")</f>
        <v/>
      </c>
      <c r="AP132" s="35" t="str">
        <f>IF(AND($E132="Oui",$L132="Stage",$H132="F"),1,"")</f>
        <v/>
      </c>
      <c r="AQ132" s="35" t="str">
        <f>IF(AND($E132="Oui",$L132="Autre",$H132="F"),1,"")</f>
        <v/>
      </c>
      <c r="AR132" s="35" t="str">
        <f>IF(AND($E132="Oui",$O132="Cadre",$H132="F"),1,"")</f>
        <v/>
      </c>
      <c r="AS132" s="35" t="str">
        <f>IF(AND($E132="Oui",$O132="Agent de maîtrise",$H132="F"),1,"")</f>
        <v/>
      </c>
      <c r="AT132" s="35" t="str">
        <f>IF(AND($E132="Oui",$O132="Autre",$H132="F"),1,"")</f>
        <v/>
      </c>
      <c r="AU132" s="35" t="str">
        <f ca="1">IF($D132&gt;$AU$5,1,"")</f>
        <v/>
      </c>
      <c r="AV132" s="35" t="str">
        <f ca="1">IF(AND($D132&gt;$AV$5,$D132&lt;$AU$5),1,"")</f>
        <v/>
      </c>
      <c r="AW132" s="35" t="str">
        <f ca="1">IF($C132&gt;$AU$5,1,"")</f>
        <v/>
      </c>
      <c r="AX132" s="35" t="str">
        <f ca="1">IF(AND($C132&gt;$AV$5,$C132&lt;$AU$5),1,"")</f>
        <v/>
      </c>
      <c r="AY132" s="21" t="str">
        <f t="shared" si="9"/>
        <v/>
      </c>
    </row>
    <row r="133" spans="1:51" x14ac:dyDescent="0.25">
      <c r="A133" s="18">
        <v>126</v>
      </c>
      <c r="B133" s="32"/>
      <c r="C133" s="33"/>
      <c r="D133" s="33"/>
      <c r="E133" s="26" t="str">
        <f t="shared" si="5"/>
        <v/>
      </c>
      <c r="F133" s="34"/>
      <c r="G133" s="35"/>
      <c r="H133" s="33"/>
      <c r="I133" s="35"/>
      <c r="J133" s="37"/>
      <c r="K133" s="37"/>
      <c r="L133" s="37"/>
      <c r="M133" s="37"/>
      <c r="N133" s="33"/>
      <c r="O133" s="33"/>
      <c r="P133" s="33"/>
      <c r="Q133" s="33"/>
      <c r="R133" s="35"/>
      <c r="S133" s="35"/>
      <c r="T133" s="37"/>
      <c r="U133" s="37"/>
      <c r="V133" s="35" t="str">
        <f>IF(ISBLANK(C133),"",IF(ISBLANK($D133),$C$3-C133,D133-C133))</f>
        <v/>
      </c>
      <c r="W133" s="35" t="str">
        <f>IF(E133="Oui",1,"")</f>
        <v/>
      </c>
      <c r="X133" s="35" t="str">
        <f t="shared" si="6"/>
        <v/>
      </c>
      <c r="Y133" s="35" t="str">
        <f t="shared" si="7"/>
        <v/>
      </c>
      <c r="Z133" s="35" t="str">
        <f>IF(E133="Oui",N133,"")</f>
        <v/>
      </c>
      <c r="AA133" s="38" t="str">
        <f>IF(E133="Oui",($C$3-J133)/365,"")</f>
        <v/>
      </c>
      <c r="AB133" s="35" t="str">
        <f t="shared" si="8"/>
        <v/>
      </c>
      <c r="AC133" s="35" t="str">
        <f>IF(AND($E133="Oui",$L133="CDI"),1,"")</f>
        <v/>
      </c>
      <c r="AD133" s="35" t="str">
        <f>IF(AND($E133="Oui",$L133="CDD"),1,"")</f>
        <v/>
      </c>
      <c r="AE133" s="35" t="str">
        <f>IF(AND($E133="Oui",$L133="Apprentissage"),1,"")</f>
        <v/>
      </c>
      <c r="AF133" s="35" t="str">
        <f>IF(AND($E133="Oui",$L133="Stage"),1,"")</f>
        <v/>
      </c>
      <c r="AG133" s="35" t="str">
        <f>IF(AND($E133="Oui",$L133="Autre"),1,"")</f>
        <v/>
      </c>
      <c r="AH133" s="35" t="str">
        <f>IF(AND($E133="Oui",$O133="Cadre"),1,"")</f>
        <v/>
      </c>
      <c r="AI133" s="35" t="str">
        <f>IF(AND($E133="Oui",$O133="Agent de maîtrise"),1,"")</f>
        <v/>
      </c>
      <c r="AJ133" s="35" t="str">
        <f>IF(AND($E133="Oui",$O133="Autre"),1,"")</f>
        <v/>
      </c>
      <c r="AK133" s="38" t="str">
        <f>IF(AND($E133="Oui",$H133="F"),($C$3-J133)/365,"")</f>
        <v/>
      </c>
      <c r="AL133" s="38" t="str">
        <f>IF(AND($E133="Oui",$H133="M"),($C$3-$J133)/365,"")</f>
        <v/>
      </c>
      <c r="AM133" s="35" t="str">
        <f>IF(AND($E133="Oui",$L133="CDI",$H133="F"),1,"")</f>
        <v/>
      </c>
      <c r="AN133" s="35" t="str">
        <f>IF(AND($E133="Oui",$L133="CDD",$H133="F"),1,"")</f>
        <v/>
      </c>
      <c r="AO133" s="35" t="str">
        <f>IF(AND($E133="Oui",$L133="Apprentissage",$H133="F"),1,"")</f>
        <v/>
      </c>
      <c r="AP133" s="35" t="str">
        <f>IF(AND($E133="Oui",$L133="Stage",$H133="F"),1,"")</f>
        <v/>
      </c>
      <c r="AQ133" s="35" t="str">
        <f>IF(AND($E133="Oui",$L133="Autre",$H133="F"),1,"")</f>
        <v/>
      </c>
      <c r="AR133" s="35" t="str">
        <f>IF(AND($E133="Oui",$O133="Cadre",$H133="F"),1,"")</f>
        <v/>
      </c>
      <c r="AS133" s="35" t="str">
        <f>IF(AND($E133="Oui",$O133="Agent de maîtrise",$H133="F"),1,"")</f>
        <v/>
      </c>
      <c r="AT133" s="35" t="str">
        <f>IF(AND($E133="Oui",$O133="Autre",$H133="F"),1,"")</f>
        <v/>
      </c>
      <c r="AU133" s="35" t="str">
        <f ca="1">IF($D133&gt;$AU$5,1,"")</f>
        <v/>
      </c>
      <c r="AV133" s="35" t="str">
        <f ca="1">IF(AND($D133&gt;$AV$5,$D133&lt;$AU$5),1,"")</f>
        <v/>
      </c>
      <c r="AW133" s="35" t="str">
        <f ca="1">IF($C133&gt;$AU$5,1,"")</f>
        <v/>
      </c>
      <c r="AX133" s="35" t="str">
        <f ca="1">IF(AND($C133&gt;$AV$5,$C133&lt;$AU$5),1,"")</f>
        <v/>
      </c>
      <c r="AY133" s="21" t="str">
        <f t="shared" si="9"/>
        <v/>
      </c>
    </row>
    <row r="134" spans="1:51" x14ac:dyDescent="0.25">
      <c r="A134" s="18">
        <v>127</v>
      </c>
      <c r="B134" s="32"/>
      <c r="C134" s="33"/>
      <c r="D134" s="33"/>
      <c r="E134" s="26" t="str">
        <f t="shared" si="5"/>
        <v/>
      </c>
      <c r="F134" s="34"/>
      <c r="G134" s="35"/>
      <c r="H134" s="33"/>
      <c r="I134" s="35"/>
      <c r="J134" s="37"/>
      <c r="K134" s="37"/>
      <c r="L134" s="37"/>
      <c r="M134" s="37"/>
      <c r="N134" s="33"/>
      <c r="O134" s="33"/>
      <c r="P134" s="33"/>
      <c r="Q134" s="33"/>
      <c r="R134" s="35"/>
      <c r="S134" s="35"/>
      <c r="T134" s="37"/>
      <c r="U134" s="37"/>
      <c r="V134" s="35" t="str">
        <f>IF(ISBLANK(C134),"",IF(ISBLANK($D134),$C$3-C134,D134-C134))</f>
        <v/>
      </c>
      <c r="W134" s="35" t="str">
        <f>IF(E134="Oui",1,"")</f>
        <v/>
      </c>
      <c r="X134" s="35" t="str">
        <f t="shared" si="6"/>
        <v/>
      </c>
      <c r="Y134" s="35" t="str">
        <f t="shared" si="7"/>
        <v/>
      </c>
      <c r="Z134" s="35" t="str">
        <f>IF(E134="Oui",N134,"")</f>
        <v/>
      </c>
      <c r="AA134" s="38" t="str">
        <f>IF(E134="Oui",($C$3-J134)/365,"")</f>
        <v/>
      </c>
      <c r="AB134" s="35" t="str">
        <f t="shared" si="8"/>
        <v/>
      </c>
      <c r="AC134" s="35" t="str">
        <f>IF(AND($E134="Oui",$L134="CDI"),1,"")</f>
        <v/>
      </c>
      <c r="AD134" s="35" t="str">
        <f>IF(AND($E134="Oui",$L134="CDD"),1,"")</f>
        <v/>
      </c>
      <c r="AE134" s="35" t="str">
        <f>IF(AND($E134="Oui",$L134="Apprentissage"),1,"")</f>
        <v/>
      </c>
      <c r="AF134" s="35" t="str">
        <f>IF(AND($E134="Oui",$L134="Stage"),1,"")</f>
        <v/>
      </c>
      <c r="AG134" s="35" t="str">
        <f>IF(AND($E134="Oui",$L134="Autre"),1,"")</f>
        <v/>
      </c>
      <c r="AH134" s="35" t="str">
        <f>IF(AND($E134="Oui",$O134="Cadre"),1,"")</f>
        <v/>
      </c>
      <c r="AI134" s="35" t="str">
        <f>IF(AND($E134="Oui",$O134="Agent de maîtrise"),1,"")</f>
        <v/>
      </c>
      <c r="AJ134" s="35" t="str">
        <f>IF(AND($E134="Oui",$O134="Autre"),1,"")</f>
        <v/>
      </c>
      <c r="AK134" s="38" t="str">
        <f>IF(AND($E134="Oui",$H134="F"),($C$3-J134)/365,"")</f>
        <v/>
      </c>
      <c r="AL134" s="38" t="str">
        <f>IF(AND($E134="Oui",$H134="M"),($C$3-$J134)/365,"")</f>
        <v/>
      </c>
      <c r="AM134" s="35" t="str">
        <f>IF(AND($E134="Oui",$L134="CDI",$H134="F"),1,"")</f>
        <v/>
      </c>
      <c r="AN134" s="35" t="str">
        <f>IF(AND($E134="Oui",$L134="CDD",$H134="F"),1,"")</f>
        <v/>
      </c>
      <c r="AO134" s="35" t="str">
        <f>IF(AND($E134="Oui",$L134="Apprentissage",$H134="F"),1,"")</f>
        <v/>
      </c>
      <c r="AP134" s="35" t="str">
        <f>IF(AND($E134="Oui",$L134="Stage",$H134="F"),1,"")</f>
        <v/>
      </c>
      <c r="AQ134" s="35" t="str">
        <f>IF(AND($E134="Oui",$L134="Autre",$H134="F"),1,"")</f>
        <v/>
      </c>
      <c r="AR134" s="35" t="str">
        <f>IF(AND($E134="Oui",$O134="Cadre",$H134="F"),1,"")</f>
        <v/>
      </c>
      <c r="AS134" s="35" t="str">
        <f>IF(AND($E134="Oui",$O134="Agent de maîtrise",$H134="F"),1,"")</f>
        <v/>
      </c>
      <c r="AT134" s="35" t="str">
        <f>IF(AND($E134="Oui",$O134="Autre",$H134="F"),1,"")</f>
        <v/>
      </c>
      <c r="AU134" s="35" t="str">
        <f ca="1">IF($D134&gt;$AU$5,1,"")</f>
        <v/>
      </c>
      <c r="AV134" s="35" t="str">
        <f ca="1">IF(AND($D134&gt;$AV$5,$D134&lt;$AU$5),1,"")</f>
        <v/>
      </c>
      <c r="AW134" s="35" t="str">
        <f ca="1">IF($C134&gt;$AU$5,1,"")</f>
        <v/>
      </c>
      <c r="AX134" s="35" t="str">
        <f ca="1">IF(AND($C134&gt;$AV$5,$C134&lt;$AU$5),1,"")</f>
        <v/>
      </c>
      <c r="AY134" s="21" t="str">
        <f t="shared" si="9"/>
        <v/>
      </c>
    </row>
    <row r="135" spans="1:51" x14ac:dyDescent="0.25">
      <c r="A135" s="18">
        <v>128</v>
      </c>
      <c r="B135" s="32"/>
      <c r="C135" s="33"/>
      <c r="D135" s="33"/>
      <c r="E135" s="26" t="str">
        <f t="shared" si="5"/>
        <v/>
      </c>
      <c r="F135" s="34"/>
      <c r="G135" s="35"/>
      <c r="H135" s="33"/>
      <c r="I135" s="35"/>
      <c r="J135" s="37"/>
      <c r="K135" s="37"/>
      <c r="L135" s="37"/>
      <c r="M135" s="37"/>
      <c r="N135" s="33"/>
      <c r="O135" s="33"/>
      <c r="P135" s="33"/>
      <c r="Q135" s="33"/>
      <c r="R135" s="35"/>
      <c r="S135" s="35"/>
      <c r="T135" s="37"/>
      <c r="U135" s="37"/>
      <c r="V135" s="35" t="str">
        <f>IF(ISBLANK(C135),"",IF(ISBLANK($D135),$C$3-C135,D135-C135))</f>
        <v/>
      </c>
      <c r="W135" s="35" t="str">
        <f>IF(E135="Oui",1,"")</f>
        <v/>
      </c>
      <c r="X135" s="35" t="str">
        <f t="shared" si="6"/>
        <v/>
      </c>
      <c r="Y135" s="35" t="str">
        <f t="shared" si="7"/>
        <v/>
      </c>
      <c r="Z135" s="35" t="str">
        <f>IF(E135="Oui",N135,"")</f>
        <v/>
      </c>
      <c r="AA135" s="38" t="str">
        <f>IF(E135="Oui",($C$3-J135)/365,"")</f>
        <v/>
      </c>
      <c r="AB135" s="35" t="str">
        <f t="shared" si="8"/>
        <v/>
      </c>
      <c r="AC135" s="35" t="str">
        <f>IF(AND($E135="Oui",$L135="CDI"),1,"")</f>
        <v/>
      </c>
      <c r="AD135" s="35" t="str">
        <f>IF(AND($E135="Oui",$L135="CDD"),1,"")</f>
        <v/>
      </c>
      <c r="AE135" s="35" t="str">
        <f>IF(AND($E135="Oui",$L135="Apprentissage"),1,"")</f>
        <v/>
      </c>
      <c r="AF135" s="35" t="str">
        <f>IF(AND($E135="Oui",$L135="Stage"),1,"")</f>
        <v/>
      </c>
      <c r="AG135" s="35" t="str">
        <f>IF(AND($E135="Oui",$L135="Autre"),1,"")</f>
        <v/>
      </c>
      <c r="AH135" s="35" t="str">
        <f>IF(AND($E135="Oui",$O135="Cadre"),1,"")</f>
        <v/>
      </c>
      <c r="AI135" s="35" t="str">
        <f>IF(AND($E135="Oui",$O135="Agent de maîtrise"),1,"")</f>
        <v/>
      </c>
      <c r="AJ135" s="35" t="str">
        <f>IF(AND($E135="Oui",$O135="Autre"),1,"")</f>
        <v/>
      </c>
      <c r="AK135" s="38" t="str">
        <f>IF(AND($E135="Oui",$H135="F"),($C$3-J135)/365,"")</f>
        <v/>
      </c>
      <c r="AL135" s="38" t="str">
        <f>IF(AND($E135="Oui",$H135="M"),($C$3-$J135)/365,"")</f>
        <v/>
      </c>
      <c r="AM135" s="35" t="str">
        <f>IF(AND($E135="Oui",$L135="CDI",$H135="F"),1,"")</f>
        <v/>
      </c>
      <c r="AN135" s="35" t="str">
        <f>IF(AND($E135="Oui",$L135="CDD",$H135="F"),1,"")</f>
        <v/>
      </c>
      <c r="AO135" s="35" t="str">
        <f>IF(AND($E135="Oui",$L135="Apprentissage",$H135="F"),1,"")</f>
        <v/>
      </c>
      <c r="AP135" s="35" t="str">
        <f>IF(AND($E135="Oui",$L135="Stage",$H135="F"),1,"")</f>
        <v/>
      </c>
      <c r="AQ135" s="35" t="str">
        <f>IF(AND($E135="Oui",$L135="Autre",$H135="F"),1,"")</f>
        <v/>
      </c>
      <c r="AR135" s="35" t="str">
        <f>IF(AND($E135="Oui",$O135="Cadre",$H135="F"),1,"")</f>
        <v/>
      </c>
      <c r="AS135" s="35" t="str">
        <f>IF(AND($E135="Oui",$O135="Agent de maîtrise",$H135="F"),1,"")</f>
        <v/>
      </c>
      <c r="AT135" s="35" t="str">
        <f>IF(AND($E135="Oui",$O135="Autre",$H135="F"),1,"")</f>
        <v/>
      </c>
      <c r="AU135" s="35" t="str">
        <f ca="1">IF($D135&gt;$AU$5,1,"")</f>
        <v/>
      </c>
      <c r="AV135" s="35" t="str">
        <f ca="1">IF(AND($D135&gt;$AV$5,$D135&lt;$AU$5),1,"")</f>
        <v/>
      </c>
      <c r="AW135" s="35" t="str">
        <f ca="1">IF($C135&gt;$AU$5,1,"")</f>
        <v/>
      </c>
      <c r="AX135" s="35" t="str">
        <f ca="1">IF(AND($C135&gt;$AV$5,$C135&lt;$AU$5),1,"")</f>
        <v/>
      </c>
      <c r="AY135" s="21" t="str">
        <f t="shared" si="9"/>
        <v/>
      </c>
    </row>
    <row r="136" spans="1:51" x14ac:dyDescent="0.25">
      <c r="A136" s="18">
        <v>129</v>
      </c>
      <c r="B136" s="32"/>
      <c r="C136" s="33"/>
      <c r="D136" s="33"/>
      <c r="E136" s="26" t="str">
        <f t="shared" si="5"/>
        <v/>
      </c>
      <c r="F136" s="34"/>
      <c r="G136" s="35"/>
      <c r="H136" s="33"/>
      <c r="I136" s="35"/>
      <c r="J136" s="37"/>
      <c r="K136" s="37"/>
      <c r="L136" s="37"/>
      <c r="M136" s="37"/>
      <c r="N136" s="33"/>
      <c r="O136" s="33"/>
      <c r="P136" s="33"/>
      <c r="Q136" s="33"/>
      <c r="R136" s="35"/>
      <c r="S136" s="35"/>
      <c r="T136" s="37"/>
      <c r="U136" s="37"/>
      <c r="V136" s="35" t="str">
        <f>IF(ISBLANK(C136),"",IF(ISBLANK($D136),$C$3-C136,D136-C136))</f>
        <v/>
      </c>
      <c r="W136" s="35" t="str">
        <f>IF(E136="Oui",1,"")</f>
        <v/>
      </c>
      <c r="X136" s="35" t="str">
        <f t="shared" si="6"/>
        <v/>
      </c>
      <c r="Y136" s="35" t="str">
        <f t="shared" si="7"/>
        <v/>
      </c>
      <c r="Z136" s="35" t="str">
        <f>IF(E136="Oui",N136,"")</f>
        <v/>
      </c>
      <c r="AA136" s="38" t="str">
        <f>IF(E136="Oui",($C$3-J136)/365,"")</f>
        <v/>
      </c>
      <c r="AB136" s="35" t="str">
        <f t="shared" si="8"/>
        <v/>
      </c>
      <c r="AC136" s="35" t="str">
        <f>IF(AND($E136="Oui",$L136="CDI"),1,"")</f>
        <v/>
      </c>
      <c r="AD136" s="35" t="str">
        <f>IF(AND($E136="Oui",$L136="CDD"),1,"")</f>
        <v/>
      </c>
      <c r="AE136" s="35" t="str">
        <f>IF(AND($E136="Oui",$L136="Apprentissage"),1,"")</f>
        <v/>
      </c>
      <c r="AF136" s="35" t="str">
        <f>IF(AND($E136="Oui",$L136="Stage"),1,"")</f>
        <v/>
      </c>
      <c r="AG136" s="35" t="str">
        <f>IF(AND($E136="Oui",$L136="Autre"),1,"")</f>
        <v/>
      </c>
      <c r="AH136" s="35" t="str">
        <f>IF(AND($E136="Oui",$O136="Cadre"),1,"")</f>
        <v/>
      </c>
      <c r="AI136" s="35" t="str">
        <f>IF(AND($E136="Oui",$O136="Agent de maîtrise"),1,"")</f>
        <v/>
      </c>
      <c r="AJ136" s="35" t="str">
        <f>IF(AND($E136="Oui",$O136="Autre"),1,"")</f>
        <v/>
      </c>
      <c r="AK136" s="38" t="str">
        <f>IF(AND($E136="Oui",$H136="F"),($C$3-J136)/365,"")</f>
        <v/>
      </c>
      <c r="AL136" s="38" t="str">
        <f>IF(AND($E136="Oui",$H136="M"),($C$3-$J136)/365,"")</f>
        <v/>
      </c>
      <c r="AM136" s="35" t="str">
        <f>IF(AND($E136="Oui",$L136="CDI",$H136="F"),1,"")</f>
        <v/>
      </c>
      <c r="AN136" s="35" t="str">
        <f>IF(AND($E136="Oui",$L136="CDD",$H136="F"),1,"")</f>
        <v/>
      </c>
      <c r="AO136" s="35" t="str">
        <f>IF(AND($E136="Oui",$L136="Apprentissage",$H136="F"),1,"")</f>
        <v/>
      </c>
      <c r="AP136" s="35" t="str">
        <f>IF(AND($E136="Oui",$L136="Stage",$H136="F"),1,"")</f>
        <v/>
      </c>
      <c r="AQ136" s="35" t="str">
        <f>IF(AND($E136="Oui",$L136="Autre",$H136="F"),1,"")</f>
        <v/>
      </c>
      <c r="AR136" s="35" t="str">
        <f>IF(AND($E136="Oui",$O136="Cadre",$H136="F"),1,"")</f>
        <v/>
      </c>
      <c r="AS136" s="35" t="str">
        <f>IF(AND($E136="Oui",$O136="Agent de maîtrise",$H136="F"),1,"")</f>
        <v/>
      </c>
      <c r="AT136" s="35" t="str">
        <f>IF(AND($E136="Oui",$O136="Autre",$H136="F"),1,"")</f>
        <v/>
      </c>
      <c r="AU136" s="35" t="str">
        <f ca="1">IF($D136&gt;$AU$5,1,"")</f>
        <v/>
      </c>
      <c r="AV136" s="35" t="str">
        <f ca="1">IF(AND($D136&gt;$AV$5,$D136&lt;$AU$5),1,"")</f>
        <v/>
      </c>
      <c r="AW136" s="35" t="str">
        <f ca="1">IF($C136&gt;$AU$5,1,"")</f>
        <v/>
      </c>
      <c r="AX136" s="35" t="str">
        <f ca="1">IF(AND($C136&gt;$AV$5,$C136&lt;$AU$5),1,"")</f>
        <v/>
      </c>
      <c r="AY136" s="21" t="str">
        <f t="shared" si="9"/>
        <v/>
      </c>
    </row>
    <row r="137" spans="1:51" x14ac:dyDescent="0.25">
      <c r="A137" s="18">
        <v>130</v>
      </c>
      <c r="B137" s="32"/>
      <c r="C137" s="33"/>
      <c r="D137" s="33"/>
      <c r="E137" s="26" t="str">
        <f t="shared" ref="E137:E200" si="10">IF(AND(ISBLANK(D137),ISBLANK(C137)),"",IF(ISBLANK(D137),"Oui","Non"))</f>
        <v/>
      </c>
      <c r="F137" s="34"/>
      <c r="G137" s="35"/>
      <c r="H137" s="33"/>
      <c r="I137" s="35"/>
      <c r="J137" s="37"/>
      <c r="K137" s="37"/>
      <c r="L137" s="37"/>
      <c r="M137" s="37"/>
      <c r="N137" s="33"/>
      <c r="O137" s="33"/>
      <c r="P137" s="33"/>
      <c r="Q137" s="33"/>
      <c r="R137" s="35"/>
      <c r="S137" s="35"/>
      <c r="T137" s="37"/>
      <c r="U137" s="37"/>
      <c r="V137" s="35" t="str">
        <f>IF(ISBLANK(C137),"",IF(ISBLANK($D137),$C$3-C137,D137-C137))</f>
        <v/>
      </c>
      <c r="W137" s="35" t="str">
        <f>IF(E137="Oui",1,"")</f>
        <v/>
      </c>
      <c r="X137" s="35" t="str">
        <f t="shared" ref="X137:X200" si="11">IF(H137="F",W137,"")</f>
        <v/>
      </c>
      <c r="Y137" s="35" t="str">
        <f t="shared" ref="Y137:Y200" si="12">IF(H137="M",W137,"")</f>
        <v/>
      </c>
      <c r="Z137" s="35" t="str">
        <f>IF(E137="Oui",N137,"")</f>
        <v/>
      </c>
      <c r="AA137" s="38" t="str">
        <f>IF(E137="Oui",($C$3-J137)/365,"")</f>
        <v/>
      </c>
      <c r="AB137" s="35" t="str">
        <f t="shared" ref="AB137:AB200" si="13">IF(AND($E137="Oui",K137="Oui"),1,"")</f>
        <v/>
      </c>
      <c r="AC137" s="35" t="str">
        <f>IF(AND($E137="Oui",$L137="CDI"),1,"")</f>
        <v/>
      </c>
      <c r="AD137" s="35" t="str">
        <f>IF(AND($E137="Oui",$L137="CDD"),1,"")</f>
        <v/>
      </c>
      <c r="AE137" s="35" t="str">
        <f>IF(AND($E137="Oui",$L137="Apprentissage"),1,"")</f>
        <v/>
      </c>
      <c r="AF137" s="35" t="str">
        <f>IF(AND($E137="Oui",$L137="Stage"),1,"")</f>
        <v/>
      </c>
      <c r="AG137" s="35" t="str">
        <f>IF(AND($E137="Oui",$L137="Autre"),1,"")</f>
        <v/>
      </c>
      <c r="AH137" s="35" t="str">
        <f>IF(AND($E137="Oui",$O137="Cadre"),1,"")</f>
        <v/>
      </c>
      <c r="AI137" s="35" t="str">
        <f>IF(AND($E137="Oui",$O137="Agent de maîtrise"),1,"")</f>
        <v/>
      </c>
      <c r="AJ137" s="35" t="str">
        <f>IF(AND($E137="Oui",$O137="Autre"),1,"")</f>
        <v/>
      </c>
      <c r="AK137" s="38" t="str">
        <f>IF(AND($E137="Oui",$H137="F"),($C$3-J137)/365,"")</f>
        <v/>
      </c>
      <c r="AL137" s="38" t="str">
        <f>IF(AND($E137="Oui",$H137="M"),($C$3-$J137)/365,"")</f>
        <v/>
      </c>
      <c r="AM137" s="35" t="str">
        <f>IF(AND($E137="Oui",$L137="CDI",$H137="F"),1,"")</f>
        <v/>
      </c>
      <c r="AN137" s="35" t="str">
        <f>IF(AND($E137="Oui",$L137="CDD",$H137="F"),1,"")</f>
        <v/>
      </c>
      <c r="AO137" s="35" t="str">
        <f>IF(AND($E137="Oui",$L137="Apprentissage",$H137="F"),1,"")</f>
        <v/>
      </c>
      <c r="AP137" s="35" t="str">
        <f>IF(AND($E137="Oui",$L137="Stage",$H137="F"),1,"")</f>
        <v/>
      </c>
      <c r="AQ137" s="35" t="str">
        <f>IF(AND($E137="Oui",$L137="Autre",$H137="F"),1,"")</f>
        <v/>
      </c>
      <c r="AR137" s="35" t="str">
        <f>IF(AND($E137="Oui",$O137="Cadre",$H137="F"),1,"")</f>
        <v/>
      </c>
      <c r="AS137" s="35" t="str">
        <f>IF(AND($E137="Oui",$O137="Agent de maîtrise",$H137="F"),1,"")</f>
        <v/>
      </c>
      <c r="AT137" s="35" t="str">
        <f>IF(AND($E137="Oui",$O137="Autre",$H137="F"),1,"")</f>
        <v/>
      </c>
      <c r="AU137" s="35" t="str">
        <f ca="1">IF($D137&gt;$AU$5,1,"")</f>
        <v/>
      </c>
      <c r="AV137" s="35" t="str">
        <f ca="1">IF(AND($D137&gt;$AV$5,$D137&lt;$AU$5),1,"")</f>
        <v/>
      </c>
      <c r="AW137" s="35" t="str">
        <f ca="1">IF($C137&gt;$AU$5,1,"")</f>
        <v/>
      </c>
      <c r="AX137" s="35" t="str">
        <f ca="1">IF(AND($C137&gt;$AV$5,$C137&lt;$AU$5),1,"")</f>
        <v/>
      </c>
      <c r="AY137" s="21" t="str">
        <f t="shared" ref="AY137:AY200" si="14">IF(ISBLANK(B137),"",B137)</f>
        <v/>
      </c>
    </row>
    <row r="138" spans="1:51" x14ac:dyDescent="0.25">
      <c r="A138" s="18">
        <v>131</v>
      </c>
      <c r="B138" s="32"/>
      <c r="C138" s="33"/>
      <c r="D138" s="33"/>
      <c r="E138" s="26" t="str">
        <f t="shared" si="10"/>
        <v/>
      </c>
      <c r="F138" s="34"/>
      <c r="G138" s="35"/>
      <c r="H138" s="33"/>
      <c r="I138" s="35"/>
      <c r="J138" s="37"/>
      <c r="K138" s="37"/>
      <c r="L138" s="37"/>
      <c r="M138" s="37"/>
      <c r="N138" s="33"/>
      <c r="O138" s="33"/>
      <c r="P138" s="33"/>
      <c r="Q138" s="33"/>
      <c r="R138" s="35"/>
      <c r="S138" s="35"/>
      <c r="T138" s="37"/>
      <c r="U138" s="37"/>
      <c r="V138" s="35" t="str">
        <f>IF(ISBLANK(C138),"",IF(ISBLANK($D138),$C$3-C138,D138-C138))</f>
        <v/>
      </c>
      <c r="W138" s="35" t="str">
        <f>IF(E138="Oui",1,"")</f>
        <v/>
      </c>
      <c r="X138" s="35" t="str">
        <f t="shared" si="11"/>
        <v/>
      </c>
      <c r="Y138" s="35" t="str">
        <f t="shared" si="12"/>
        <v/>
      </c>
      <c r="Z138" s="35" t="str">
        <f>IF(E138="Oui",N138,"")</f>
        <v/>
      </c>
      <c r="AA138" s="38" t="str">
        <f>IF(E138="Oui",($C$3-J138)/365,"")</f>
        <v/>
      </c>
      <c r="AB138" s="35" t="str">
        <f t="shared" si="13"/>
        <v/>
      </c>
      <c r="AC138" s="35" t="str">
        <f>IF(AND($E138="Oui",$L138="CDI"),1,"")</f>
        <v/>
      </c>
      <c r="AD138" s="35" t="str">
        <f>IF(AND($E138="Oui",$L138="CDD"),1,"")</f>
        <v/>
      </c>
      <c r="AE138" s="35" t="str">
        <f>IF(AND($E138="Oui",$L138="Apprentissage"),1,"")</f>
        <v/>
      </c>
      <c r="AF138" s="35" t="str">
        <f>IF(AND($E138="Oui",$L138="Stage"),1,"")</f>
        <v/>
      </c>
      <c r="AG138" s="35" t="str">
        <f>IF(AND($E138="Oui",$L138="Autre"),1,"")</f>
        <v/>
      </c>
      <c r="AH138" s="35" t="str">
        <f>IF(AND($E138="Oui",$O138="Cadre"),1,"")</f>
        <v/>
      </c>
      <c r="AI138" s="35" t="str">
        <f>IF(AND($E138="Oui",$O138="Agent de maîtrise"),1,"")</f>
        <v/>
      </c>
      <c r="AJ138" s="35" t="str">
        <f>IF(AND($E138="Oui",$O138="Autre"),1,"")</f>
        <v/>
      </c>
      <c r="AK138" s="38" t="str">
        <f>IF(AND($E138="Oui",$H138="F"),($C$3-J138)/365,"")</f>
        <v/>
      </c>
      <c r="AL138" s="38" t="str">
        <f>IF(AND($E138="Oui",$H138="M"),($C$3-$J138)/365,"")</f>
        <v/>
      </c>
      <c r="AM138" s="35" t="str">
        <f>IF(AND($E138="Oui",$L138="CDI",$H138="F"),1,"")</f>
        <v/>
      </c>
      <c r="AN138" s="35" t="str">
        <f>IF(AND($E138="Oui",$L138="CDD",$H138="F"),1,"")</f>
        <v/>
      </c>
      <c r="AO138" s="35" t="str">
        <f>IF(AND($E138="Oui",$L138="Apprentissage",$H138="F"),1,"")</f>
        <v/>
      </c>
      <c r="AP138" s="35" t="str">
        <f>IF(AND($E138="Oui",$L138="Stage",$H138="F"),1,"")</f>
        <v/>
      </c>
      <c r="AQ138" s="35" t="str">
        <f>IF(AND($E138="Oui",$L138="Autre",$H138="F"),1,"")</f>
        <v/>
      </c>
      <c r="AR138" s="35" t="str">
        <f>IF(AND($E138="Oui",$O138="Cadre",$H138="F"),1,"")</f>
        <v/>
      </c>
      <c r="AS138" s="35" t="str">
        <f>IF(AND($E138="Oui",$O138="Agent de maîtrise",$H138="F"),1,"")</f>
        <v/>
      </c>
      <c r="AT138" s="35" t="str">
        <f>IF(AND($E138="Oui",$O138="Autre",$H138="F"),1,"")</f>
        <v/>
      </c>
      <c r="AU138" s="35" t="str">
        <f ca="1">IF($D138&gt;$AU$5,1,"")</f>
        <v/>
      </c>
      <c r="AV138" s="35" t="str">
        <f ca="1">IF(AND($D138&gt;$AV$5,$D138&lt;$AU$5),1,"")</f>
        <v/>
      </c>
      <c r="AW138" s="35" t="str">
        <f ca="1">IF($C138&gt;$AU$5,1,"")</f>
        <v/>
      </c>
      <c r="AX138" s="35" t="str">
        <f ca="1">IF(AND($C138&gt;$AV$5,$C138&lt;$AU$5),1,"")</f>
        <v/>
      </c>
      <c r="AY138" s="21" t="str">
        <f t="shared" si="14"/>
        <v/>
      </c>
    </row>
    <row r="139" spans="1:51" x14ac:dyDescent="0.25">
      <c r="A139" s="18">
        <v>132</v>
      </c>
      <c r="B139" s="32"/>
      <c r="C139" s="33"/>
      <c r="D139" s="33"/>
      <c r="E139" s="26" t="str">
        <f t="shared" si="10"/>
        <v/>
      </c>
      <c r="F139" s="34"/>
      <c r="G139" s="35"/>
      <c r="H139" s="33"/>
      <c r="I139" s="35"/>
      <c r="J139" s="37"/>
      <c r="K139" s="37"/>
      <c r="L139" s="37"/>
      <c r="M139" s="37"/>
      <c r="N139" s="33"/>
      <c r="O139" s="33"/>
      <c r="P139" s="33"/>
      <c r="Q139" s="33"/>
      <c r="R139" s="35"/>
      <c r="S139" s="35"/>
      <c r="T139" s="37"/>
      <c r="U139" s="37"/>
      <c r="V139" s="35" t="str">
        <f>IF(ISBLANK(C139),"",IF(ISBLANK($D139),$C$3-C139,D139-C139))</f>
        <v/>
      </c>
      <c r="W139" s="35" t="str">
        <f>IF(E139="Oui",1,"")</f>
        <v/>
      </c>
      <c r="X139" s="35" t="str">
        <f t="shared" si="11"/>
        <v/>
      </c>
      <c r="Y139" s="35" t="str">
        <f t="shared" si="12"/>
        <v/>
      </c>
      <c r="Z139" s="35" t="str">
        <f>IF(E139="Oui",N139,"")</f>
        <v/>
      </c>
      <c r="AA139" s="38" t="str">
        <f>IF(E139="Oui",($C$3-J139)/365,"")</f>
        <v/>
      </c>
      <c r="AB139" s="35" t="str">
        <f t="shared" si="13"/>
        <v/>
      </c>
      <c r="AC139" s="35" t="str">
        <f>IF(AND($E139="Oui",$L139="CDI"),1,"")</f>
        <v/>
      </c>
      <c r="AD139" s="35" t="str">
        <f>IF(AND($E139="Oui",$L139="CDD"),1,"")</f>
        <v/>
      </c>
      <c r="AE139" s="35" t="str">
        <f>IF(AND($E139="Oui",$L139="Apprentissage"),1,"")</f>
        <v/>
      </c>
      <c r="AF139" s="35" t="str">
        <f>IF(AND($E139="Oui",$L139="Stage"),1,"")</f>
        <v/>
      </c>
      <c r="AG139" s="35" t="str">
        <f>IF(AND($E139="Oui",$L139="Autre"),1,"")</f>
        <v/>
      </c>
      <c r="AH139" s="35" t="str">
        <f>IF(AND($E139="Oui",$O139="Cadre"),1,"")</f>
        <v/>
      </c>
      <c r="AI139" s="35" t="str">
        <f>IF(AND($E139="Oui",$O139="Agent de maîtrise"),1,"")</f>
        <v/>
      </c>
      <c r="AJ139" s="35" t="str">
        <f>IF(AND($E139="Oui",$O139="Autre"),1,"")</f>
        <v/>
      </c>
      <c r="AK139" s="38" t="str">
        <f>IF(AND($E139="Oui",$H139="F"),($C$3-J139)/365,"")</f>
        <v/>
      </c>
      <c r="AL139" s="38" t="str">
        <f>IF(AND($E139="Oui",$H139="M"),($C$3-$J139)/365,"")</f>
        <v/>
      </c>
      <c r="AM139" s="35" t="str">
        <f>IF(AND($E139="Oui",$L139="CDI",$H139="F"),1,"")</f>
        <v/>
      </c>
      <c r="AN139" s="35" t="str">
        <f>IF(AND($E139="Oui",$L139="CDD",$H139="F"),1,"")</f>
        <v/>
      </c>
      <c r="AO139" s="35" t="str">
        <f>IF(AND($E139="Oui",$L139="Apprentissage",$H139="F"),1,"")</f>
        <v/>
      </c>
      <c r="AP139" s="35" t="str">
        <f>IF(AND($E139="Oui",$L139="Stage",$H139="F"),1,"")</f>
        <v/>
      </c>
      <c r="AQ139" s="35" t="str">
        <f>IF(AND($E139="Oui",$L139="Autre",$H139="F"),1,"")</f>
        <v/>
      </c>
      <c r="AR139" s="35" t="str">
        <f>IF(AND($E139="Oui",$O139="Cadre",$H139="F"),1,"")</f>
        <v/>
      </c>
      <c r="AS139" s="35" t="str">
        <f>IF(AND($E139="Oui",$O139="Agent de maîtrise",$H139="F"),1,"")</f>
        <v/>
      </c>
      <c r="AT139" s="35" t="str">
        <f>IF(AND($E139="Oui",$O139="Autre",$H139="F"),1,"")</f>
        <v/>
      </c>
      <c r="AU139" s="35" t="str">
        <f ca="1">IF($D139&gt;$AU$5,1,"")</f>
        <v/>
      </c>
      <c r="AV139" s="35" t="str">
        <f ca="1">IF(AND($D139&gt;$AV$5,$D139&lt;$AU$5),1,"")</f>
        <v/>
      </c>
      <c r="AW139" s="35" t="str">
        <f ca="1">IF($C139&gt;$AU$5,1,"")</f>
        <v/>
      </c>
      <c r="AX139" s="35" t="str">
        <f ca="1">IF(AND($C139&gt;$AV$5,$C139&lt;$AU$5),1,"")</f>
        <v/>
      </c>
      <c r="AY139" s="21" t="str">
        <f t="shared" si="14"/>
        <v/>
      </c>
    </row>
    <row r="140" spans="1:51" x14ac:dyDescent="0.25">
      <c r="A140" s="18">
        <v>133</v>
      </c>
      <c r="B140" s="32"/>
      <c r="C140" s="33"/>
      <c r="D140" s="33"/>
      <c r="E140" s="26" t="str">
        <f t="shared" si="10"/>
        <v/>
      </c>
      <c r="F140" s="34"/>
      <c r="G140" s="35"/>
      <c r="H140" s="33"/>
      <c r="I140" s="35"/>
      <c r="J140" s="37"/>
      <c r="K140" s="37"/>
      <c r="L140" s="37"/>
      <c r="M140" s="37"/>
      <c r="N140" s="33"/>
      <c r="O140" s="33"/>
      <c r="P140" s="33"/>
      <c r="Q140" s="33"/>
      <c r="R140" s="35"/>
      <c r="S140" s="35"/>
      <c r="T140" s="37"/>
      <c r="U140" s="37"/>
      <c r="V140" s="35" t="str">
        <f>IF(ISBLANK(C140),"",IF(ISBLANK($D140),$C$3-C140,D140-C140))</f>
        <v/>
      </c>
      <c r="W140" s="35" t="str">
        <f>IF(E140="Oui",1,"")</f>
        <v/>
      </c>
      <c r="X140" s="35" t="str">
        <f t="shared" si="11"/>
        <v/>
      </c>
      <c r="Y140" s="35" t="str">
        <f t="shared" si="12"/>
        <v/>
      </c>
      <c r="Z140" s="35" t="str">
        <f>IF(E140="Oui",N140,"")</f>
        <v/>
      </c>
      <c r="AA140" s="38" t="str">
        <f>IF(E140="Oui",($C$3-J140)/365,"")</f>
        <v/>
      </c>
      <c r="AB140" s="35" t="str">
        <f t="shared" si="13"/>
        <v/>
      </c>
      <c r="AC140" s="35" t="str">
        <f>IF(AND($E140="Oui",$L140="CDI"),1,"")</f>
        <v/>
      </c>
      <c r="AD140" s="35" t="str">
        <f>IF(AND($E140="Oui",$L140="CDD"),1,"")</f>
        <v/>
      </c>
      <c r="AE140" s="35" t="str">
        <f>IF(AND($E140="Oui",$L140="Apprentissage"),1,"")</f>
        <v/>
      </c>
      <c r="AF140" s="35" t="str">
        <f>IF(AND($E140="Oui",$L140="Stage"),1,"")</f>
        <v/>
      </c>
      <c r="AG140" s="35" t="str">
        <f>IF(AND($E140="Oui",$L140="Autre"),1,"")</f>
        <v/>
      </c>
      <c r="AH140" s="35" t="str">
        <f>IF(AND($E140="Oui",$O140="Cadre"),1,"")</f>
        <v/>
      </c>
      <c r="AI140" s="35" t="str">
        <f>IF(AND($E140="Oui",$O140="Agent de maîtrise"),1,"")</f>
        <v/>
      </c>
      <c r="AJ140" s="35" t="str">
        <f>IF(AND($E140="Oui",$O140="Autre"),1,"")</f>
        <v/>
      </c>
      <c r="AK140" s="38" t="str">
        <f>IF(AND($E140="Oui",$H140="F"),($C$3-J140)/365,"")</f>
        <v/>
      </c>
      <c r="AL140" s="38" t="str">
        <f>IF(AND($E140="Oui",$H140="M"),($C$3-$J140)/365,"")</f>
        <v/>
      </c>
      <c r="AM140" s="35" t="str">
        <f>IF(AND($E140="Oui",$L140="CDI",$H140="F"),1,"")</f>
        <v/>
      </c>
      <c r="AN140" s="35" t="str">
        <f>IF(AND($E140="Oui",$L140="CDD",$H140="F"),1,"")</f>
        <v/>
      </c>
      <c r="AO140" s="35" t="str">
        <f>IF(AND($E140="Oui",$L140="Apprentissage",$H140="F"),1,"")</f>
        <v/>
      </c>
      <c r="AP140" s="35" t="str">
        <f>IF(AND($E140="Oui",$L140="Stage",$H140="F"),1,"")</f>
        <v/>
      </c>
      <c r="AQ140" s="35" t="str">
        <f>IF(AND($E140="Oui",$L140="Autre",$H140="F"),1,"")</f>
        <v/>
      </c>
      <c r="AR140" s="35" t="str">
        <f>IF(AND($E140="Oui",$O140="Cadre",$H140="F"),1,"")</f>
        <v/>
      </c>
      <c r="AS140" s="35" t="str">
        <f>IF(AND($E140="Oui",$O140="Agent de maîtrise",$H140="F"),1,"")</f>
        <v/>
      </c>
      <c r="AT140" s="35" t="str">
        <f>IF(AND($E140="Oui",$O140="Autre",$H140="F"),1,"")</f>
        <v/>
      </c>
      <c r="AU140" s="35" t="str">
        <f ca="1">IF($D140&gt;$AU$5,1,"")</f>
        <v/>
      </c>
      <c r="AV140" s="35" t="str">
        <f ca="1">IF(AND($D140&gt;$AV$5,$D140&lt;$AU$5),1,"")</f>
        <v/>
      </c>
      <c r="AW140" s="35" t="str">
        <f ca="1">IF($C140&gt;$AU$5,1,"")</f>
        <v/>
      </c>
      <c r="AX140" s="35" t="str">
        <f ca="1">IF(AND($C140&gt;$AV$5,$C140&lt;$AU$5),1,"")</f>
        <v/>
      </c>
      <c r="AY140" s="21" t="str">
        <f t="shared" si="14"/>
        <v/>
      </c>
    </row>
    <row r="141" spans="1:51" x14ac:dyDescent="0.25">
      <c r="A141" s="18">
        <v>134</v>
      </c>
      <c r="B141" s="32"/>
      <c r="C141" s="33"/>
      <c r="D141" s="33"/>
      <c r="E141" s="26" t="str">
        <f t="shared" si="10"/>
        <v/>
      </c>
      <c r="F141" s="34"/>
      <c r="G141" s="35"/>
      <c r="H141" s="33"/>
      <c r="I141" s="35"/>
      <c r="J141" s="37"/>
      <c r="K141" s="37"/>
      <c r="L141" s="37"/>
      <c r="M141" s="37"/>
      <c r="N141" s="33"/>
      <c r="O141" s="33"/>
      <c r="P141" s="33"/>
      <c r="Q141" s="33"/>
      <c r="R141" s="35"/>
      <c r="S141" s="35"/>
      <c r="T141" s="37"/>
      <c r="U141" s="37"/>
      <c r="V141" s="35" t="str">
        <f>IF(ISBLANK(C141),"",IF(ISBLANK($D141),$C$3-C141,D141-C141))</f>
        <v/>
      </c>
      <c r="W141" s="35" t="str">
        <f>IF(E141="Oui",1,"")</f>
        <v/>
      </c>
      <c r="X141" s="35" t="str">
        <f t="shared" si="11"/>
        <v/>
      </c>
      <c r="Y141" s="35" t="str">
        <f t="shared" si="12"/>
        <v/>
      </c>
      <c r="Z141" s="35" t="str">
        <f>IF(E141="Oui",N141,"")</f>
        <v/>
      </c>
      <c r="AA141" s="38" t="str">
        <f>IF(E141="Oui",($C$3-J141)/365,"")</f>
        <v/>
      </c>
      <c r="AB141" s="35" t="str">
        <f t="shared" si="13"/>
        <v/>
      </c>
      <c r="AC141" s="35" t="str">
        <f>IF(AND($E141="Oui",$L141="CDI"),1,"")</f>
        <v/>
      </c>
      <c r="AD141" s="35" t="str">
        <f>IF(AND($E141="Oui",$L141="CDD"),1,"")</f>
        <v/>
      </c>
      <c r="AE141" s="35" t="str">
        <f>IF(AND($E141="Oui",$L141="Apprentissage"),1,"")</f>
        <v/>
      </c>
      <c r="AF141" s="35" t="str">
        <f>IF(AND($E141="Oui",$L141="Stage"),1,"")</f>
        <v/>
      </c>
      <c r="AG141" s="35" t="str">
        <f>IF(AND($E141="Oui",$L141="Autre"),1,"")</f>
        <v/>
      </c>
      <c r="AH141" s="35" t="str">
        <f>IF(AND($E141="Oui",$O141="Cadre"),1,"")</f>
        <v/>
      </c>
      <c r="AI141" s="35" t="str">
        <f>IF(AND($E141="Oui",$O141="Agent de maîtrise"),1,"")</f>
        <v/>
      </c>
      <c r="AJ141" s="35" t="str">
        <f>IF(AND($E141="Oui",$O141="Autre"),1,"")</f>
        <v/>
      </c>
      <c r="AK141" s="38" t="str">
        <f>IF(AND($E141="Oui",$H141="F"),($C$3-J141)/365,"")</f>
        <v/>
      </c>
      <c r="AL141" s="38" t="str">
        <f>IF(AND($E141="Oui",$H141="M"),($C$3-$J141)/365,"")</f>
        <v/>
      </c>
      <c r="AM141" s="35" t="str">
        <f>IF(AND($E141="Oui",$L141="CDI",$H141="F"),1,"")</f>
        <v/>
      </c>
      <c r="AN141" s="35" t="str">
        <f>IF(AND($E141="Oui",$L141="CDD",$H141="F"),1,"")</f>
        <v/>
      </c>
      <c r="AO141" s="35" t="str">
        <f>IF(AND($E141="Oui",$L141="Apprentissage",$H141="F"),1,"")</f>
        <v/>
      </c>
      <c r="AP141" s="35" t="str">
        <f>IF(AND($E141="Oui",$L141="Stage",$H141="F"),1,"")</f>
        <v/>
      </c>
      <c r="AQ141" s="35" t="str">
        <f>IF(AND($E141="Oui",$L141="Autre",$H141="F"),1,"")</f>
        <v/>
      </c>
      <c r="AR141" s="35" t="str">
        <f>IF(AND($E141="Oui",$O141="Cadre",$H141="F"),1,"")</f>
        <v/>
      </c>
      <c r="AS141" s="35" t="str">
        <f>IF(AND($E141="Oui",$O141="Agent de maîtrise",$H141="F"),1,"")</f>
        <v/>
      </c>
      <c r="AT141" s="35" t="str">
        <f>IF(AND($E141="Oui",$O141="Autre",$H141="F"),1,"")</f>
        <v/>
      </c>
      <c r="AU141" s="35" t="str">
        <f ca="1">IF($D141&gt;$AU$5,1,"")</f>
        <v/>
      </c>
      <c r="AV141" s="35" t="str">
        <f ca="1">IF(AND($D141&gt;$AV$5,$D141&lt;$AU$5),1,"")</f>
        <v/>
      </c>
      <c r="AW141" s="35" t="str">
        <f ca="1">IF($C141&gt;$AU$5,1,"")</f>
        <v/>
      </c>
      <c r="AX141" s="35" t="str">
        <f ca="1">IF(AND($C141&gt;$AV$5,$C141&lt;$AU$5),1,"")</f>
        <v/>
      </c>
      <c r="AY141" s="21" t="str">
        <f t="shared" si="14"/>
        <v/>
      </c>
    </row>
    <row r="142" spans="1:51" x14ac:dyDescent="0.25">
      <c r="A142" s="18">
        <v>135</v>
      </c>
      <c r="B142" s="32"/>
      <c r="C142" s="33"/>
      <c r="D142" s="33"/>
      <c r="E142" s="26" t="str">
        <f t="shared" si="10"/>
        <v/>
      </c>
      <c r="F142" s="34"/>
      <c r="G142" s="35"/>
      <c r="H142" s="33"/>
      <c r="I142" s="35"/>
      <c r="J142" s="37"/>
      <c r="K142" s="37"/>
      <c r="L142" s="37"/>
      <c r="M142" s="37"/>
      <c r="N142" s="33"/>
      <c r="O142" s="33"/>
      <c r="P142" s="33"/>
      <c r="Q142" s="33"/>
      <c r="R142" s="35"/>
      <c r="S142" s="35"/>
      <c r="T142" s="37"/>
      <c r="U142" s="37"/>
      <c r="V142" s="35" t="str">
        <f>IF(ISBLANK(C142),"",IF(ISBLANK($D142),$C$3-C142,D142-C142))</f>
        <v/>
      </c>
      <c r="W142" s="35" t="str">
        <f>IF(E142="Oui",1,"")</f>
        <v/>
      </c>
      <c r="X142" s="35" t="str">
        <f t="shared" si="11"/>
        <v/>
      </c>
      <c r="Y142" s="35" t="str">
        <f t="shared" si="12"/>
        <v/>
      </c>
      <c r="Z142" s="35" t="str">
        <f>IF(E142="Oui",N142,"")</f>
        <v/>
      </c>
      <c r="AA142" s="38" t="str">
        <f>IF(E142="Oui",($C$3-J142)/365,"")</f>
        <v/>
      </c>
      <c r="AB142" s="35" t="str">
        <f t="shared" si="13"/>
        <v/>
      </c>
      <c r="AC142" s="35" t="str">
        <f>IF(AND($E142="Oui",$L142="CDI"),1,"")</f>
        <v/>
      </c>
      <c r="AD142" s="35" t="str">
        <f>IF(AND($E142="Oui",$L142="CDD"),1,"")</f>
        <v/>
      </c>
      <c r="AE142" s="35" t="str">
        <f>IF(AND($E142="Oui",$L142="Apprentissage"),1,"")</f>
        <v/>
      </c>
      <c r="AF142" s="35" t="str">
        <f>IF(AND($E142="Oui",$L142="Stage"),1,"")</f>
        <v/>
      </c>
      <c r="AG142" s="35" t="str">
        <f>IF(AND($E142="Oui",$L142="Autre"),1,"")</f>
        <v/>
      </c>
      <c r="AH142" s="35" t="str">
        <f>IF(AND($E142="Oui",$O142="Cadre"),1,"")</f>
        <v/>
      </c>
      <c r="AI142" s="35" t="str">
        <f>IF(AND($E142="Oui",$O142="Agent de maîtrise"),1,"")</f>
        <v/>
      </c>
      <c r="AJ142" s="35" t="str">
        <f>IF(AND($E142="Oui",$O142="Autre"),1,"")</f>
        <v/>
      </c>
      <c r="AK142" s="38" t="str">
        <f>IF(AND($E142="Oui",$H142="F"),($C$3-J142)/365,"")</f>
        <v/>
      </c>
      <c r="AL142" s="38" t="str">
        <f>IF(AND($E142="Oui",$H142="M"),($C$3-$J142)/365,"")</f>
        <v/>
      </c>
      <c r="AM142" s="35" t="str">
        <f>IF(AND($E142="Oui",$L142="CDI",$H142="F"),1,"")</f>
        <v/>
      </c>
      <c r="AN142" s="35" t="str">
        <f>IF(AND($E142="Oui",$L142="CDD",$H142="F"),1,"")</f>
        <v/>
      </c>
      <c r="AO142" s="35" t="str">
        <f>IF(AND($E142="Oui",$L142="Apprentissage",$H142="F"),1,"")</f>
        <v/>
      </c>
      <c r="AP142" s="35" t="str">
        <f>IF(AND($E142="Oui",$L142="Stage",$H142="F"),1,"")</f>
        <v/>
      </c>
      <c r="AQ142" s="35" t="str">
        <f>IF(AND($E142="Oui",$L142="Autre",$H142="F"),1,"")</f>
        <v/>
      </c>
      <c r="AR142" s="35" t="str">
        <f>IF(AND($E142="Oui",$O142="Cadre",$H142="F"),1,"")</f>
        <v/>
      </c>
      <c r="AS142" s="35" t="str">
        <f>IF(AND($E142="Oui",$O142="Agent de maîtrise",$H142="F"),1,"")</f>
        <v/>
      </c>
      <c r="AT142" s="35" t="str">
        <f>IF(AND($E142="Oui",$O142="Autre",$H142="F"),1,"")</f>
        <v/>
      </c>
      <c r="AU142" s="35" t="str">
        <f ca="1">IF($D142&gt;$AU$5,1,"")</f>
        <v/>
      </c>
      <c r="AV142" s="35" t="str">
        <f ca="1">IF(AND($D142&gt;$AV$5,$D142&lt;$AU$5),1,"")</f>
        <v/>
      </c>
      <c r="AW142" s="35" t="str">
        <f ca="1">IF($C142&gt;$AU$5,1,"")</f>
        <v/>
      </c>
      <c r="AX142" s="35" t="str">
        <f ca="1">IF(AND($C142&gt;$AV$5,$C142&lt;$AU$5),1,"")</f>
        <v/>
      </c>
      <c r="AY142" s="21" t="str">
        <f t="shared" si="14"/>
        <v/>
      </c>
    </row>
    <row r="143" spans="1:51" x14ac:dyDescent="0.25">
      <c r="A143" s="18">
        <v>136</v>
      </c>
      <c r="B143" s="32"/>
      <c r="C143" s="33"/>
      <c r="D143" s="33"/>
      <c r="E143" s="26" t="str">
        <f t="shared" si="10"/>
        <v/>
      </c>
      <c r="F143" s="34"/>
      <c r="G143" s="35"/>
      <c r="H143" s="33"/>
      <c r="I143" s="35"/>
      <c r="J143" s="37"/>
      <c r="K143" s="37"/>
      <c r="L143" s="37"/>
      <c r="M143" s="37"/>
      <c r="N143" s="33"/>
      <c r="O143" s="33"/>
      <c r="P143" s="33"/>
      <c r="Q143" s="33"/>
      <c r="R143" s="35"/>
      <c r="S143" s="35"/>
      <c r="T143" s="37"/>
      <c r="U143" s="37"/>
      <c r="V143" s="35" t="str">
        <f>IF(ISBLANK(C143),"",IF(ISBLANK($D143),$C$3-C143,D143-C143))</f>
        <v/>
      </c>
      <c r="W143" s="35" t="str">
        <f>IF(E143="Oui",1,"")</f>
        <v/>
      </c>
      <c r="X143" s="35" t="str">
        <f t="shared" si="11"/>
        <v/>
      </c>
      <c r="Y143" s="35" t="str">
        <f t="shared" si="12"/>
        <v/>
      </c>
      <c r="Z143" s="35" t="str">
        <f>IF(E143="Oui",N143,"")</f>
        <v/>
      </c>
      <c r="AA143" s="38" t="str">
        <f>IF(E143="Oui",($C$3-J143)/365,"")</f>
        <v/>
      </c>
      <c r="AB143" s="35" t="str">
        <f t="shared" si="13"/>
        <v/>
      </c>
      <c r="AC143" s="35" t="str">
        <f>IF(AND($E143="Oui",$L143="CDI"),1,"")</f>
        <v/>
      </c>
      <c r="AD143" s="35" t="str">
        <f>IF(AND($E143="Oui",$L143="CDD"),1,"")</f>
        <v/>
      </c>
      <c r="AE143" s="35" t="str">
        <f>IF(AND($E143="Oui",$L143="Apprentissage"),1,"")</f>
        <v/>
      </c>
      <c r="AF143" s="35" t="str">
        <f>IF(AND($E143="Oui",$L143="Stage"),1,"")</f>
        <v/>
      </c>
      <c r="AG143" s="35" t="str">
        <f>IF(AND($E143="Oui",$L143="Autre"),1,"")</f>
        <v/>
      </c>
      <c r="AH143" s="35" t="str">
        <f>IF(AND($E143="Oui",$O143="Cadre"),1,"")</f>
        <v/>
      </c>
      <c r="AI143" s="35" t="str">
        <f>IF(AND($E143="Oui",$O143="Agent de maîtrise"),1,"")</f>
        <v/>
      </c>
      <c r="AJ143" s="35" t="str">
        <f>IF(AND($E143="Oui",$O143="Autre"),1,"")</f>
        <v/>
      </c>
      <c r="AK143" s="38" t="str">
        <f>IF(AND($E143="Oui",$H143="F"),($C$3-J143)/365,"")</f>
        <v/>
      </c>
      <c r="AL143" s="38" t="str">
        <f>IF(AND($E143="Oui",$H143="M"),($C$3-$J143)/365,"")</f>
        <v/>
      </c>
      <c r="AM143" s="35" t="str">
        <f>IF(AND($E143="Oui",$L143="CDI",$H143="F"),1,"")</f>
        <v/>
      </c>
      <c r="AN143" s="35" t="str">
        <f>IF(AND($E143="Oui",$L143="CDD",$H143="F"),1,"")</f>
        <v/>
      </c>
      <c r="AO143" s="35" t="str">
        <f>IF(AND($E143="Oui",$L143="Apprentissage",$H143="F"),1,"")</f>
        <v/>
      </c>
      <c r="AP143" s="35" t="str">
        <f>IF(AND($E143="Oui",$L143="Stage",$H143="F"),1,"")</f>
        <v/>
      </c>
      <c r="AQ143" s="35" t="str">
        <f>IF(AND($E143="Oui",$L143="Autre",$H143="F"),1,"")</f>
        <v/>
      </c>
      <c r="AR143" s="35" t="str">
        <f>IF(AND($E143="Oui",$O143="Cadre",$H143="F"),1,"")</f>
        <v/>
      </c>
      <c r="AS143" s="35" t="str">
        <f>IF(AND($E143="Oui",$O143="Agent de maîtrise",$H143="F"),1,"")</f>
        <v/>
      </c>
      <c r="AT143" s="35" t="str">
        <f>IF(AND($E143="Oui",$O143="Autre",$H143="F"),1,"")</f>
        <v/>
      </c>
      <c r="AU143" s="35" t="str">
        <f ca="1">IF($D143&gt;$AU$5,1,"")</f>
        <v/>
      </c>
      <c r="AV143" s="35" t="str">
        <f ca="1">IF(AND($D143&gt;$AV$5,$D143&lt;$AU$5),1,"")</f>
        <v/>
      </c>
      <c r="AW143" s="35" t="str">
        <f ca="1">IF($C143&gt;$AU$5,1,"")</f>
        <v/>
      </c>
      <c r="AX143" s="35" t="str">
        <f ca="1">IF(AND($C143&gt;$AV$5,$C143&lt;$AU$5),1,"")</f>
        <v/>
      </c>
      <c r="AY143" s="21" t="str">
        <f t="shared" si="14"/>
        <v/>
      </c>
    </row>
    <row r="144" spans="1:51" x14ac:dyDescent="0.25">
      <c r="A144" s="18">
        <v>137</v>
      </c>
      <c r="B144" s="32"/>
      <c r="C144" s="33"/>
      <c r="D144" s="33"/>
      <c r="E144" s="26" t="str">
        <f t="shared" si="10"/>
        <v/>
      </c>
      <c r="F144" s="34"/>
      <c r="G144" s="35"/>
      <c r="H144" s="33"/>
      <c r="I144" s="35"/>
      <c r="J144" s="37"/>
      <c r="K144" s="37"/>
      <c r="L144" s="37"/>
      <c r="M144" s="37"/>
      <c r="N144" s="33"/>
      <c r="O144" s="33"/>
      <c r="P144" s="33"/>
      <c r="Q144" s="33"/>
      <c r="R144" s="35"/>
      <c r="S144" s="35"/>
      <c r="T144" s="37"/>
      <c r="U144" s="37"/>
      <c r="V144" s="35" t="str">
        <f>IF(ISBLANK(C144),"",IF(ISBLANK($D144),$C$3-C144,D144-C144))</f>
        <v/>
      </c>
      <c r="W144" s="35" t="str">
        <f>IF(E144="Oui",1,"")</f>
        <v/>
      </c>
      <c r="X144" s="35" t="str">
        <f t="shared" si="11"/>
        <v/>
      </c>
      <c r="Y144" s="35" t="str">
        <f t="shared" si="12"/>
        <v/>
      </c>
      <c r="Z144" s="35" t="str">
        <f>IF(E144="Oui",N144,"")</f>
        <v/>
      </c>
      <c r="AA144" s="38" t="str">
        <f>IF(E144="Oui",($C$3-J144)/365,"")</f>
        <v/>
      </c>
      <c r="AB144" s="35" t="str">
        <f t="shared" si="13"/>
        <v/>
      </c>
      <c r="AC144" s="35" t="str">
        <f>IF(AND($E144="Oui",$L144="CDI"),1,"")</f>
        <v/>
      </c>
      <c r="AD144" s="35" t="str">
        <f>IF(AND($E144="Oui",$L144="CDD"),1,"")</f>
        <v/>
      </c>
      <c r="AE144" s="35" t="str">
        <f>IF(AND($E144="Oui",$L144="Apprentissage"),1,"")</f>
        <v/>
      </c>
      <c r="AF144" s="35" t="str">
        <f>IF(AND($E144="Oui",$L144="Stage"),1,"")</f>
        <v/>
      </c>
      <c r="AG144" s="35" t="str">
        <f>IF(AND($E144="Oui",$L144="Autre"),1,"")</f>
        <v/>
      </c>
      <c r="AH144" s="35" t="str">
        <f>IF(AND($E144="Oui",$O144="Cadre"),1,"")</f>
        <v/>
      </c>
      <c r="AI144" s="35" t="str">
        <f>IF(AND($E144="Oui",$O144="Agent de maîtrise"),1,"")</f>
        <v/>
      </c>
      <c r="AJ144" s="35" t="str">
        <f>IF(AND($E144="Oui",$O144="Autre"),1,"")</f>
        <v/>
      </c>
      <c r="AK144" s="38" t="str">
        <f>IF(AND($E144="Oui",$H144="F"),($C$3-J144)/365,"")</f>
        <v/>
      </c>
      <c r="AL144" s="38" t="str">
        <f>IF(AND($E144="Oui",$H144="M"),($C$3-$J144)/365,"")</f>
        <v/>
      </c>
      <c r="AM144" s="35" t="str">
        <f>IF(AND($E144="Oui",$L144="CDI",$H144="F"),1,"")</f>
        <v/>
      </c>
      <c r="AN144" s="35" t="str">
        <f>IF(AND($E144="Oui",$L144="CDD",$H144="F"),1,"")</f>
        <v/>
      </c>
      <c r="AO144" s="35" t="str">
        <f>IF(AND($E144="Oui",$L144="Apprentissage",$H144="F"),1,"")</f>
        <v/>
      </c>
      <c r="AP144" s="35" t="str">
        <f>IF(AND($E144="Oui",$L144="Stage",$H144="F"),1,"")</f>
        <v/>
      </c>
      <c r="AQ144" s="35" t="str">
        <f>IF(AND($E144="Oui",$L144="Autre",$H144="F"),1,"")</f>
        <v/>
      </c>
      <c r="AR144" s="35" t="str">
        <f>IF(AND($E144="Oui",$O144="Cadre",$H144="F"),1,"")</f>
        <v/>
      </c>
      <c r="AS144" s="35" t="str">
        <f>IF(AND($E144="Oui",$O144="Agent de maîtrise",$H144="F"),1,"")</f>
        <v/>
      </c>
      <c r="AT144" s="35" t="str">
        <f>IF(AND($E144="Oui",$O144="Autre",$H144="F"),1,"")</f>
        <v/>
      </c>
      <c r="AU144" s="35" t="str">
        <f ca="1">IF($D144&gt;$AU$5,1,"")</f>
        <v/>
      </c>
      <c r="AV144" s="35" t="str">
        <f ca="1">IF(AND($D144&gt;$AV$5,$D144&lt;$AU$5),1,"")</f>
        <v/>
      </c>
      <c r="AW144" s="35" t="str">
        <f ca="1">IF($C144&gt;$AU$5,1,"")</f>
        <v/>
      </c>
      <c r="AX144" s="35" t="str">
        <f ca="1">IF(AND($C144&gt;$AV$5,$C144&lt;$AU$5),1,"")</f>
        <v/>
      </c>
      <c r="AY144" s="21" t="str">
        <f t="shared" si="14"/>
        <v/>
      </c>
    </row>
    <row r="145" spans="1:51" x14ac:dyDescent="0.25">
      <c r="A145" s="18">
        <v>138</v>
      </c>
      <c r="B145" s="32"/>
      <c r="C145" s="33"/>
      <c r="D145" s="33"/>
      <c r="E145" s="26" t="str">
        <f t="shared" si="10"/>
        <v/>
      </c>
      <c r="F145" s="34"/>
      <c r="G145" s="35"/>
      <c r="H145" s="33"/>
      <c r="I145" s="35"/>
      <c r="J145" s="37"/>
      <c r="K145" s="37"/>
      <c r="L145" s="37"/>
      <c r="M145" s="37"/>
      <c r="N145" s="33"/>
      <c r="O145" s="33"/>
      <c r="P145" s="33"/>
      <c r="Q145" s="33"/>
      <c r="R145" s="35"/>
      <c r="S145" s="35"/>
      <c r="T145" s="37"/>
      <c r="U145" s="37"/>
      <c r="V145" s="35" t="str">
        <f>IF(ISBLANK(C145),"",IF(ISBLANK($D145),$C$3-C145,D145-C145))</f>
        <v/>
      </c>
      <c r="W145" s="35" t="str">
        <f>IF(E145="Oui",1,"")</f>
        <v/>
      </c>
      <c r="X145" s="35" t="str">
        <f t="shared" si="11"/>
        <v/>
      </c>
      <c r="Y145" s="35" t="str">
        <f t="shared" si="12"/>
        <v/>
      </c>
      <c r="Z145" s="35" t="str">
        <f>IF(E145="Oui",N145,"")</f>
        <v/>
      </c>
      <c r="AA145" s="38" t="str">
        <f>IF(E145="Oui",($C$3-J145)/365,"")</f>
        <v/>
      </c>
      <c r="AB145" s="35" t="str">
        <f t="shared" si="13"/>
        <v/>
      </c>
      <c r="AC145" s="35" t="str">
        <f>IF(AND($E145="Oui",$L145="CDI"),1,"")</f>
        <v/>
      </c>
      <c r="AD145" s="35" t="str">
        <f>IF(AND($E145="Oui",$L145="CDD"),1,"")</f>
        <v/>
      </c>
      <c r="AE145" s="35" t="str">
        <f>IF(AND($E145="Oui",$L145="Apprentissage"),1,"")</f>
        <v/>
      </c>
      <c r="AF145" s="35" t="str">
        <f>IF(AND($E145="Oui",$L145="Stage"),1,"")</f>
        <v/>
      </c>
      <c r="AG145" s="35" t="str">
        <f>IF(AND($E145="Oui",$L145="Autre"),1,"")</f>
        <v/>
      </c>
      <c r="AH145" s="35" t="str">
        <f>IF(AND($E145="Oui",$O145="Cadre"),1,"")</f>
        <v/>
      </c>
      <c r="AI145" s="35" t="str">
        <f>IF(AND($E145="Oui",$O145="Agent de maîtrise"),1,"")</f>
        <v/>
      </c>
      <c r="AJ145" s="35" t="str">
        <f>IF(AND($E145="Oui",$O145="Autre"),1,"")</f>
        <v/>
      </c>
      <c r="AK145" s="38" t="str">
        <f>IF(AND($E145="Oui",$H145="F"),($C$3-J145)/365,"")</f>
        <v/>
      </c>
      <c r="AL145" s="38" t="str">
        <f>IF(AND($E145="Oui",$H145="M"),($C$3-$J145)/365,"")</f>
        <v/>
      </c>
      <c r="AM145" s="35" t="str">
        <f>IF(AND($E145="Oui",$L145="CDI",$H145="F"),1,"")</f>
        <v/>
      </c>
      <c r="AN145" s="35" t="str">
        <f>IF(AND($E145="Oui",$L145="CDD",$H145="F"),1,"")</f>
        <v/>
      </c>
      <c r="AO145" s="35" t="str">
        <f>IF(AND($E145="Oui",$L145="Apprentissage",$H145="F"),1,"")</f>
        <v/>
      </c>
      <c r="AP145" s="35" t="str">
        <f>IF(AND($E145="Oui",$L145="Stage",$H145="F"),1,"")</f>
        <v/>
      </c>
      <c r="AQ145" s="35" t="str">
        <f>IF(AND($E145="Oui",$L145="Autre",$H145="F"),1,"")</f>
        <v/>
      </c>
      <c r="AR145" s="35" t="str">
        <f>IF(AND($E145="Oui",$O145="Cadre",$H145="F"),1,"")</f>
        <v/>
      </c>
      <c r="AS145" s="35" t="str">
        <f>IF(AND($E145="Oui",$O145="Agent de maîtrise",$H145="F"),1,"")</f>
        <v/>
      </c>
      <c r="AT145" s="35" t="str">
        <f>IF(AND($E145="Oui",$O145="Autre",$H145="F"),1,"")</f>
        <v/>
      </c>
      <c r="AU145" s="35" t="str">
        <f ca="1">IF($D145&gt;$AU$5,1,"")</f>
        <v/>
      </c>
      <c r="AV145" s="35" t="str">
        <f ca="1">IF(AND($D145&gt;$AV$5,$D145&lt;$AU$5),1,"")</f>
        <v/>
      </c>
      <c r="AW145" s="35" t="str">
        <f ca="1">IF($C145&gt;$AU$5,1,"")</f>
        <v/>
      </c>
      <c r="AX145" s="35" t="str">
        <f ca="1">IF(AND($C145&gt;$AV$5,$C145&lt;$AU$5),1,"")</f>
        <v/>
      </c>
      <c r="AY145" s="21" t="str">
        <f t="shared" si="14"/>
        <v/>
      </c>
    </row>
    <row r="146" spans="1:51" x14ac:dyDescent="0.25">
      <c r="A146" s="18">
        <v>139</v>
      </c>
      <c r="B146" s="32"/>
      <c r="C146" s="33"/>
      <c r="D146" s="33"/>
      <c r="E146" s="26" t="str">
        <f t="shared" si="10"/>
        <v/>
      </c>
      <c r="F146" s="34"/>
      <c r="G146" s="35"/>
      <c r="H146" s="33"/>
      <c r="I146" s="35"/>
      <c r="J146" s="37"/>
      <c r="K146" s="37"/>
      <c r="L146" s="37"/>
      <c r="M146" s="37"/>
      <c r="N146" s="33"/>
      <c r="O146" s="33"/>
      <c r="P146" s="33"/>
      <c r="Q146" s="33"/>
      <c r="R146" s="35"/>
      <c r="S146" s="35"/>
      <c r="T146" s="37"/>
      <c r="U146" s="37"/>
      <c r="V146" s="35" t="str">
        <f>IF(ISBLANK(C146),"",IF(ISBLANK($D146),$C$3-C146,D146-C146))</f>
        <v/>
      </c>
      <c r="W146" s="35" t="str">
        <f>IF(E146="Oui",1,"")</f>
        <v/>
      </c>
      <c r="X146" s="35" t="str">
        <f t="shared" si="11"/>
        <v/>
      </c>
      <c r="Y146" s="35" t="str">
        <f t="shared" si="12"/>
        <v/>
      </c>
      <c r="Z146" s="35" t="str">
        <f>IF(E146="Oui",N146,"")</f>
        <v/>
      </c>
      <c r="AA146" s="38" t="str">
        <f>IF(E146="Oui",($C$3-J146)/365,"")</f>
        <v/>
      </c>
      <c r="AB146" s="35" t="str">
        <f t="shared" si="13"/>
        <v/>
      </c>
      <c r="AC146" s="35" t="str">
        <f>IF(AND($E146="Oui",$L146="CDI"),1,"")</f>
        <v/>
      </c>
      <c r="AD146" s="35" t="str">
        <f>IF(AND($E146="Oui",$L146="CDD"),1,"")</f>
        <v/>
      </c>
      <c r="AE146" s="35" t="str">
        <f>IF(AND($E146="Oui",$L146="Apprentissage"),1,"")</f>
        <v/>
      </c>
      <c r="AF146" s="35" t="str">
        <f>IF(AND($E146="Oui",$L146="Stage"),1,"")</f>
        <v/>
      </c>
      <c r="AG146" s="35" t="str">
        <f>IF(AND($E146="Oui",$L146="Autre"),1,"")</f>
        <v/>
      </c>
      <c r="AH146" s="35" t="str">
        <f>IF(AND($E146="Oui",$O146="Cadre"),1,"")</f>
        <v/>
      </c>
      <c r="AI146" s="35" t="str">
        <f>IF(AND($E146="Oui",$O146="Agent de maîtrise"),1,"")</f>
        <v/>
      </c>
      <c r="AJ146" s="35" t="str">
        <f>IF(AND($E146="Oui",$O146="Autre"),1,"")</f>
        <v/>
      </c>
      <c r="AK146" s="38" t="str">
        <f>IF(AND($E146="Oui",$H146="F"),($C$3-J146)/365,"")</f>
        <v/>
      </c>
      <c r="AL146" s="38" t="str">
        <f>IF(AND($E146="Oui",$H146="M"),($C$3-$J146)/365,"")</f>
        <v/>
      </c>
      <c r="AM146" s="35" t="str">
        <f>IF(AND($E146="Oui",$L146="CDI",$H146="F"),1,"")</f>
        <v/>
      </c>
      <c r="AN146" s="35" t="str">
        <f>IF(AND($E146="Oui",$L146="CDD",$H146="F"),1,"")</f>
        <v/>
      </c>
      <c r="AO146" s="35" t="str">
        <f>IF(AND($E146="Oui",$L146="Apprentissage",$H146="F"),1,"")</f>
        <v/>
      </c>
      <c r="AP146" s="35" t="str">
        <f>IF(AND($E146="Oui",$L146="Stage",$H146="F"),1,"")</f>
        <v/>
      </c>
      <c r="AQ146" s="35" t="str">
        <f>IF(AND($E146="Oui",$L146="Autre",$H146="F"),1,"")</f>
        <v/>
      </c>
      <c r="AR146" s="35" t="str">
        <f>IF(AND($E146="Oui",$O146="Cadre",$H146="F"),1,"")</f>
        <v/>
      </c>
      <c r="AS146" s="35" t="str">
        <f>IF(AND($E146="Oui",$O146="Agent de maîtrise",$H146="F"),1,"")</f>
        <v/>
      </c>
      <c r="AT146" s="35" t="str">
        <f>IF(AND($E146="Oui",$O146="Autre",$H146="F"),1,"")</f>
        <v/>
      </c>
      <c r="AU146" s="35" t="str">
        <f ca="1">IF($D146&gt;$AU$5,1,"")</f>
        <v/>
      </c>
      <c r="AV146" s="35" t="str">
        <f ca="1">IF(AND($D146&gt;$AV$5,$D146&lt;$AU$5),1,"")</f>
        <v/>
      </c>
      <c r="AW146" s="35" t="str">
        <f ca="1">IF($C146&gt;$AU$5,1,"")</f>
        <v/>
      </c>
      <c r="AX146" s="35" t="str">
        <f ca="1">IF(AND($C146&gt;$AV$5,$C146&lt;$AU$5),1,"")</f>
        <v/>
      </c>
      <c r="AY146" s="21" t="str">
        <f t="shared" si="14"/>
        <v/>
      </c>
    </row>
    <row r="147" spans="1:51" x14ac:dyDescent="0.25">
      <c r="A147" s="18">
        <v>140</v>
      </c>
      <c r="B147" s="32"/>
      <c r="C147" s="33"/>
      <c r="D147" s="33"/>
      <c r="E147" s="26" t="str">
        <f t="shared" si="10"/>
        <v/>
      </c>
      <c r="F147" s="34"/>
      <c r="G147" s="35"/>
      <c r="H147" s="33"/>
      <c r="I147" s="35"/>
      <c r="J147" s="37"/>
      <c r="K147" s="37"/>
      <c r="L147" s="37"/>
      <c r="M147" s="37"/>
      <c r="N147" s="33"/>
      <c r="O147" s="33"/>
      <c r="P147" s="33"/>
      <c r="Q147" s="33"/>
      <c r="R147" s="35"/>
      <c r="S147" s="35"/>
      <c r="T147" s="37"/>
      <c r="U147" s="37"/>
      <c r="V147" s="35" t="str">
        <f>IF(ISBLANK(C147),"",IF(ISBLANK($D147),$C$3-C147,D147-C147))</f>
        <v/>
      </c>
      <c r="W147" s="35" t="str">
        <f>IF(E147="Oui",1,"")</f>
        <v/>
      </c>
      <c r="X147" s="35" t="str">
        <f t="shared" si="11"/>
        <v/>
      </c>
      <c r="Y147" s="35" t="str">
        <f t="shared" si="12"/>
        <v/>
      </c>
      <c r="Z147" s="35" t="str">
        <f>IF(E147="Oui",N147,"")</f>
        <v/>
      </c>
      <c r="AA147" s="38" t="str">
        <f>IF(E147="Oui",($C$3-J147)/365,"")</f>
        <v/>
      </c>
      <c r="AB147" s="35" t="str">
        <f t="shared" si="13"/>
        <v/>
      </c>
      <c r="AC147" s="35" t="str">
        <f>IF(AND($E147="Oui",$L147="CDI"),1,"")</f>
        <v/>
      </c>
      <c r="AD147" s="35" t="str">
        <f>IF(AND($E147="Oui",$L147="CDD"),1,"")</f>
        <v/>
      </c>
      <c r="AE147" s="35" t="str">
        <f>IF(AND($E147="Oui",$L147="Apprentissage"),1,"")</f>
        <v/>
      </c>
      <c r="AF147" s="35" t="str">
        <f>IF(AND($E147="Oui",$L147="Stage"),1,"")</f>
        <v/>
      </c>
      <c r="AG147" s="35" t="str">
        <f>IF(AND($E147="Oui",$L147="Autre"),1,"")</f>
        <v/>
      </c>
      <c r="AH147" s="35" t="str">
        <f>IF(AND($E147="Oui",$O147="Cadre"),1,"")</f>
        <v/>
      </c>
      <c r="AI147" s="35" t="str">
        <f>IF(AND($E147="Oui",$O147="Agent de maîtrise"),1,"")</f>
        <v/>
      </c>
      <c r="AJ147" s="35" t="str">
        <f>IF(AND($E147="Oui",$O147="Autre"),1,"")</f>
        <v/>
      </c>
      <c r="AK147" s="38" t="str">
        <f>IF(AND($E147="Oui",$H147="F"),($C$3-J147)/365,"")</f>
        <v/>
      </c>
      <c r="AL147" s="38" t="str">
        <f>IF(AND($E147="Oui",$H147="M"),($C$3-$J147)/365,"")</f>
        <v/>
      </c>
      <c r="AM147" s="35" t="str">
        <f>IF(AND($E147="Oui",$L147="CDI",$H147="F"),1,"")</f>
        <v/>
      </c>
      <c r="AN147" s="35" t="str">
        <f>IF(AND($E147="Oui",$L147="CDD",$H147="F"),1,"")</f>
        <v/>
      </c>
      <c r="AO147" s="35" t="str">
        <f>IF(AND($E147="Oui",$L147="Apprentissage",$H147="F"),1,"")</f>
        <v/>
      </c>
      <c r="AP147" s="35" t="str">
        <f>IF(AND($E147="Oui",$L147="Stage",$H147="F"),1,"")</f>
        <v/>
      </c>
      <c r="AQ147" s="35" t="str">
        <f>IF(AND($E147="Oui",$L147="Autre",$H147="F"),1,"")</f>
        <v/>
      </c>
      <c r="AR147" s="35" t="str">
        <f>IF(AND($E147="Oui",$O147="Cadre",$H147="F"),1,"")</f>
        <v/>
      </c>
      <c r="AS147" s="35" t="str">
        <f>IF(AND($E147="Oui",$O147="Agent de maîtrise",$H147="F"),1,"")</f>
        <v/>
      </c>
      <c r="AT147" s="35" t="str">
        <f>IF(AND($E147="Oui",$O147="Autre",$H147="F"),1,"")</f>
        <v/>
      </c>
      <c r="AU147" s="35" t="str">
        <f ca="1">IF($D147&gt;$AU$5,1,"")</f>
        <v/>
      </c>
      <c r="AV147" s="35" t="str">
        <f ca="1">IF(AND($D147&gt;$AV$5,$D147&lt;$AU$5),1,"")</f>
        <v/>
      </c>
      <c r="AW147" s="35" t="str">
        <f ca="1">IF($C147&gt;$AU$5,1,"")</f>
        <v/>
      </c>
      <c r="AX147" s="35" t="str">
        <f ca="1">IF(AND($C147&gt;$AV$5,$C147&lt;$AU$5),1,"")</f>
        <v/>
      </c>
      <c r="AY147" s="21" t="str">
        <f t="shared" si="14"/>
        <v/>
      </c>
    </row>
    <row r="148" spans="1:51" x14ac:dyDescent="0.25">
      <c r="A148" s="18">
        <v>141</v>
      </c>
      <c r="B148" s="32"/>
      <c r="C148" s="33"/>
      <c r="D148" s="33"/>
      <c r="E148" s="26" t="str">
        <f t="shared" si="10"/>
        <v/>
      </c>
      <c r="F148" s="34"/>
      <c r="G148" s="35"/>
      <c r="H148" s="33"/>
      <c r="I148" s="35"/>
      <c r="J148" s="37"/>
      <c r="K148" s="37"/>
      <c r="L148" s="37"/>
      <c r="M148" s="37"/>
      <c r="N148" s="33"/>
      <c r="O148" s="33"/>
      <c r="P148" s="33"/>
      <c r="Q148" s="33"/>
      <c r="R148" s="35"/>
      <c r="S148" s="35"/>
      <c r="T148" s="37"/>
      <c r="U148" s="37"/>
      <c r="V148" s="35" t="str">
        <f>IF(ISBLANK(C148),"",IF(ISBLANK($D148),$C$3-C148,D148-C148))</f>
        <v/>
      </c>
      <c r="W148" s="35" t="str">
        <f>IF(E148="Oui",1,"")</f>
        <v/>
      </c>
      <c r="X148" s="35" t="str">
        <f t="shared" si="11"/>
        <v/>
      </c>
      <c r="Y148" s="35" t="str">
        <f t="shared" si="12"/>
        <v/>
      </c>
      <c r="Z148" s="35" t="str">
        <f>IF(E148="Oui",N148,"")</f>
        <v/>
      </c>
      <c r="AA148" s="38" t="str">
        <f>IF(E148="Oui",($C$3-J148)/365,"")</f>
        <v/>
      </c>
      <c r="AB148" s="35" t="str">
        <f t="shared" si="13"/>
        <v/>
      </c>
      <c r="AC148" s="35" t="str">
        <f>IF(AND($E148="Oui",$L148="CDI"),1,"")</f>
        <v/>
      </c>
      <c r="AD148" s="35" t="str">
        <f>IF(AND($E148="Oui",$L148="CDD"),1,"")</f>
        <v/>
      </c>
      <c r="AE148" s="35" t="str">
        <f>IF(AND($E148="Oui",$L148="Apprentissage"),1,"")</f>
        <v/>
      </c>
      <c r="AF148" s="35" t="str">
        <f>IF(AND($E148="Oui",$L148="Stage"),1,"")</f>
        <v/>
      </c>
      <c r="AG148" s="35" t="str">
        <f>IF(AND($E148="Oui",$L148="Autre"),1,"")</f>
        <v/>
      </c>
      <c r="AH148" s="35" t="str">
        <f>IF(AND($E148="Oui",$O148="Cadre"),1,"")</f>
        <v/>
      </c>
      <c r="AI148" s="35" t="str">
        <f>IF(AND($E148="Oui",$O148="Agent de maîtrise"),1,"")</f>
        <v/>
      </c>
      <c r="AJ148" s="35" t="str">
        <f>IF(AND($E148="Oui",$O148="Autre"),1,"")</f>
        <v/>
      </c>
      <c r="AK148" s="38" t="str">
        <f>IF(AND($E148="Oui",$H148="F"),($C$3-J148)/365,"")</f>
        <v/>
      </c>
      <c r="AL148" s="38" t="str">
        <f>IF(AND($E148="Oui",$H148="M"),($C$3-$J148)/365,"")</f>
        <v/>
      </c>
      <c r="AM148" s="35" t="str">
        <f>IF(AND($E148="Oui",$L148="CDI",$H148="F"),1,"")</f>
        <v/>
      </c>
      <c r="AN148" s="35" t="str">
        <f>IF(AND($E148="Oui",$L148="CDD",$H148="F"),1,"")</f>
        <v/>
      </c>
      <c r="AO148" s="35" t="str">
        <f>IF(AND($E148="Oui",$L148="Apprentissage",$H148="F"),1,"")</f>
        <v/>
      </c>
      <c r="AP148" s="35" t="str">
        <f>IF(AND($E148="Oui",$L148="Stage",$H148="F"),1,"")</f>
        <v/>
      </c>
      <c r="AQ148" s="35" t="str">
        <f>IF(AND($E148="Oui",$L148="Autre",$H148="F"),1,"")</f>
        <v/>
      </c>
      <c r="AR148" s="35" t="str">
        <f>IF(AND($E148="Oui",$O148="Cadre",$H148="F"),1,"")</f>
        <v/>
      </c>
      <c r="AS148" s="35" t="str">
        <f>IF(AND($E148="Oui",$O148="Agent de maîtrise",$H148="F"),1,"")</f>
        <v/>
      </c>
      <c r="AT148" s="35" t="str">
        <f>IF(AND($E148="Oui",$O148="Autre",$H148="F"),1,"")</f>
        <v/>
      </c>
      <c r="AU148" s="35" t="str">
        <f ca="1">IF($D148&gt;$AU$5,1,"")</f>
        <v/>
      </c>
      <c r="AV148" s="35" t="str">
        <f ca="1">IF(AND($D148&gt;$AV$5,$D148&lt;$AU$5),1,"")</f>
        <v/>
      </c>
      <c r="AW148" s="35" t="str">
        <f ca="1">IF($C148&gt;$AU$5,1,"")</f>
        <v/>
      </c>
      <c r="AX148" s="35" t="str">
        <f ca="1">IF(AND($C148&gt;$AV$5,$C148&lt;$AU$5),1,"")</f>
        <v/>
      </c>
      <c r="AY148" s="21" t="str">
        <f t="shared" si="14"/>
        <v/>
      </c>
    </row>
    <row r="149" spans="1:51" x14ac:dyDescent="0.25">
      <c r="A149" s="18">
        <v>142</v>
      </c>
      <c r="B149" s="32"/>
      <c r="C149" s="33"/>
      <c r="D149" s="33"/>
      <c r="E149" s="26" t="str">
        <f t="shared" si="10"/>
        <v/>
      </c>
      <c r="F149" s="34"/>
      <c r="G149" s="35"/>
      <c r="H149" s="33"/>
      <c r="I149" s="35"/>
      <c r="J149" s="37"/>
      <c r="K149" s="37"/>
      <c r="L149" s="37"/>
      <c r="M149" s="37"/>
      <c r="N149" s="33"/>
      <c r="O149" s="33"/>
      <c r="P149" s="33"/>
      <c r="Q149" s="33"/>
      <c r="R149" s="35"/>
      <c r="S149" s="35"/>
      <c r="T149" s="37"/>
      <c r="U149" s="37"/>
      <c r="V149" s="35" t="str">
        <f>IF(ISBLANK(C149),"",IF(ISBLANK($D149),$C$3-C149,D149-C149))</f>
        <v/>
      </c>
      <c r="W149" s="35" t="str">
        <f>IF(E149="Oui",1,"")</f>
        <v/>
      </c>
      <c r="X149" s="35" t="str">
        <f t="shared" si="11"/>
        <v/>
      </c>
      <c r="Y149" s="35" t="str">
        <f t="shared" si="12"/>
        <v/>
      </c>
      <c r="Z149" s="35" t="str">
        <f>IF(E149="Oui",N149,"")</f>
        <v/>
      </c>
      <c r="AA149" s="38" t="str">
        <f>IF(E149="Oui",($C$3-J149)/365,"")</f>
        <v/>
      </c>
      <c r="AB149" s="35" t="str">
        <f t="shared" si="13"/>
        <v/>
      </c>
      <c r="AC149" s="35" t="str">
        <f>IF(AND($E149="Oui",$L149="CDI"),1,"")</f>
        <v/>
      </c>
      <c r="AD149" s="35" t="str">
        <f>IF(AND($E149="Oui",$L149="CDD"),1,"")</f>
        <v/>
      </c>
      <c r="AE149" s="35" t="str">
        <f>IF(AND($E149="Oui",$L149="Apprentissage"),1,"")</f>
        <v/>
      </c>
      <c r="AF149" s="35" t="str">
        <f>IF(AND($E149="Oui",$L149="Stage"),1,"")</f>
        <v/>
      </c>
      <c r="AG149" s="35" t="str">
        <f>IF(AND($E149="Oui",$L149="Autre"),1,"")</f>
        <v/>
      </c>
      <c r="AH149" s="35" t="str">
        <f>IF(AND($E149="Oui",$O149="Cadre"),1,"")</f>
        <v/>
      </c>
      <c r="AI149" s="35" t="str">
        <f>IF(AND($E149="Oui",$O149="Agent de maîtrise"),1,"")</f>
        <v/>
      </c>
      <c r="AJ149" s="35" t="str">
        <f>IF(AND($E149="Oui",$O149="Autre"),1,"")</f>
        <v/>
      </c>
      <c r="AK149" s="38" t="str">
        <f>IF(AND($E149="Oui",$H149="F"),($C$3-J149)/365,"")</f>
        <v/>
      </c>
      <c r="AL149" s="38" t="str">
        <f>IF(AND($E149="Oui",$H149="M"),($C$3-$J149)/365,"")</f>
        <v/>
      </c>
      <c r="AM149" s="35" t="str">
        <f>IF(AND($E149="Oui",$L149="CDI",$H149="F"),1,"")</f>
        <v/>
      </c>
      <c r="AN149" s="35" t="str">
        <f>IF(AND($E149="Oui",$L149="CDD",$H149="F"),1,"")</f>
        <v/>
      </c>
      <c r="AO149" s="35" t="str">
        <f>IF(AND($E149="Oui",$L149="Apprentissage",$H149="F"),1,"")</f>
        <v/>
      </c>
      <c r="AP149" s="35" t="str">
        <f>IF(AND($E149="Oui",$L149="Stage",$H149="F"),1,"")</f>
        <v/>
      </c>
      <c r="AQ149" s="35" t="str">
        <f>IF(AND($E149="Oui",$L149="Autre",$H149="F"),1,"")</f>
        <v/>
      </c>
      <c r="AR149" s="35" t="str">
        <f>IF(AND($E149="Oui",$O149="Cadre",$H149="F"),1,"")</f>
        <v/>
      </c>
      <c r="AS149" s="35" t="str">
        <f>IF(AND($E149="Oui",$O149="Agent de maîtrise",$H149="F"),1,"")</f>
        <v/>
      </c>
      <c r="AT149" s="35" t="str">
        <f>IF(AND($E149="Oui",$O149="Autre",$H149="F"),1,"")</f>
        <v/>
      </c>
      <c r="AU149" s="35" t="str">
        <f ca="1">IF($D149&gt;$AU$5,1,"")</f>
        <v/>
      </c>
      <c r="AV149" s="35" t="str">
        <f ca="1">IF(AND($D149&gt;$AV$5,$D149&lt;$AU$5),1,"")</f>
        <v/>
      </c>
      <c r="AW149" s="35" t="str">
        <f ca="1">IF($C149&gt;$AU$5,1,"")</f>
        <v/>
      </c>
      <c r="AX149" s="35" t="str">
        <f ca="1">IF(AND($C149&gt;$AV$5,$C149&lt;$AU$5),1,"")</f>
        <v/>
      </c>
      <c r="AY149" s="21" t="str">
        <f t="shared" si="14"/>
        <v/>
      </c>
    </row>
    <row r="150" spans="1:51" x14ac:dyDescent="0.25">
      <c r="A150" s="18">
        <v>143</v>
      </c>
      <c r="B150" s="32"/>
      <c r="C150" s="33"/>
      <c r="D150" s="33"/>
      <c r="E150" s="26" t="str">
        <f t="shared" si="10"/>
        <v/>
      </c>
      <c r="F150" s="34"/>
      <c r="G150" s="35"/>
      <c r="H150" s="33"/>
      <c r="I150" s="35"/>
      <c r="J150" s="37"/>
      <c r="K150" s="37"/>
      <c r="L150" s="37"/>
      <c r="M150" s="37"/>
      <c r="N150" s="33"/>
      <c r="O150" s="33"/>
      <c r="P150" s="33"/>
      <c r="Q150" s="33"/>
      <c r="R150" s="35"/>
      <c r="S150" s="35"/>
      <c r="T150" s="37"/>
      <c r="U150" s="37"/>
      <c r="V150" s="35" t="str">
        <f>IF(ISBLANK(C150),"",IF(ISBLANK($D150),$C$3-C150,D150-C150))</f>
        <v/>
      </c>
      <c r="W150" s="35" t="str">
        <f>IF(E150="Oui",1,"")</f>
        <v/>
      </c>
      <c r="X150" s="35" t="str">
        <f t="shared" si="11"/>
        <v/>
      </c>
      <c r="Y150" s="35" t="str">
        <f t="shared" si="12"/>
        <v/>
      </c>
      <c r="Z150" s="35" t="str">
        <f>IF(E150="Oui",N150,"")</f>
        <v/>
      </c>
      <c r="AA150" s="38" t="str">
        <f>IF(E150="Oui",($C$3-J150)/365,"")</f>
        <v/>
      </c>
      <c r="AB150" s="35" t="str">
        <f t="shared" si="13"/>
        <v/>
      </c>
      <c r="AC150" s="35" t="str">
        <f>IF(AND($E150="Oui",$L150="CDI"),1,"")</f>
        <v/>
      </c>
      <c r="AD150" s="35" t="str">
        <f>IF(AND($E150="Oui",$L150="CDD"),1,"")</f>
        <v/>
      </c>
      <c r="AE150" s="35" t="str">
        <f>IF(AND($E150="Oui",$L150="Apprentissage"),1,"")</f>
        <v/>
      </c>
      <c r="AF150" s="35" t="str">
        <f>IF(AND($E150="Oui",$L150="Stage"),1,"")</f>
        <v/>
      </c>
      <c r="AG150" s="35" t="str">
        <f>IF(AND($E150="Oui",$L150="Autre"),1,"")</f>
        <v/>
      </c>
      <c r="AH150" s="35" t="str">
        <f>IF(AND($E150="Oui",$O150="Cadre"),1,"")</f>
        <v/>
      </c>
      <c r="AI150" s="35" t="str">
        <f>IF(AND($E150="Oui",$O150="Agent de maîtrise"),1,"")</f>
        <v/>
      </c>
      <c r="AJ150" s="35" t="str">
        <f>IF(AND($E150="Oui",$O150="Autre"),1,"")</f>
        <v/>
      </c>
      <c r="AK150" s="38" t="str">
        <f>IF(AND($E150="Oui",$H150="F"),($C$3-J150)/365,"")</f>
        <v/>
      </c>
      <c r="AL150" s="38" t="str">
        <f>IF(AND($E150="Oui",$H150="M"),($C$3-$J150)/365,"")</f>
        <v/>
      </c>
      <c r="AM150" s="35" t="str">
        <f>IF(AND($E150="Oui",$L150="CDI",$H150="F"),1,"")</f>
        <v/>
      </c>
      <c r="AN150" s="35" t="str">
        <f>IF(AND($E150="Oui",$L150="CDD",$H150="F"),1,"")</f>
        <v/>
      </c>
      <c r="AO150" s="35" t="str">
        <f>IF(AND($E150="Oui",$L150="Apprentissage",$H150="F"),1,"")</f>
        <v/>
      </c>
      <c r="AP150" s="35" t="str">
        <f>IF(AND($E150="Oui",$L150="Stage",$H150="F"),1,"")</f>
        <v/>
      </c>
      <c r="AQ150" s="35" t="str">
        <f>IF(AND($E150="Oui",$L150="Autre",$H150="F"),1,"")</f>
        <v/>
      </c>
      <c r="AR150" s="35" t="str">
        <f>IF(AND($E150="Oui",$O150="Cadre",$H150="F"),1,"")</f>
        <v/>
      </c>
      <c r="AS150" s="35" t="str">
        <f>IF(AND($E150="Oui",$O150="Agent de maîtrise",$H150="F"),1,"")</f>
        <v/>
      </c>
      <c r="AT150" s="35" t="str">
        <f>IF(AND($E150="Oui",$O150="Autre",$H150="F"),1,"")</f>
        <v/>
      </c>
      <c r="AU150" s="35" t="str">
        <f ca="1">IF($D150&gt;$AU$5,1,"")</f>
        <v/>
      </c>
      <c r="AV150" s="35" t="str">
        <f ca="1">IF(AND($D150&gt;$AV$5,$D150&lt;$AU$5),1,"")</f>
        <v/>
      </c>
      <c r="AW150" s="35" t="str">
        <f ca="1">IF($C150&gt;$AU$5,1,"")</f>
        <v/>
      </c>
      <c r="AX150" s="35" t="str">
        <f ca="1">IF(AND($C150&gt;$AV$5,$C150&lt;$AU$5),1,"")</f>
        <v/>
      </c>
      <c r="AY150" s="21" t="str">
        <f t="shared" si="14"/>
        <v/>
      </c>
    </row>
    <row r="151" spans="1:51" x14ac:dyDescent="0.25">
      <c r="A151" s="18">
        <v>144</v>
      </c>
      <c r="B151" s="32"/>
      <c r="C151" s="33"/>
      <c r="D151" s="33"/>
      <c r="E151" s="26" t="str">
        <f t="shared" si="10"/>
        <v/>
      </c>
      <c r="F151" s="34"/>
      <c r="G151" s="35"/>
      <c r="H151" s="33"/>
      <c r="I151" s="35"/>
      <c r="J151" s="37"/>
      <c r="K151" s="37"/>
      <c r="L151" s="37"/>
      <c r="M151" s="37"/>
      <c r="N151" s="33"/>
      <c r="O151" s="33"/>
      <c r="P151" s="33"/>
      <c r="Q151" s="33"/>
      <c r="R151" s="35"/>
      <c r="S151" s="35"/>
      <c r="T151" s="37"/>
      <c r="U151" s="37"/>
      <c r="V151" s="35" t="str">
        <f>IF(ISBLANK(C151),"",IF(ISBLANK($D151),$C$3-C151,D151-C151))</f>
        <v/>
      </c>
      <c r="W151" s="35" t="str">
        <f>IF(E151="Oui",1,"")</f>
        <v/>
      </c>
      <c r="X151" s="35" t="str">
        <f t="shared" si="11"/>
        <v/>
      </c>
      <c r="Y151" s="35" t="str">
        <f t="shared" si="12"/>
        <v/>
      </c>
      <c r="Z151" s="35" t="str">
        <f>IF(E151="Oui",N151,"")</f>
        <v/>
      </c>
      <c r="AA151" s="38" t="str">
        <f>IF(E151="Oui",($C$3-J151)/365,"")</f>
        <v/>
      </c>
      <c r="AB151" s="35" t="str">
        <f t="shared" si="13"/>
        <v/>
      </c>
      <c r="AC151" s="35" t="str">
        <f>IF(AND($E151="Oui",$L151="CDI"),1,"")</f>
        <v/>
      </c>
      <c r="AD151" s="35" t="str">
        <f>IF(AND($E151="Oui",$L151="CDD"),1,"")</f>
        <v/>
      </c>
      <c r="AE151" s="35" t="str">
        <f>IF(AND($E151="Oui",$L151="Apprentissage"),1,"")</f>
        <v/>
      </c>
      <c r="AF151" s="35" t="str">
        <f>IF(AND($E151="Oui",$L151="Stage"),1,"")</f>
        <v/>
      </c>
      <c r="AG151" s="35" t="str">
        <f>IF(AND($E151="Oui",$L151="Autre"),1,"")</f>
        <v/>
      </c>
      <c r="AH151" s="35" t="str">
        <f>IF(AND($E151="Oui",$O151="Cadre"),1,"")</f>
        <v/>
      </c>
      <c r="AI151" s="35" t="str">
        <f>IF(AND($E151="Oui",$O151="Agent de maîtrise"),1,"")</f>
        <v/>
      </c>
      <c r="AJ151" s="35" t="str">
        <f>IF(AND($E151="Oui",$O151="Autre"),1,"")</f>
        <v/>
      </c>
      <c r="AK151" s="38" t="str">
        <f>IF(AND($E151="Oui",$H151="F"),($C$3-J151)/365,"")</f>
        <v/>
      </c>
      <c r="AL151" s="38" t="str">
        <f>IF(AND($E151="Oui",$H151="M"),($C$3-$J151)/365,"")</f>
        <v/>
      </c>
      <c r="AM151" s="35" t="str">
        <f>IF(AND($E151="Oui",$L151="CDI",$H151="F"),1,"")</f>
        <v/>
      </c>
      <c r="AN151" s="35" t="str">
        <f>IF(AND($E151="Oui",$L151="CDD",$H151="F"),1,"")</f>
        <v/>
      </c>
      <c r="AO151" s="35" t="str">
        <f>IF(AND($E151="Oui",$L151="Apprentissage",$H151="F"),1,"")</f>
        <v/>
      </c>
      <c r="AP151" s="35" t="str">
        <f>IF(AND($E151="Oui",$L151="Stage",$H151="F"),1,"")</f>
        <v/>
      </c>
      <c r="AQ151" s="35" t="str">
        <f>IF(AND($E151="Oui",$L151="Autre",$H151="F"),1,"")</f>
        <v/>
      </c>
      <c r="AR151" s="35" t="str">
        <f>IF(AND($E151="Oui",$O151="Cadre",$H151="F"),1,"")</f>
        <v/>
      </c>
      <c r="AS151" s="35" t="str">
        <f>IF(AND($E151="Oui",$O151="Agent de maîtrise",$H151="F"),1,"")</f>
        <v/>
      </c>
      <c r="AT151" s="35" t="str">
        <f>IF(AND($E151="Oui",$O151="Autre",$H151="F"),1,"")</f>
        <v/>
      </c>
      <c r="AU151" s="35" t="str">
        <f ca="1">IF($D151&gt;$AU$5,1,"")</f>
        <v/>
      </c>
      <c r="AV151" s="35" t="str">
        <f ca="1">IF(AND($D151&gt;$AV$5,$D151&lt;$AU$5),1,"")</f>
        <v/>
      </c>
      <c r="AW151" s="35" t="str">
        <f ca="1">IF($C151&gt;$AU$5,1,"")</f>
        <v/>
      </c>
      <c r="AX151" s="35" t="str">
        <f ca="1">IF(AND($C151&gt;$AV$5,$C151&lt;$AU$5),1,"")</f>
        <v/>
      </c>
      <c r="AY151" s="21" t="str">
        <f t="shared" si="14"/>
        <v/>
      </c>
    </row>
    <row r="152" spans="1:51" x14ac:dyDescent="0.25">
      <c r="A152" s="18">
        <v>145</v>
      </c>
      <c r="B152" s="32"/>
      <c r="C152" s="33"/>
      <c r="D152" s="33"/>
      <c r="E152" s="26" t="str">
        <f t="shared" si="10"/>
        <v/>
      </c>
      <c r="F152" s="34"/>
      <c r="G152" s="35"/>
      <c r="H152" s="33"/>
      <c r="I152" s="35"/>
      <c r="J152" s="37"/>
      <c r="K152" s="37"/>
      <c r="L152" s="37"/>
      <c r="M152" s="37"/>
      <c r="N152" s="33"/>
      <c r="O152" s="33"/>
      <c r="P152" s="33"/>
      <c r="Q152" s="33"/>
      <c r="R152" s="35"/>
      <c r="S152" s="35"/>
      <c r="T152" s="37"/>
      <c r="U152" s="37"/>
      <c r="V152" s="35" t="str">
        <f>IF(ISBLANK(C152),"",IF(ISBLANK($D152),$C$3-C152,D152-C152))</f>
        <v/>
      </c>
      <c r="W152" s="35" t="str">
        <f>IF(E152="Oui",1,"")</f>
        <v/>
      </c>
      <c r="X152" s="35" t="str">
        <f t="shared" si="11"/>
        <v/>
      </c>
      <c r="Y152" s="35" t="str">
        <f t="shared" si="12"/>
        <v/>
      </c>
      <c r="Z152" s="35" t="str">
        <f>IF(E152="Oui",N152,"")</f>
        <v/>
      </c>
      <c r="AA152" s="38" t="str">
        <f>IF(E152="Oui",($C$3-J152)/365,"")</f>
        <v/>
      </c>
      <c r="AB152" s="35" t="str">
        <f t="shared" si="13"/>
        <v/>
      </c>
      <c r="AC152" s="35" t="str">
        <f>IF(AND($E152="Oui",$L152="CDI"),1,"")</f>
        <v/>
      </c>
      <c r="AD152" s="35" t="str">
        <f>IF(AND($E152="Oui",$L152="CDD"),1,"")</f>
        <v/>
      </c>
      <c r="AE152" s="35" t="str">
        <f>IF(AND($E152="Oui",$L152="Apprentissage"),1,"")</f>
        <v/>
      </c>
      <c r="AF152" s="35" t="str">
        <f>IF(AND($E152="Oui",$L152="Stage"),1,"")</f>
        <v/>
      </c>
      <c r="AG152" s="35" t="str">
        <f>IF(AND($E152="Oui",$L152="Autre"),1,"")</f>
        <v/>
      </c>
      <c r="AH152" s="35" t="str">
        <f>IF(AND($E152="Oui",$O152="Cadre"),1,"")</f>
        <v/>
      </c>
      <c r="AI152" s="35" t="str">
        <f>IF(AND($E152="Oui",$O152="Agent de maîtrise"),1,"")</f>
        <v/>
      </c>
      <c r="AJ152" s="35" t="str">
        <f>IF(AND($E152="Oui",$O152="Autre"),1,"")</f>
        <v/>
      </c>
      <c r="AK152" s="38" t="str">
        <f>IF(AND($E152="Oui",$H152="F"),($C$3-J152)/365,"")</f>
        <v/>
      </c>
      <c r="AL152" s="38" t="str">
        <f>IF(AND($E152="Oui",$H152="M"),($C$3-$J152)/365,"")</f>
        <v/>
      </c>
      <c r="AM152" s="35" t="str">
        <f>IF(AND($E152="Oui",$L152="CDI",$H152="F"),1,"")</f>
        <v/>
      </c>
      <c r="AN152" s="35" t="str">
        <f>IF(AND($E152="Oui",$L152="CDD",$H152="F"),1,"")</f>
        <v/>
      </c>
      <c r="AO152" s="35" t="str">
        <f>IF(AND($E152="Oui",$L152="Apprentissage",$H152="F"),1,"")</f>
        <v/>
      </c>
      <c r="AP152" s="35" t="str">
        <f>IF(AND($E152="Oui",$L152="Stage",$H152="F"),1,"")</f>
        <v/>
      </c>
      <c r="AQ152" s="35" t="str">
        <f>IF(AND($E152="Oui",$L152="Autre",$H152="F"),1,"")</f>
        <v/>
      </c>
      <c r="AR152" s="35" t="str">
        <f>IF(AND($E152="Oui",$O152="Cadre",$H152="F"),1,"")</f>
        <v/>
      </c>
      <c r="AS152" s="35" t="str">
        <f>IF(AND($E152="Oui",$O152="Agent de maîtrise",$H152="F"),1,"")</f>
        <v/>
      </c>
      <c r="AT152" s="35" t="str">
        <f>IF(AND($E152="Oui",$O152="Autre",$H152="F"),1,"")</f>
        <v/>
      </c>
      <c r="AU152" s="35" t="str">
        <f ca="1">IF($D152&gt;$AU$5,1,"")</f>
        <v/>
      </c>
      <c r="AV152" s="35" t="str">
        <f ca="1">IF(AND($D152&gt;$AV$5,$D152&lt;$AU$5),1,"")</f>
        <v/>
      </c>
      <c r="AW152" s="35" t="str">
        <f ca="1">IF($C152&gt;$AU$5,1,"")</f>
        <v/>
      </c>
      <c r="AX152" s="35" t="str">
        <f ca="1">IF(AND($C152&gt;$AV$5,$C152&lt;$AU$5),1,"")</f>
        <v/>
      </c>
      <c r="AY152" s="21" t="str">
        <f t="shared" si="14"/>
        <v/>
      </c>
    </row>
    <row r="153" spans="1:51" x14ac:dyDescent="0.25">
      <c r="A153" s="18">
        <v>146</v>
      </c>
      <c r="B153" s="32"/>
      <c r="C153" s="33"/>
      <c r="D153" s="33"/>
      <c r="E153" s="26" t="str">
        <f t="shared" si="10"/>
        <v/>
      </c>
      <c r="F153" s="34"/>
      <c r="G153" s="35"/>
      <c r="H153" s="33"/>
      <c r="I153" s="35"/>
      <c r="J153" s="37"/>
      <c r="K153" s="37"/>
      <c r="L153" s="37"/>
      <c r="M153" s="37"/>
      <c r="N153" s="33"/>
      <c r="O153" s="33"/>
      <c r="P153" s="33"/>
      <c r="Q153" s="33"/>
      <c r="R153" s="35"/>
      <c r="S153" s="35"/>
      <c r="T153" s="37"/>
      <c r="U153" s="37"/>
      <c r="V153" s="35" t="str">
        <f>IF(ISBLANK(C153),"",IF(ISBLANK($D153),$C$3-C153,D153-C153))</f>
        <v/>
      </c>
      <c r="W153" s="35" t="str">
        <f>IF(E153="Oui",1,"")</f>
        <v/>
      </c>
      <c r="X153" s="35" t="str">
        <f t="shared" si="11"/>
        <v/>
      </c>
      <c r="Y153" s="35" t="str">
        <f t="shared" si="12"/>
        <v/>
      </c>
      <c r="Z153" s="35" t="str">
        <f>IF(E153="Oui",N153,"")</f>
        <v/>
      </c>
      <c r="AA153" s="38" t="str">
        <f>IF(E153="Oui",($C$3-J153)/365,"")</f>
        <v/>
      </c>
      <c r="AB153" s="35" t="str">
        <f t="shared" si="13"/>
        <v/>
      </c>
      <c r="AC153" s="35" t="str">
        <f>IF(AND($E153="Oui",$L153="CDI"),1,"")</f>
        <v/>
      </c>
      <c r="AD153" s="35" t="str">
        <f>IF(AND($E153="Oui",$L153="CDD"),1,"")</f>
        <v/>
      </c>
      <c r="AE153" s="35" t="str">
        <f>IF(AND($E153="Oui",$L153="Apprentissage"),1,"")</f>
        <v/>
      </c>
      <c r="AF153" s="35" t="str">
        <f>IF(AND($E153="Oui",$L153="Stage"),1,"")</f>
        <v/>
      </c>
      <c r="AG153" s="35" t="str">
        <f>IF(AND($E153="Oui",$L153="Autre"),1,"")</f>
        <v/>
      </c>
      <c r="AH153" s="35" t="str">
        <f>IF(AND($E153="Oui",$O153="Cadre"),1,"")</f>
        <v/>
      </c>
      <c r="AI153" s="35" t="str">
        <f>IF(AND($E153="Oui",$O153="Agent de maîtrise"),1,"")</f>
        <v/>
      </c>
      <c r="AJ153" s="35" t="str">
        <f>IF(AND($E153="Oui",$O153="Autre"),1,"")</f>
        <v/>
      </c>
      <c r="AK153" s="38" t="str">
        <f>IF(AND($E153="Oui",$H153="F"),($C$3-J153)/365,"")</f>
        <v/>
      </c>
      <c r="AL153" s="38" t="str">
        <f>IF(AND($E153="Oui",$H153="M"),($C$3-$J153)/365,"")</f>
        <v/>
      </c>
      <c r="AM153" s="35" t="str">
        <f>IF(AND($E153="Oui",$L153="CDI",$H153="F"),1,"")</f>
        <v/>
      </c>
      <c r="AN153" s="35" t="str">
        <f>IF(AND($E153="Oui",$L153="CDD",$H153="F"),1,"")</f>
        <v/>
      </c>
      <c r="AO153" s="35" t="str">
        <f>IF(AND($E153="Oui",$L153="Apprentissage",$H153="F"),1,"")</f>
        <v/>
      </c>
      <c r="AP153" s="35" t="str">
        <f>IF(AND($E153="Oui",$L153="Stage",$H153="F"),1,"")</f>
        <v/>
      </c>
      <c r="AQ153" s="35" t="str">
        <f>IF(AND($E153="Oui",$L153="Autre",$H153="F"),1,"")</f>
        <v/>
      </c>
      <c r="AR153" s="35" t="str">
        <f>IF(AND($E153="Oui",$O153="Cadre",$H153="F"),1,"")</f>
        <v/>
      </c>
      <c r="AS153" s="35" t="str">
        <f>IF(AND($E153="Oui",$O153="Agent de maîtrise",$H153="F"),1,"")</f>
        <v/>
      </c>
      <c r="AT153" s="35" t="str">
        <f>IF(AND($E153="Oui",$O153="Autre",$H153="F"),1,"")</f>
        <v/>
      </c>
      <c r="AU153" s="35" t="str">
        <f ca="1">IF($D153&gt;$AU$5,1,"")</f>
        <v/>
      </c>
      <c r="AV153" s="35" t="str">
        <f ca="1">IF(AND($D153&gt;$AV$5,$D153&lt;$AU$5),1,"")</f>
        <v/>
      </c>
      <c r="AW153" s="35" t="str">
        <f ca="1">IF($C153&gt;$AU$5,1,"")</f>
        <v/>
      </c>
      <c r="AX153" s="35" t="str">
        <f ca="1">IF(AND($C153&gt;$AV$5,$C153&lt;$AU$5),1,"")</f>
        <v/>
      </c>
      <c r="AY153" s="21" t="str">
        <f t="shared" si="14"/>
        <v/>
      </c>
    </row>
    <row r="154" spans="1:51" x14ac:dyDescent="0.25">
      <c r="A154" s="18">
        <v>147</v>
      </c>
      <c r="B154" s="32"/>
      <c r="C154" s="33"/>
      <c r="D154" s="33"/>
      <c r="E154" s="26" t="str">
        <f t="shared" si="10"/>
        <v/>
      </c>
      <c r="F154" s="34"/>
      <c r="G154" s="35"/>
      <c r="H154" s="33"/>
      <c r="I154" s="35"/>
      <c r="J154" s="37"/>
      <c r="K154" s="37"/>
      <c r="L154" s="37"/>
      <c r="M154" s="37"/>
      <c r="N154" s="33"/>
      <c r="O154" s="33"/>
      <c r="P154" s="33"/>
      <c r="Q154" s="33"/>
      <c r="R154" s="35"/>
      <c r="S154" s="35"/>
      <c r="T154" s="37"/>
      <c r="U154" s="37"/>
      <c r="V154" s="35" t="str">
        <f>IF(ISBLANK(C154),"",IF(ISBLANK($D154),$C$3-C154,D154-C154))</f>
        <v/>
      </c>
      <c r="W154" s="35" t="str">
        <f>IF(E154="Oui",1,"")</f>
        <v/>
      </c>
      <c r="X154" s="35" t="str">
        <f t="shared" si="11"/>
        <v/>
      </c>
      <c r="Y154" s="35" t="str">
        <f t="shared" si="12"/>
        <v/>
      </c>
      <c r="Z154" s="35" t="str">
        <f>IF(E154="Oui",N154,"")</f>
        <v/>
      </c>
      <c r="AA154" s="38" t="str">
        <f>IF(E154="Oui",($C$3-J154)/365,"")</f>
        <v/>
      </c>
      <c r="AB154" s="35" t="str">
        <f t="shared" si="13"/>
        <v/>
      </c>
      <c r="AC154" s="35" t="str">
        <f>IF(AND($E154="Oui",$L154="CDI"),1,"")</f>
        <v/>
      </c>
      <c r="AD154" s="35" t="str">
        <f>IF(AND($E154="Oui",$L154="CDD"),1,"")</f>
        <v/>
      </c>
      <c r="AE154" s="35" t="str">
        <f>IF(AND($E154="Oui",$L154="Apprentissage"),1,"")</f>
        <v/>
      </c>
      <c r="AF154" s="35" t="str">
        <f>IF(AND($E154="Oui",$L154="Stage"),1,"")</f>
        <v/>
      </c>
      <c r="AG154" s="35" t="str">
        <f>IF(AND($E154="Oui",$L154="Autre"),1,"")</f>
        <v/>
      </c>
      <c r="AH154" s="35" t="str">
        <f>IF(AND($E154="Oui",$O154="Cadre"),1,"")</f>
        <v/>
      </c>
      <c r="AI154" s="35" t="str">
        <f>IF(AND($E154="Oui",$O154="Agent de maîtrise"),1,"")</f>
        <v/>
      </c>
      <c r="AJ154" s="35" t="str">
        <f>IF(AND($E154="Oui",$O154="Autre"),1,"")</f>
        <v/>
      </c>
      <c r="AK154" s="38" t="str">
        <f>IF(AND($E154="Oui",$H154="F"),($C$3-J154)/365,"")</f>
        <v/>
      </c>
      <c r="AL154" s="38" t="str">
        <f>IF(AND($E154="Oui",$H154="M"),($C$3-$J154)/365,"")</f>
        <v/>
      </c>
      <c r="AM154" s="35" t="str">
        <f>IF(AND($E154="Oui",$L154="CDI",$H154="F"),1,"")</f>
        <v/>
      </c>
      <c r="AN154" s="35" t="str">
        <f>IF(AND($E154="Oui",$L154="CDD",$H154="F"),1,"")</f>
        <v/>
      </c>
      <c r="AO154" s="35" t="str">
        <f>IF(AND($E154="Oui",$L154="Apprentissage",$H154="F"),1,"")</f>
        <v/>
      </c>
      <c r="AP154" s="35" t="str">
        <f>IF(AND($E154="Oui",$L154="Stage",$H154="F"),1,"")</f>
        <v/>
      </c>
      <c r="AQ154" s="35" t="str">
        <f>IF(AND($E154="Oui",$L154="Autre",$H154="F"),1,"")</f>
        <v/>
      </c>
      <c r="AR154" s="35" t="str">
        <f>IF(AND($E154="Oui",$O154="Cadre",$H154="F"),1,"")</f>
        <v/>
      </c>
      <c r="AS154" s="35" t="str">
        <f>IF(AND($E154="Oui",$O154="Agent de maîtrise",$H154="F"),1,"")</f>
        <v/>
      </c>
      <c r="AT154" s="35" t="str">
        <f>IF(AND($E154="Oui",$O154="Autre",$H154="F"),1,"")</f>
        <v/>
      </c>
      <c r="AU154" s="35" t="str">
        <f ca="1">IF($D154&gt;$AU$5,1,"")</f>
        <v/>
      </c>
      <c r="AV154" s="35" t="str">
        <f ca="1">IF(AND($D154&gt;$AV$5,$D154&lt;$AU$5),1,"")</f>
        <v/>
      </c>
      <c r="AW154" s="35" t="str">
        <f ca="1">IF($C154&gt;$AU$5,1,"")</f>
        <v/>
      </c>
      <c r="AX154" s="35" t="str">
        <f ca="1">IF(AND($C154&gt;$AV$5,$C154&lt;$AU$5),1,"")</f>
        <v/>
      </c>
      <c r="AY154" s="21" t="str">
        <f t="shared" si="14"/>
        <v/>
      </c>
    </row>
    <row r="155" spans="1:51" x14ac:dyDescent="0.25">
      <c r="A155" s="18">
        <v>148</v>
      </c>
      <c r="B155" s="32"/>
      <c r="C155" s="33"/>
      <c r="D155" s="33"/>
      <c r="E155" s="26" t="str">
        <f t="shared" si="10"/>
        <v/>
      </c>
      <c r="F155" s="34"/>
      <c r="G155" s="35"/>
      <c r="H155" s="33"/>
      <c r="I155" s="35"/>
      <c r="J155" s="37"/>
      <c r="K155" s="37"/>
      <c r="L155" s="37"/>
      <c r="M155" s="37"/>
      <c r="N155" s="33"/>
      <c r="O155" s="33"/>
      <c r="P155" s="33"/>
      <c r="Q155" s="33"/>
      <c r="R155" s="35"/>
      <c r="S155" s="35"/>
      <c r="T155" s="37"/>
      <c r="U155" s="37"/>
      <c r="V155" s="35" t="str">
        <f>IF(ISBLANK(C155),"",IF(ISBLANK($D155),$C$3-C155,D155-C155))</f>
        <v/>
      </c>
      <c r="W155" s="35" t="str">
        <f>IF(E155="Oui",1,"")</f>
        <v/>
      </c>
      <c r="X155" s="35" t="str">
        <f t="shared" si="11"/>
        <v/>
      </c>
      <c r="Y155" s="35" t="str">
        <f t="shared" si="12"/>
        <v/>
      </c>
      <c r="Z155" s="35" t="str">
        <f>IF(E155="Oui",N155,"")</f>
        <v/>
      </c>
      <c r="AA155" s="38" t="str">
        <f>IF(E155="Oui",($C$3-J155)/365,"")</f>
        <v/>
      </c>
      <c r="AB155" s="35" t="str">
        <f t="shared" si="13"/>
        <v/>
      </c>
      <c r="AC155" s="35" t="str">
        <f>IF(AND($E155="Oui",$L155="CDI"),1,"")</f>
        <v/>
      </c>
      <c r="AD155" s="35" t="str">
        <f>IF(AND($E155="Oui",$L155="CDD"),1,"")</f>
        <v/>
      </c>
      <c r="AE155" s="35" t="str">
        <f>IF(AND($E155="Oui",$L155="Apprentissage"),1,"")</f>
        <v/>
      </c>
      <c r="AF155" s="35" t="str">
        <f>IF(AND($E155="Oui",$L155="Stage"),1,"")</f>
        <v/>
      </c>
      <c r="AG155" s="35" t="str">
        <f>IF(AND($E155="Oui",$L155="Autre"),1,"")</f>
        <v/>
      </c>
      <c r="AH155" s="35" t="str">
        <f>IF(AND($E155="Oui",$O155="Cadre"),1,"")</f>
        <v/>
      </c>
      <c r="AI155" s="35" t="str">
        <f>IF(AND($E155="Oui",$O155="Agent de maîtrise"),1,"")</f>
        <v/>
      </c>
      <c r="AJ155" s="35" t="str">
        <f>IF(AND($E155="Oui",$O155="Autre"),1,"")</f>
        <v/>
      </c>
      <c r="AK155" s="38" t="str">
        <f>IF(AND($E155="Oui",$H155="F"),($C$3-J155)/365,"")</f>
        <v/>
      </c>
      <c r="AL155" s="38" t="str">
        <f>IF(AND($E155="Oui",$H155="M"),($C$3-$J155)/365,"")</f>
        <v/>
      </c>
      <c r="AM155" s="35" t="str">
        <f>IF(AND($E155="Oui",$L155="CDI",$H155="F"),1,"")</f>
        <v/>
      </c>
      <c r="AN155" s="35" t="str">
        <f>IF(AND($E155="Oui",$L155="CDD",$H155="F"),1,"")</f>
        <v/>
      </c>
      <c r="AO155" s="35" t="str">
        <f>IF(AND($E155="Oui",$L155="Apprentissage",$H155="F"),1,"")</f>
        <v/>
      </c>
      <c r="AP155" s="35" t="str">
        <f>IF(AND($E155="Oui",$L155="Stage",$H155="F"),1,"")</f>
        <v/>
      </c>
      <c r="AQ155" s="35" t="str">
        <f>IF(AND($E155="Oui",$L155="Autre",$H155="F"),1,"")</f>
        <v/>
      </c>
      <c r="AR155" s="35" t="str">
        <f>IF(AND($E155="Oui",$O155="Cadre",$H155="F"),1,"")</f>
        <v/>
      </c>
      <c r="AS155" s="35" t="str">
        <f>IF(AND($E155="Oui",$O155="Agent de maîtrise",$H155="F"),1,"")</f>
        <v/>
      </c>
      <c r="AT155" s="35" t="str">
        <f>IF(AND($E155="Oui",$O155="Autre",$H155="F"),1,"")</f>
        <v/>
      </c>
      <c r="AU155" s="35" t="str">
        <f ca="1">IF($D155&gt;$AU$5,1,"")</f>
        <v/>
      </c>
      <c r="AV155" s="35" t="str">
        <f ca="1">IF(AND($D155&gt;$AV$5,$D155&lt;$AU$5),1,"")</f>
        <v/>
      </c>
      <c r="AW155" s="35" t="str">
        <f ca="1">IF($C155&gt;$AU$5,1,"")</f>
        <v/>
      </c>
      <c r="AX155" s="35" t="str">
        <f ca="1">IF(AND($C155&gt;$AV$5,$C155&lt;$AU$5),1,"")</f>
        <v/>
      </c>
      <c r="AY155" s="21" t="str">
        <f t="shared" si="14"/>
        <v/>
      </c>
    </row>
    <row r="156" spans="1:51" x14ac:dyDescent="0.25">
      <c r="A156" s="18">
        <v>149</v>
      </c>
      <c r="B156" s="32"/>
      <c r="C156" s="33"/>
      <c r="D156" s="33"/>
      <c r="E156" s="26" t="str">
        <f t="shared" si="10"/>
        <v/>
      </c>
      <c r="F156" s="34"/>
      <c r="G156" s="35"/>
      <c r="H156" s="33"/>
      <c r="I156" s="35"/>
      <c r="J156" s="37"/>
      <c r="K156" s="37"/>
      <c r="L156" s="37"/>
      <c r="M156" s="37"/>
      <c r="N156" s="33"/>
      <c r="O156" s="33"/>
      <c r="P156" s="33"/>
      <c r="Q156" s="33"/>
      <c r="R156" s="35"/>
      <c r="S156" s="35"/>
      <c r="T156" s="37"/>
      <c r="U156" s="37"/>
      <c r="V156" s="35" t="str">
        <f>IF(ISBLANK(C156),"",IF(ISBLANK($D156),$C$3-C156,D156-C156))</f>
        <v/>
      </c>
      <c r="W156" s="35" t="str">
        <f>IF(E156="Oui",1,"")</f>
        <v/>
      </c>
      <c r="X156" s="35" t="str">
        <f t="shared" si="11"/>
        <v/>
      </c>
      <c r="Y156" s="35" t="str">
        <f t="shared" si="12"/>
        <v/>
      </c>
      <c r="Z156" s="35" t="str">
        <f>IF(E156="Oui",N156,"")</f>
        <v/>
      </c>
      <c r="AA156" s="38" t="str">
        <f>IF(E156="Oui",($C$3-J156)/365,"")</f>
        <v/>
      </c>
      <c r="AB156" s="35" t="str">
        <f t="shared" si="13"/>
        <v/>
      </c>
      <c r="AC156" s="35" t="str">
        <f>IF(AND($E156="Oui",$L156="CDI"),1,"")</f>
        <v/>
      </c>
      <c r="AD156" s="35" t="str">
        <f>IF(AND($E156="Oui",$L156="CDD"),1,"")</f>
        <v/>
      </c>
      <c r="AE156" s="35" t="str">
        <f>IF(AND($E156="Oui",$L156="Apprentissage"),1,"")</f>
        <v/>
      </c>
      <c r="AF156" s="35" t="str">
        <f>IF(AND($E156="Oui",$L156="Stage"),1,"")</f>
        <v/>
      </c>
      <c r="AG156" s="35" t="str">
        <f>IF(AND($E156="Oui",$L156="Autre"),1,"")</f>
        <v/>
      </c>
      <c r="AH156" s="35" t="str">
        <f>IF(AND($E156="Oui",$O156="Cadre"),1,"")</f>
        <v/>
      </c>
      <c r="AI156" s="35" t="str">
        <f>IF(AND($E156="Oui",$O156="Agent de maîtrise"),1,"")</f>
        <v/>
      </c>
      <c r="AJ156" s="35" t="str">
        <f>IF(AND($E156="Oui",$O156="Autre"),1,"")</f>
        <v/>
      </c>
      <c r="AK156" s="38" t="str">
        <f>IF(AND($E156="Oui",$H156="F"),($C$3-J156)/365,"")</f>
        <v/>
      </c>
      <c r="AL156" s="38" t="str">
        <f>IF(AND($E156="Oui",$H156="M"),($C$3-$J156)/365,"")</f>
        <v/>
      </c>
      <c r="AM156" s="35" t="str">
        <f>IF(AND($E156="Oui",$L156="CDI",$H156="F"),1,"")</f>
        <v/>
      </c>
      <c r="AN156" s="35" t="str">
        <f>IF(AND($E156="Oui",$L156="CDD",$H156="F"),1,"")</f>
        <v/>
      </c>
      <c r="AO156" s="35" t="str">
        <f>IF(AND($E156="Oui",$L156="Apprentissage",$H156="F"),1,"")</f>
        <v/>
      </c>
      <c r="AP156" s="35" t="str">
        <f>IF(AND($E156="Oui",$L156="Stage",$H156="F"),1,"")</f>
        <v/>
      </c>
      <c r="AQ156" s="35" t="str">
        <f>IF(AND($E156="Oui",$L156="Autre",$H156="F"),1,"")</f>
        <v/>
      </c>
      <c r="AR156" s="35" t="str">
        <f>IF(AND($E156="Oui",$O156="Cadre",$H156="F"),1,"")</f>
        <v/>
      </c>
      <c r="AS156" s="35" t="str">
        <f>IF(AND($E156="Oui",$O156="Agent de maîtrise",$H156="F"),1,"")</f>
        <v/>
      </c>
      <c r="AT156" s="35" t="str">
        <f>IF(AND($E156="Oui",$O156="Autre",$H156="F"),1,"")</f>
        <v/>
      </c>
      <c r="AU156" s="35" t="str">
        <f ca="1">IF($D156&gt;$AU$5,1,"")</f>
        <v/>
      </c>
      <c r="AV156" s="35" t="str">
        <f ca="1">IF(AND($D156&gt;$AV$5,$D156&lt;$AU$5),1,"")</f>
        <v/>
      </c>
      <c r="AW156" s="35" t="str">
        <f ca="1">IF($C156&gt;$AU$5,1,"")</f>
        <v/>
      </c>
      <c r="AX156" s="35" t="str">
        <f ca="1">IF(AND($C156&gt;$AV$5,$C156&lt;$AU$5),1,"")</f>
        <v/>
      </c>
      <c r="AY156" s="21" t="str">
        <f t="shared" si="14"/>
        <v/>
      </c>
    </row>
    <row r="157" spans="1:51" x14ac:dyDescent="0.25">
      <c r="A157" s="18">
        <v>150</v>
      </c>
      <c r="B157" s="32"/>
      <c r="C157" s="33"/>
      <c r="D157" s="33"/>
      <c r="E157" s="26" t="str">
        <f t="shared" si="10"/>
        <v/>
      </c>
      <c r="F157" s="34"/>
      <c r="G157" s="35"/>
      <c r="H157" s="33"/>
      <c r="I157" s="35"/>
      <c r="J157" s="37"/>
      <c r="K157" s="37"/>
      <c r="L157" s="37"/>
      <c r="M157" s="37"/>
      <c r="N157" s="33"/>
      <c r="O157" s="33"/>
      <c r="P157" s="33"/>
      <c r="Q157" s="33"/>
      <c r="R157" s="35"/>
      <c r="S157" s="35"/>
      <c r="T157" s="37"/>
      <c r="U157" s="37"/>
      <c r="V157" s="35" t="str">
        <f>IF(ISBLANK(C157),"",IF(ISBLANK($D157),$C$3-C157,D157-C157))</f>
        <v/>
      </c>
      <c r="W157" s="35" t="str">
        <f>IF(E157="Oui",1,"")</f>
        <v/>
      </c>
      <c r="X157" s="35" t="str">
        <f t="shared" si="11"/>
        <v/>
      </c>
      <c r="Y157" s="35" t="str">
        <f t="shared" si="12"/>
        <v/>
      </c>
      <c r="Z157" s="35" t="str">
        <f>IF(E157="Oui",N157,"")</f>
        <v/>
      </c>
      <c r="AA157" s="38" t="str">
        <f>IF(E157="Oui",($C$3-J157)/365,"")</f>
        <v/>
      </c>
      <c r="AB157" s="35" t="str">
        <f t="shared" si="13"/>
        <v/>
      </c>
      <c r="AC157" s="35" t="str">
        <f>IF(AND($E157="Oui",$L157="CDI"),1,"")</f>
        <v/>
      </c>
      <c r="AD157" s="35" t="str">
        <f>IF(AND($E157="Oui",$L157="CDD"),1,"")</f>
        <v/>
      </c>
      <c r="AE157" s="35" t="str">
        <f>IF(AND($E157="Oui",$L157="Apprentissage"),1,"")</f>
        <v/>
      </c>
      <c r="AF157" s="35" t="str">
        <f>IF(AND($E157="Oui",$L157="Stage"),1,"")</f>
        <v/>
      </c>
      <c r="AG157" s="35" t="str">
        <f>IF(AND($E157="Oui",$L157="Autre"),1,"")</f>
        <v/>
      </c>
      <c r="AH157" s="35" t="str">
        <f>IF(AND($E157="Oui",$O157="Cadre"),1,"")</f>
        <v/>
      </c>
      <c r="AI157" s="35" t="str">
        <f>IF(AND($E157="Oui",$O157="Agent de maîtrise"),1,"")</f>
        <v/>
      </c>
      <c r="AJ157" s="35" t="str">
        <f>IF(AND($E157="Oui",$O157="Autre"),1,"")</f>
        <v/>
      </c>
      <c r="AK157" s="38" t="str">
        <f>IF(AND($E157="Oui",$H157="F"),($C$3-J157)/365,"")</f>
        <v/>
      </c>
      <c r="AL157" s="38" t="str">
        <f>IF(AND($E157="Oui",$H157="M"),($C$3-$J157)/365,"")</f>
        <v/>
      </c>
      <c r="AM157" s="35" t="str">
        <f>IF(AND($E157="Oui",$L157="CDI",$H157="F"),1,"")</f>
        <v/>
      </c>
      <c r="AN157" s="35" t="str">
        <f>IF(AND($E157="Oui",$L157="CDD",$H157="F"),1,"")</f>
        <v/>
      </c>
      <c r="AO157" s="35" t="str">
        <f>IF(AND($E157="Oui",$L157="Apprentissage",$H157="F"),1,"")</f>
        <v/>
      </c>
      <c r="AP157" s="35" t="str">
        <f>IF(AND($E157="Oui",$L157="Stage",$H157="F"),1,"")</f>
        <v/>
      </c>
      <c r="AQ157" s="35" t="str">
        <f>IF(AND($E157="Oui",$L157="Autre",$H157="F"),1,"")</f>
        <v/>
      </c>
      <c r="AR157" s="35" t="str">
        <f>IF(AND($E157="Oui",$O157="Cadre",$H157="F"),1,"")</f>
        <v/>
      </c>
      <c r="AS157" s="35" t="str">
        <f>IF(AND($E157="Oui",$O157="Agent de maîtrise",$H157="F"),1,"")</f>
        <v/>
      </c>
      <c r="AT157" s="35" t="str">
        <f>IF(AND($E157="Oui",$O157="Autre",$H157="F"),1,"")</f>
        <v/>
      </c>
      <c r="AU157" s="35" t="str">
        <f ca="1">IF($D157&gt;$AU$5,1,"")</f>
        <v/>
      </c>
      <c r="AV157" s="35" t="str">
        <f ca="1">IF(AND($D157&gt;$AV$5,$D157&lt;$AU$5),1,"")</f>
        <v/>
      </c>
      <c r="AW157" s="35" t="str">
        <f ca="1">IF($C157&gt;$AU$5,1,"")</f>
        <v/>
      </c>
      <c r="AX157" s="35" t="str">
        <f ca="1">IF(AND($C157&gt;$AV$5,$C157&lt;$AU$5),1,"")</f>
        <v/>
      </c>
      <c r="AY157" s="21" t="str">
        <f t="shared" si="14"/>
        <v/>
      </c>
    </row>
    <row r="158" spans="1:51" x14ac:dyDescent="0.25">
      <c r="A158" s="18">
        <v>151</v>
      </c>
      <c r="B158" s="32"/>
      <c r="C158" s="33"/>
      <c r="D158" s="33"/>
      <c r="E158" s="26" t="str">
        <f t="shared" si="10"/>
        <v/>
      </c>
      <c r="F158" s="34"/>
      <c r="G158" s="35"/>
      <c r="H158" s="33"/>
      <c r="I158" s="35"/>
      <c r="J158" s="37"/>
      <c r="K158" s="37"/>
      <c r="L158" s="37"/>
      <c r="M158" s="37"/>
      <c r="N158" s="33"/>
      <c r="O158" s="33"/>
      <c r="P158" s="33"/>
      <c r="Q158" s="33"/>
      <c r="R158" s="35"/>
      <c r="S158" s="35"/>
      <c r="T158" s="37"/>
      <c r="U158" s="37"/>
      <c r="V158" s="35" t="str">
        <f>IF(ISBLANK(C158),"",IF(ISBLANK($D158),$C$3-C158,D158-C158))</f>
        <v/>
      </c>
      <c r="W158" s="35" t="str">
        <f>IF(E158="Oui",1,"")</f>
        <v/>
      </c>
      <c r="X158" s="35" t="str">
        <f t="shared" si="11"/>
        <v/>
      </c>
      <c r="Y158" s="35" t="str">
        <f t="shared" si="12"/>
        <v/>
      </c>
      <c r="Z158" s="35" t="str">
        <f>IF(E158="Oui",N158,"")</f>
        <v/>
      </c>
      <c r="AA158" s="38" t="str">
        <f>IF(E158="Oui",($C$3-J158)/365,"")</f>
        <v/>
      </c>
      <c r="AB158" s="35" t="str">
        <f t="shared" si="13"/>
        <v/>
      </c>
      <c r="AC158" s="35" t="str">
        <f>IF(AND($E158="Oui",$L158="CDI"),1,"")</f>
        <v/>
      </c>
      <c r="AD158" s="35" t="str">
        <f>IF(AND($E158="Oui",$L158="CDD"),1,"")</f>
        <v/>
      </c>
      <c r="AE158" s="35" t="str">
        <f>IF(AND($E158="Oui",$L158="Apprentissage"),1,"")</f>
        <v/>
      </c>
      <c r="AF158" s="35" t="str">
        <f>IF(AND($E158="Oui",$L158="Stage"),1,"")</f>
        <v/>
      </c>
      <c r="AG158" s="35" t="str">
        <f>IF(AND($E158="Oui",$L158="Autre"),1,"")</f>
        <v/>
      </c>
      <c r="AH158" s="35" t="str">
        <f>IF(AND($E158="Oui",$O158="Cadre"),1,"")</f>
        <v/>
      </c>
      <c r="AI158" s="35" t="str">
        <f>IF(AND($E158="Oui",$O158="Agent de maîtrise"),1,"")</f>
        <v/>
      </c>
      <c r="AJ158" s="35" t="str">
        <f>IF(AND($E158="Oui",$O158="Autre"),1,"")</f>
        <v/>
      </c>
      <c r="AK158" s="38" t="str">
        <f>IF(AND($E158="Oui",$H158="F"),($C$3-J158)/365,"")</f>
        <v/>
      </c>
      <c r="AL158" s="38" t="str">
        <f>IF(AND($E158="Oui",$H158="M"),($C$3-$J158)/365,"")</f>
        <v/>
      </c>
      <c r="AM158" s="35" t="str">
        <f>IF(AND($E158="Oui",$L158="CDI",$H158="F"),1,"")</f>
        <v/>
      </c>
      <c r="AN158" s="35" t="str">
        <f>IF(AND($E158="Oui",$L158="CDD",$H158="F"),1,"")</f>
        <v/>
      </c>
      <c r="AO158" s="35" t="str">
        <f>IF(AND($E158="Oui",$L158="Apprentissage",$H158="F"),1,"")</f>
        <v/>
      </c>
      <c r="AP158" s="35" t="str">
        <f>IF(AND($E158="Oui",$L158="Stage",$H158="F"),1,"")</f>
        <v/>
      </c>
      <c r="AQ158" s="35" t="str">
        <f>IF(AND($E158="Oui",$L158="Autre",$H158="F"),1,"")</f>
        <v/>
      </c>
      <c r="AR158" s="35" t="str">
        <f>IF(AND($E158="Oui",$O158="Cadre",$H158="F"),1,"")</f>
        <v/>
      </c>
      <c r="AS158" s="35" t="str">
        <f>IF(AND($E158="Oui",$O158="Agent de maîtrise",$H158="F"),1,"")</f>
        <v/>
      </c>
      <c r="AT158" s="35" t="str">
        <f>IF(AND($E158="Oui",$O158="Autre",$H158="F"),1,"")</f>
        <v/>
      </c>
      <c r="AU158" s="35" t="str">
        <f ca="1">IF($D158&gt;$AU$5,1,"")</f>
        <v/>
      </c>
      <c r="AV158" s="35" t="str">
        <f ca="1">IF(AND($D158&gt;$AV$5,$D158&lt;$AU$5),1,"")</f>
        <v/>
      </c>
      <c r="AW158" s="35" t="str">
        <f ca="1">IF($C158&gt;$AU$5,1,"")</f>
        <v/>
      </c>
      <c r="AX158" s="35" t="str">
        <f ca="1">IF(AND($C158&gt;$AV$5,$C158&lt;$AU$5),1,"")</f>
        <v/>
      </c>
      <c r="AY158" s="21" t="str">
        <f t="shared" si="14"/>
        <v/>
      </c>
    </row>
    <row r="159" spans="1:51" x14ac:dyDescent="0.25">
      <c r="A159" s="18">
        <v>152</v>
      </c>
      <c r="B159" s="32"/>
      <c r="C159" s="33"/>
      <c r="D159" s="33"/>
      <c r="E159" s="26" t="str">
        <f t="shared" si="10"/>
        <v/>
      </c>
      <c r="F159" s="34"/>
      <c r="G159" s="35"/>
      <c r="H159" s="33"/>
      <c r="I159" s="35"/>
      <c r="J159" s="37"/>
      <c r="K159" s="37"/>
      <c r="L159" s="37"/>
      <c r="M159" s="37"/>
      <c r="N159" s="33"/>
      <c r="O159" s="33"/>
      <c r="P159" s="33"/>
      <c r="Q159" s="33"/>
      <c r="R159" s="35"/>
      <c r="S159" s="35"/>
      <c r="T159" s="37"/>
      <c r="U159" s="37"/>
      <c r="V159" s="35" t="str">
        <f>IF(ISBLANK(C159),"",IF(ISBLANK($D159),$C$3-C159,D159-C159))</f>
        <v/>
      </c>
      <c r="W159" s="35" t="str">
        <f>IF(E159="Oui",1,"")</f>
        <v/>
      </c>
      <c r="X159" s="35" t="str">
        <f t="shared" si="11"/>
        <v/>
      </c>
      <c r="Y159" s="35" t="str">
        <f t="shared" si="12"/>
        <v/>
      </c>
      <c r="Z159" s="35" t="str">
        <f>IF(E159="Oui",N159,"")</f>
        <v/>
      </c>
      <c r="AA159" s="38" t="str">
        <f>IF(E159="Oui",($C$3-J159)/365,"")</f>
        <v/>
      </c>
      <c r="AB159" s="35" t="str">
        <f t="shared" si="13"/>
        <v/>
      </c>
      <c r="AC159" s="35" t="str">
        <f>IF(AND($E159="Oui",$L159="CDI"),1,"")</f>
        <v/>
      </c>
      <c r="AD159" s="35" t="str">
        <f>IF(AND($E159="Oui",$L159="CDD"),1,"")</f>
        <v/>
      </c>
      <c r="AE159" s="35" t="str">
        <f>IF(AND($E159="Oui",$L159="Apprentissage"),1,"")</f>
        <v/>
      </c>
      <c r="AF159" s="35" t="str">
        <f>IF(AND($E159="Oui",$L159="Stage"),1,"")</f>
        <v/>
      </c>
      <c r="AG159" s="35" t="str">
        <f>IF(AND($E159="Oui",$L159="Autre"),1,"")</f>
        <v/>
      </c>
      <c r="AH159" s="35" t="str">
        <f>IF(AND($E159="Oui",$O159="Cadre"),1,"")</f>
        <v/>
      </c>
      <c r="AI159" s="35" t="str">
        <f>IF(AND($E159="Oui",$O159="Agent de maîtrise"),1,"")</f>
        <v/>
      </c>
      <c r="AJ159" s="35" t="str">
        <f>IF(AND($E159="Oui",$O159="Autre"),1,"")</f>
        <v/>
      </c>
      <c r="AK159" s="38" t="str">
        <f>IF(AND($E159="Oui",$H159="F"),($C$3-J159)/365,"")</f>
        <v/>
      </c>
      <c r="AL159" s="38" t="str">
        <f>IF(AND($E159="Oui",$H159="M"),($C$3-$J159)/365,"")</f>
        <v/>
      </c>
      <c r="AM159" s="35" t="str">
        <f>IF(AND($E159="Oui",$L159="CDI",$H159="F"),1,"")</f>
        <v/>
      </c>
      <c r="AN159" s="35" t="str">
        <f>IF(AND($E159="Oui",$L159="CDD",$H159="F"),1,"")</f>
        <v/>
      </c>
      <c r="AO159" s="35" t="str">
        <f>IF(AND($E159="Oui",$L159="Apprentissage",$H159="F"),1,"")</f>
        <v/>
      </c>
      <c r="AP159" s="35" t="str">
        <f>IF(AND($E159="Oui",$L159="Stage",$H159="F"),1,"")</f>
        <v/>
      </c>
      <c r="AQ159" s="35" t="str">
        <f>IF(AND($E159="Oui",$L159="Autre",$H159="F"),1,"")</f>
        <v/>
      </c>
      <c r="AR159" s="35" t="str">
        <f>IF(AND($E159="Oui",$O159="Cadre",$H159="F"),1,"")</f>
        <v/>
      </c>
      <c r="AS159" s="35" t="str">
        <f>IF(AND($E159="Oui",$O159="Agent de maîtrise",$H159="F"),1,"")</f>
        <v/>
      </c>
      <c r="AT159" s="35" t="str">
        <f>IF(AND($E159="Oui",$O159="Autre",$H159="F"),1,"")</f>
        <v/>
      </c>
      <c r="AU159" s="35" t="str">
        <f ca="1">IF($D159&gt;$AU$5,1,"")</f>
        <v/>
      </c>
      <c r="AV159" s="35" t="str">
        <f ca="1">IF(AND($D159&gt;$AV$5,$D159&lt;$AU$5),1,"")</f>
        <v/>
      </c>
      <c r="AW159" s="35" t="str">
        <f ca="1">IF($C159&gt;$AU$5,1,"")</f>
        <v/>
      </c>
      <c r="AX159" s="35" t="str">
        <f ca="1">IF(AND($C159&gt;$AV$5,$C159&lt;$AU$5),1,"")</f>
        <v/>
      </c>
      <c r="AY159" s="21" t="str">
        <f t="shared" si="14"/>
        <v/>
      </c>
    </row>
    <row r="160" spans="1:51" x14ac:dyDescent="0.25">
      <c r="A160" s="18">
        <v>153</v>
      </c>
      <c r="B160" s="32"/>
      <c r="C160" s="33"/>
      <c r="D160" s="33"/>
      <c r="E160" s="26" t="str">
        <f t="shared" si="10"/>
        <v/>
      </c>
      <c r="F160" s="34"/>
      <c r="G160" s="35"/>
      <c r="H160" s="33"/>
      <c r="I160" s="35"/>
      <c r="J160" s="37"/>
      <c r="K160" s="37"/>
      <c r="L160" s="37"/>
      <c r="M160" s="37"/>
      <c r="N160" s="33"/>
      <c r="O160" s="33"/>
      <c r="P160" s="33"/>
      <c r="Q160" s="33"/>
      <c r="R160" s="35"/>
      <c r="S160" s="35"/>
      <c r="T160" s="37"/>
      <c r="U160" s="37"/>
      <c r="V160" s="35" t="str">
        <f>IF(ISBLANK(C160),"",IF(ISBLANK($D160),$C$3-C160,D160-C160))</f>
        <v/>
      </c>
      <c r="W160" s="35" t="str">
        <f>IF(E160="Oui",1,"")</f>
        <v/>
      </c>
      <c r="X160" s="35" t="str">
        <f t="shared" si="11"/>
        <v/>
      </c>
      <c r="Y160" s="35" t="str">
        <f t="shared" si="12"/>
        <v/>
      </c>
      <c r="Z160" s="35" t="str">
        <f>IF(E160="Oui",N160,"")</f>
        <v/>
      </c>
      <c r="AA160" s="38" t="str">
        <f>IF(E160="Oui",($C$3-J160)/365,"")</f>
        <v/>
      </c>
      <c r="AB160" s="35" t="str">
        <f t="shared" si="13"/>
        <v/>
      </c>
      <c r="AC160" s="35" t="str">
        <f>IF(AND($E160="Oui",$L160="CDI"),1,"")</f>
        <v/>
      </c>
      <c r="AD160" s="35" t="str">
        <f>IF(AND($E160="Oui",$L160="CDD"),1,"")</f>
        <v/>
      </c>
      <c r="AE160" s="35" t="str">
        <f>IF(AND($E160="Oui",$L160="Apprentissage"),1,"")</f>
        <v/>
      </c>
      <c r="AF160" s="35" t="str">
        <f>IF(AND($E160="Oui",$L160="Stage"),1,"")</f>
        <v/>
      </c>
      <c r="AG160" s="35" t="str">
        <f>IF(AND($E160="Oui",$L160="Autre"),1,"")</f>
        <v/>
      </c>
      <c r="AH160" s="35" t="str">
        <f>IF(AND($E160="Oui",$O160="Cadre"),1,"")</f>
        <v/>
      </c>
      <c r="AI160" s="35" t="str">
        <f>IF(AND($E160="Oui",$O160="Agent de maîtrise"),1,"")</f>
        <v/>
      </c>
      <c r="AJ160" s="35" t="str">
        <f>IF(AND($E160="Oui",$O160="Autre"),1,"")</f>
        <v/>
      </c>
      <c r="AK160" s="38" t="str">
        <f>IF(AND($E160="Oui",$H160="F"),($C$3-J160)/365,"")</f>
        <v/>
      </c>
      <c r="AL160" s="38" t="str">
        <f>IF(AND($E160="Oui",$H160="M"),($C$3-$J160)/365,"")</f>
        <v/>
      </c>
      <c r="AM160" s="35" t="str">
        <f>IF(AND($E160="Oui",$L160="CDI",$H160="F"),1,"")</f>
        <v/>
      </c>
      <c r="AN160" s="35" t="str">
        <f>IF(AND($E160="Oui",$L160="CDD",$H160="F"),1,"")</f>
        <v/>
      </c>
      <c r="AO160" s="35" t="str">
        <f>IF(AND($E160="Oui",$L160="Apprentissage",$H160="F"),1,"")</f>
        <v/>
      </c>
      <c r="AP160" s="35" t="str">
        <f>IF(AND($E160="Oui",$L160="Stage",$H160="F"),1,"")</f>
        <v/>
      </c>
      <c r="AQ160" s="35" t="str">
        <f>IF(AND($E160="Oui",$L160="Autre",$H160="F"),1,"")</f>
        <v/>
      </c>
      <c r="AR160" s="35" t="str">
        <f>IF(AND($E160="Oui",$O160="Cadre",$H160="F"),1,"")</f>
        <v/>
      </c>
      <c r="AS160" s="35" t="str">
        <f>IF(AND($E160="Oui",$O160="Agent de maîtrise",$H160="F"),1,"")</f>
        <v/>
      </c>
      <c r="AT160" s="35" t="str">
        <f>IF(AND($E160="Oui",$O160="Autre",$H160="F"),1,"")</f>
        <v/>
      </c>
      <c r="AU160" s="35" t="str">
        <f ca="1">IF($D160&gt;$AU$5,1,"")</f>
        <v/>
      </c>
      <c r="AV160" s="35" t="str">
        <f ca="1">IF(AND($D160&gt;$AV$5,$D160&lt;$AU$5),1,"")</f>
        <v/>
      </c>
      <c r="AW160" s="35" t="str">
        <f ca="1">IF($C160&gt;$AU$5,1,"")</f>
        <v/>
      </c>
      <c r="AX160" s="35" t="str">
        <f ca="1">IF(AND($C160&gt;$AV$5,$C160&lt;$AU$5),1,"")</f>
        <v/>
      </c>
      <c r="AY160" s="21" t="str">
        <f t="shared" si="14"/>
        <v/>
      </c>
    </row>
    <row r="161" spans="1:51" x14ac:dyDescent="0.25">
      <c r="A161" s="18">
        <v>154</v>
      </c>
      <c r="B161" s="32"/>
      <c r="C161" s="33"/>
      <c r="D161" s="33"/>
      <c r="E161" s="26" t="str">
        <f t="shared" si="10"/>
        <v/>
      </c>
      <c r="F161" s="34"/>
      <c r="G161" s="35"/>
      <c r="H161" s="33"/>
      <c r="I161" s="35"/>
      <c r="J161" s="37"/>
      <c r="K161" s="37"/>
      <c r="L161" s="37"/>
      <c r="M161" s="37"/>
      <c r="N161" s="33"/>
      <c r="O161" s="33"/>
      <c r="P161" s="33"/>
      <c r="Q161" s="33"/>
      <c r="R161" s="35"/>
      <c r="S161" s="35"/>
      <c r="T161" s="37"/>
      <c r="U161" s="37"/>
      <c r="V161" s="35" t="str">
        <f>IF(ISBLANK(C161),"",IF(ISBLANK($D161),$C$3-C161,D161-C161))</f>
        <v/>
      </c>
      <c r="W161" s="35" t="str">
        <f>IF(E161="Oui",1,"")</f>
        <v/>
      </c>
      <c r="X161" s="35" t="str">
        <f t="shared" si="11"/>
        <v/>
      </c>
      <c r="Y161" s="35" t="str">
        <f t="shared" si="12"/>
        <v/>
      </c>
      <c r="Z161" s="35" t="str">
        <f>IF(E161="Oui",N161,"")</f>
        <v/>
      </c>
      <c r="AA161" s="38" t="str">
        <f>IF(E161="Oui",($C$3-J161)/365,"")</f>
        <v/>
      </c>
      <c r="AB161" s="35" t="str">
        <f t="shared" si="13"/>
        <v/>
      </c>
      <c r="AC161" s="35" t="str">
        <f>IF(AND($E161="Oui",$L161="CDI"),1,"")</f>
        <v/>
      </c>
      <c r="AD161" s="35" t="str">
        <f>IF(AND($E161="Oui",$L161="CDD"),1,"")</f>
        <v/>
      </c>
      <c r="AE161" s="35" t="str">
        <f>IF(AND($E161="Oui",$L161="Apprentissage"),1,"")</f>
        <v/>
      </c>
      <c r="AF161" s="35" t="str">
        <f>IF(AND($E161="Oui",$L161="Stage"),1,"")</f>
        <v/>
      </c>
      <c r="AG161" s="35" t="str">
        <f>IF(AND($E161="Oui",$L161="Autre"),1,"")</f>
        <v/>
      </c>
      <c r="AH161" s="35" t="str">
        <f>IF(AND($E161="Oui",$O161="Cadre"),1,"")</f>
        <v/>
      </c>
      <c r="AI161" s="35" t="str">
        <f>IF(AND($E161="Oui",$O161="Agent de maîtrise"),1,"")</f>
        <v/>
      </c>
      <c r="AJ161" s="35" t="str">
        <f>IF(AND($E161="Oui",$O161="Autre"),1,"")</f>
        <v/>
      </c>
      <c r="AK161" s="38" t="str">
        <f>IF(AND($E161="Oui",$H161="F"),($C$3-J161)/365,"")</f>
        <v/>
      </c>
      <c r="AL161" s="38" t="str">
        <f>IF(AND($E161="Oui",$H161="M"),($C$3-$J161)/365,"")</f>
        <v/>
      </c>
      <c r="AM161" s="35" t="str">
        <f>IF(AND($E161="Oui",$L161="CDI",$H161="F"),1,"")</f>
        <v/>
      </c>
      <c r="AN161" s="35" t="str">
        <f>IF(AND($E161="Oui",$L161="CDD",$H161="F"),1,"")</f>
        <v/>
      </c>
      <c r="AO161" s="35" t="str">
        <f>IF(AND($E161="Oui",$L161="Apprentissage",$H161="F"),1,"")</f>
        <v/>
      </c>
      <c r="AP161" s="35" t="str">
        <f>IF(AND($E161="Oui",$L161="Stage",$H161="F"),1,"")</f>
        <v/>
      </c>
      <c r="AQ161" s="35" t="str">
        <f>IF(AND($E161="Oui",$L161="Autre",$H161="F"),1,"")</f>
        <v/>
      </c>
      <c r="AR161" s="35" t="str">
        <f>IF(AND($E161="Oui",$O161="Cadre",$H161="F"),1,"")</f>
        <v/>
      </c>
      <c r="AS161" s="35" t="str">
        <f>IF(AND($E161="Oui",$O161="Agent de maîtrise",$H161="F"),1,"")</f>
        <v/>
      </c>
      <c r="AT161" s="35" t="str">
        <f>IF(AND($E161="Oui",$O161="Autre",$H161="F"),1,"")</f>
        <v/>
      </c>
      <c r="AU161" s="35" t="str">
        <f ca="1">IF($D161&gt;$AU$5,1,"")</f>
        <v/>
      </c>
      <c r="AV161" s="35" t="str">
        <f ca="1">IF(AND($D161&gt;$AV$5,$D161&lt;$AU$5),1,"")</f>
        <v/>
      </c>
      <c r="AW161" s="35" t="str">
        <f ca="1">IF($C161&gt;$AU$5,1,"")</f>
        <v/>
      </c>
      <c r="AX161" s="35" t="str">
        <f ca="1">IF(AND($C161&gt;$AV$5,$C161&lt;$AU$5),1,"")</f>
        <v/>
      </c>
      <c r="AY161" s="21" t="str">
        <f t="shared" si="14"/>
        <v/>
      </c>
    </row>
    <row r="162" spans="1:51" x14ac:dyDescent="0.25">
      <c r="A162" s="18">
        <v>155</v>
      </c>
      <c r="B162" s="32"/>
      <c r="C162" s="33"/>
      <c r="D162" s="33"/>
      <c r="E162" s="26" t="str">
        <f t="shared" si="10"/>
        <v/>
      </c>
      <c r="F162" s="34"/>
      <c r="G162" s="35"/>
      <c r="H162" s="33"/>
      <c r="I162" s="35"/>
      <c r="J162" s="37"/>
      <c r="K162" s="37"/>
      <c r="L162" s="37"/>
      <c r="M162" s="37"/>
      <c r="N162" s="33"/>
      <c r="O162" s="33"/>
      <c r="P162" s="33"/>
      <c r="Q162" s="33"/>
      <c r="R162" s="35"/>
      <c r="S162" s="35"/>
      <c r="T162" s="37"/>
      <c r="U162" s="37"/>
      <c r="V162" s="35" t="str">
        <f>IF(ISBLANK(C162),"",IF(ISBLANK($D162),$C$3-C162,D162-C162))</f>
        <v/>
      </c>
      <c r="W162" s="35" t="str">
        <f>IF(E162="Oui",1,"")</f>
        <v/>
      </c>
      <c r="X162" s="35" t="str">
        <f t="shared" si="11"/>
        <v/>
      </c>
      <c r="Y162" s="35" t="str">
        <f t="shared" si="12"/>
        <v/>
      </c>
      <c r="Z162" s="35" t="str">
        <f>IF(E162="Oui",N162,"")</f>
        <v/>
      </c>
      <c r="AA162" s="38" t="str">
        <f>IF(E162="Oui",($C$3-J162)/365,"")</f>
        <v/>
      </c>
      <c r="AB162" s="35" t="str">
        <f t="shared" si="13"/>
        <v/>
      </c>
      <c r="AC162" s="35" t="str">
        <f>IF(AND($E162="Oui",$L162="CDI"),1,"")</f>
        <v/>
      </c>
      <c r="AD162" s="35" t="str">
        <f>IF(AND($E162="Oui",$L162="CDD"),1,"")</f>
        <v/>
      </c>
      <c r="AE162" s="35" t="str">
        <f>IF(AND($E162="Oui",$L162="Apprentissage"),1,"")</f>
        <v/>
      </c>
      <c r="AF162" s="35" t="str">
        <f>IF(AND($E162="Oui",$L162="Stage"),1,"")</f>
        <v/>
      </c>
      <c r="AG162" s="35" t="str">
        <f>IF(AND($E162="Oui",$L162="Autre"),1,"")</f>
        <v/>
      </c>
      <c r="AH162" s="35" t="str">
        <f>IF(AND($E162="Oui",$O162="Cadre"),1,"")</f>
        <v/>
      </c>
      <c r="AI162" s="35" t="str">
        <f>IF(AND($E162="Oui",$O162="Agent de maîtrise"),1,"")</f>
        <v/>
      </c>
      <c r="AJ162" s="35" t="str">
        <f>IF(AND($E162="Oui",$O162="Autre"),1,"")</f>
        <v/>
      </c>
      <c r="AK162" s="38" t="str">
        <f>IF(AND($E162="Oui",$H162="F"),($C$3-J162)/365,"")</f>
        <v/>
      </c>
      <c r="AL162" s="38" t="str">
        <f>IF(AND($E162="Oui",$H162="M"),($C$3-$J162)/365,"")</f>
        <v/>
      </c>
      <c r="AM162" s="35" t="str">
        <f>IF(AND($E162="Oui",$L162="CDI",$H162="F"),1,"")</f>
        <v/>
      </c>
      <c r="AN162" s="35" t="str">
        <f>IF(AND($E162="Oui",$L162="CDD",$H162="F"),1,"")</f>
        <v/>
      </c>
      <c r="AO162" s="35" t="str">
        <f>IF(AND($E162="Oui",$L162="Apprentissage",$H162="F"),1,"")</f>
        <v/>
      </c>
      <c r="AP162" s="35" t="str">
        <f>IF(AND($E162="Oui",$L162="Stage",$H162="F"),1,"")</f>
        <v/>
      </c>
      <c r="AQ162" s="35" t="str">
        <f>IF(AND($E162="Oui",$L162="Autre",$H162="F"),1,"")</f>
        <v/>
      </c>
      <c r="AR162" s="35" t="str">
        <f>IF(AND($E162="Oui",$O162="Cadre",$H162="F"),1,"")</f>
        <v/>
      </c>
      <c r="AS162" s="35" t="str">
        <f>IF(AND($E162="Oui",$O162="Agent de maîtrise",$H162="F"),1,"")</f>
        <v/>
      </c>
      <c r="AT162" s="35" t="str">
        <f>IF(AND($E162="Oui",$O162="Autre",$H162="F"),1,"")</f>
        <v/>
      </c>
      <c r="AU162" s="35" t="str">
        <f ca="1">IF($D162&gt;$AU$5,1,"")</f>
        <v/>
      </c>
      <c r="AV162" s="35" t="str">
        <f ca="1">IF(AND($D162&gt;$AV$5,$D162&lt;$AU$5),1,"")</f>
        <v/>
      </c>
      <c r="AW162" s="35" t="str">
        <f ca="1">IF($C162&gt;$AU$5,1,"")</f>
        <v/>
      </c>
      <c r="AX162" s="35" t="str">
        <f ca="1">IF(AND($C162&gt;$AV$5,$C162&lt;$AU$5),1,"")</f>
        <v/>
      </c>
      <c r="AY162" s="21" t="str">
        <f t="shared" si="14"/>
        <v/>
      </c>
    </row>
    <row r="163" spans="1:51" x14ac:dyDescent="0.25">
      <c r="A163" s="18">
        <v>156</v>
      </c>
      <c r="B163" s="32"/>
      <c r="C163" s="33"/>
      <c r="D163" s="33"/>
      <c r="E163" s="26" t="str">
        <f t="shared" si="10"/>
        <v/>
      </c>
      <c r="F163" s="34"/>
      <c r="G163" s="35"/>
      <c r="H163" s="33"/>
      <c r="I163" s="35"/>
      <c r="J163" s="37"/>
      <c r="K163" s="37"/>
      <c r="L163" s="37"/>
      <c r="M163" s="37"/>
      <c r="N163" s="33"/>
      <c r="O163" s="33"/>
      <c r="P163" s="33"/>
      <c r="Q163" s="33"/>
      <c r="R163" s="35"/>
      <c r="S163" s="35"/>
      <c r="T163" s="37"/>
      <c r="U163" s="37"/>
      <c r="V163" s="35" t="str">
        <f>IF(ISBLANK(C163),"",IF(ISBLANK($D163),$C$3-C163,D163-C163))</f>
        <v/>
      </c>
      <c r="W163" s="35" t="str">
        <f>IF(E163="Oui",1,"")</f>
        <v/>
      </c>
      <c r="X163" s="35" t="str">
        <f t="shared" si="11"/>
        <v/>
      </c>
      <c r="Y163" s="35" t="str">
        <f t="shared" si="12"/>
        <v/>
      </c>
      <c r="Z163" s="35" t="str">
        <f>IF(E163="Oui",N163,"")</f>
        <v/>
      </c>
      <c r="AA163" s="38" t="str">
        <f>IF(E163="Oui",($C$3-J163)/365,"")</f>
        <v/>
      </c>
      <c r="AB163" s="35" t="str">
        <f t="shared" si="13"/>
        <v/>
      </c>
      <c r="AC163" s="35" t="str">
        <f>IF(AND($E163="Oui",$L163="CDI"),1,"")</f>
        <v/>
      </c>
      <c r="AD163" s="35" t="str">
        <f>IF(AND($E163="Oui",$L163="CDD"),1,"")</f>
        <v/>
      </c>
      <c r="AE163" s="35" t="str">
        <f>IF(AND($E163="Oui",$L163="Apprentissage"),1,"")</f>
        <v/>
      </c>
      <c r="AF163" s="35" t="str">
        <f>IF(AND($E163="Oui",$L163="Stage"),1,"")</f>
        <v/>
      </c>
      <c r="AG163" s="35" t="str">
        <f>IF(AND($E163="Oui",$L163="Autre"),1,"")</f>
        <v/>
      </c>
      <c r="AH163" s="35" t="str">
        <f>IF(AND($E163="Oui",$O163="Cadre"),1,"")</f>
        <v/>
      </c>
      <c r="AI163" s="35" t="str">
        <f>IF(AND($E163="Oui",$O163="Agent de maîtrise"),1,"")</f>
        <v/>
      </c>
      <c r="AJ163" s="35" t="str">
        <f>IF(AND($E163="Oui",$O163="Autre"),1,"")</f>
        <v/>
      </c>
      <c r="AK163" s="38" t="str">
        <f>IF(AND($E163="Oui",$H163="F"),($C$3-J163)/365,"")</f>
        <v/>
      </c>
      <c r="AL163" s="38" t="str">
        <f>IF(AND($E163="Oui",$H163="M"),($C$3-$J163)/365,"")</f>
        <v/>
      </c>
      <c r="AM163" s="35" t="str">
        <f>IF(AND($E163="Oui",$L163="CDI",$H163="F"),1,"")</f>
        <v/>
      </c>
      <c r="AN163" s="35" t="str">
        <f>IF(AND($E163="Oui",$L163="CDD",$H163="F"),1,"")</f>
        <v/>
      </c>
      <c r="AO163" s="35" t="str">
        <f>IF(AND($E163="Oui",$L163="Apprentissage",$H163="F"),1,"")</f>
        <v/>
      </c>
      <c r="AP163" s="35" t="str">
        <f>IF(AND($E163="Oui",$L163="Stage",$H163="F"),1,"")</f>
        <v/>
      </c>
      <c r="AQ163" s="35" t="str">
        <f>IF(AND($E163="Oui",$L163="Autre",$H163="F"),1,"")</f>
        <v/>
      </c>
      <c r="AR163" s="35" t="str">
        <f>IF(AND($E163="Oui",$O163="Cadre",$H163="F"),1,"")</f>
        <v/>
      </c>
      <c r="AS163" s="35" t="str">
        <f>IF(AND($E163="Oui",$O163="Agent de maîtrise",$H163="F"),1,"")</f>
        <v/>
      </c>
      <c r="AT163" s="35" t="str">
        <f>IF(AND($E163="Oui",$O163="Autre",$H163="F"),1,"")</f>
        <v/>
      </c>
      <c r="AU163" s="35" t="str">
        <f ca="1">IF($D163&gt;$AU$5,1,"")</f>
        <v/>
      </c>
      <c r="AV163" s="35" t="str">
        <f ca="1">IF(AND($D163&gt;$AV$5,$D163&lt;$AU$5),1,"")</f>
        <v/>
      </c>
      <c r="AW163" s="35" t="str">
        <f ca="1">IF($C163&gt;$AU$5,1,"")</f>
        <v/>
      </c>
      <c r="AX163" s="35" t="str">
        <f ca="1">IF(AND($C163&gt;$AV$5,$C163&lt;$AU$5),1,"")</f>
        <v/>
      </c>
      <c r="AY163" s="21" t="str">
        <f t="shared" si="14"/>
        <v/>
      </c>
    </row>
    <row r="164" spans="1:51" x14ac:dyDescent="0.25">
      <c r="A164" s="18">
        <v>157</v>
      </c>
      <c r="B164" s="32"/>
      <c r="C164" s="33"/>
      <c r="D164" s="33"/>
      <c r="E164" s="26" t="str">
        <f t="shared" si="10"/>
        <v/>
      </c>
      <c r="F164" s="34"/>
      <c r="G164" s="35"/>
      <c r="H164" s="33"/>
      <c r="I164" s="35"/>
      <c r="J164" s="37"/>
      <c r="K164" s="37"/>
      <c r="L164" s="37"/>
      <c r="M164" s="37"/>
      <c r="N164" s="33"/>
      <c r="O164" s="33"/>
      <c r="P164" s="33"/>
      <c r="Q164" s="33"/>
      <c r="R164" s="35"/>
      <c r="S164" s="35"/>
      <c r="T164" s="37"/>
      <c r="U164" s="37"/>
      <c r="V164" s="35" t="str">
        <f>IF(ISBLANK(C164),"",IF(ISBLANK($D164),$C$3-C164,D164-C164))</f>
        <v/>
      </c>
      <c r="W164" s="35" t="str">
        <f>IF(E164="Oui",1,"")</f>
        <v/>
      </c>
      <c r="X164" s="35" t="str">
        <f t="shared" si="11"/>
        <v/>
      </c>
      <c r="Y164" s="35" t="str">
        <f t="shared" si="12"/>
        <v/>
      </c>
      <c r="Z164" s="35" t="str">
        <f>IF(E164="Oui",N164,"")</f>
        <v/>
      </c>
      <c r="AA164" s="38" t="str">
        <f>IF(E164="Oui",($C$3-J164)/365,"")</f>
        <v/>
      </c>
      <c r="AB164" s="35" t="str">
        <f t="shared" si="13"/>
        <v/>
      </c>
      <c r="AC164" s="35" t="str">
        <f>IF(AND($E164="Oui",$L164="CDI"),1,"")</f>
        <v/>
      </c>
      <c r="AD164" s="35" t="str">
        <f>IF(AND($E164="Oui",$L164="CDD"),1,"")</f>
        <v/>
      </c>
      <c r="AE164" s="35" t="str">
        <f>IF(AND($E164="Oui",$L164="Apprentissage"),1,"")</f>
        <v/>
      </c>
      <c r="AF164" s="35" t="str">
        <f>IF(AND($E164="Oui",$L164="Stage"),1,"")</f>
        <v/>
      </c>
      <c r="AG164" s="35" t="str">
        <f>IF(AND($E164="Oui",$L164="Autre"),1,"")</f>
        <v/>
      </c>
      <c r="AH164" s="35" t="str">
        <f>IF(AND($E164="Oui",$O164="Cadre"),1,"")</f>
        <v/>
      </c>
      <c r="AI164" s="35" t="str">
        <f>IF(AND($E164="Oui",$O164="Agent de maîtrise"),1,"")</f>
        <v/>
      </c>
      <c r="AJ164" s="35" t="str">
        <f>IF(AND($E164="Oui",$O164="Autre"),1,"")</f>
        <v/>
      </c>
      <c r="AK164" s="38" t="str">
        <f>IF(AND($E164="Oui",$H164="F"),($C$3-J164)/365,"")</f>
        <v/>
      </c>
      <c r="AL164" s="38" t="str">
        <f>IF(AND($E164="Oui",$H164="M"),($C$3-$J164)/365,"")</f>
        <v/>
      </c>
      <c r="AM164" s="35" t="str">
        <f>IF(AND($E164="Oui",$L164="CDI",$H164="F"),1,"")</f>
        <v/>
      </c>
      <c r="AN164" s="35" t="str">
        <f>IF(AND($E164="Oui",$L164="CDD",$H164="F"),1,"")</f>
        <v/>
      </c>
      <c r="AO164" s="35" t="str">
        <f>IF(AND($E164="Oui",$L164="Apprentissage",$H164="F"),1,"")</f>
        <v/>
      </c>
      <c r="AP164" s="35" t="str">
        <f>IF(AND($E164="Oui",$L164="Stage",$H164="F"),1,"")</f>
        <v/>
      </c>
      <c r="AQ164" s="35" t="str">
        <f>IF(AND($E164="Oui",$L164="Autre",$H164="F"),1,"")</f>
        <v/>
      </c>
      <c r="AR164" s="35" t="str">
        <f>IF(AND($E164="Oui",$O164="Cadre",$H164="F"),1,"")</f>
        <v/>
      </c>
      <c r="AS164" s="35" t="str">
        <f>IF(AND($E164="Oui",$O164="Agent de maîtrise",$H164="F"),1,"")</f>
        <v/>
      </c>
      <c r="AT164" s="35" t="str">
        <f>IF(AND($E164="Oui",$O164="Autre",$H164="F"),1,"")</f>
        <v/>
      </c>
      <c r="AU164" s="35" t="str">
        <f ca="1">IF($D164&gt;$AU$5,1,"")</f>
        <v/>
      </c>
      <c r="AV164" s="35" t="str">
        <f ca="1">IF(AND($D164&gt;$AV$5,$D164&lt;$AU$5),1,"")</f>
        <v/>
      </c>
      <c r="AW164" s="35" t="str">
        <f ca="1">IF($C164&gt;$AU$5,1,"")</f>
        <v/>
      </c>
      <c r="AX164" s="35" t="str">
        <f ca="1">IF(AND($C164&gt;$AV$5,$C164&lt;$AU$5),1,"")</f>
        <v/>
      </c>
      <c r="AY164" s="21" t="str">
        <f t="shared" si="14"/>
        <v/>
      </c>
    </row>
    <row r="165" spans="1:51" x14ac:dyDescent="0.25">
      <c r="A165" s="18">
        <v>158</v>
      </c>
      <c r="B165" s="32"/>
      <c r="C165" s="33"/>
      <c r="D165" s="33"/>
      <c r="E165" s="26" t="str">
        <f t="shared" si="10"/>
        <v/>
      </c>
      <c r="F165" s="34"/>
      <c r="G165" s="35"/>
      <c r="H165" s="33"/>
      <c r="I165" s="35"/>
      <c r="J165" s="37"/>
      <c r="K165" s="37"/>
      <c r="L165" s="37"/>
      <c r="M165" s="37"/>
      <c r="N165" s="33"/>
      <c r="O165" s="33"/>
      <c r="P165" s="33"/>
      <c r="Q165" s="33"/>
      <c r="R165" s="35"/>
      <c r="S165" s="35"/>
      <c r="T165" s="37"/>
      <c r="U165" s="37"/>
      <c r="V165" s="35" t="str">
        <f>IF(ISBLANK(C165),"",IF(ISBLANK($D165),$C$3-C165,D165-C165))</f>
        <v/>
      </c>
      <c r="W165" s="35" t="str">
        <f>IF(E165="Oui",1,"")</f>
        <v/>
      </c>
      <c r="X165" s="35" t="str">
        <f t="shared" si="11"/>
        <v/>
      </c>
      <c r="Y165" s="35" t="str">
        <f t="shared" si="12"/>
        <v/>
      </c>
      <c r="Z165" s="35" t="str">
        <f>IF(E165="Oui",N165,"")</f>
        <v/>
      </c>
      <c r="AA165" s="38" t="str">
        <f>IF(E165="Oui",($C$3-J165)/365,"")</f>
        <v/>
      </c>
      <c r="AB165" s="35" t="str">
        <f t="shared" si="13"/>
        <v/>
      </c>
      <c r="AC165" s="35" t="str">
        <f>IF(AND($E165="Oui",$L165="CDI"),1,"")</f>
        <v/>
      </c>
      <c r="AD165" s="35" t="str">
        <f>IF(AND($E165="Oui",$L165="CDD"),1,"")</f>
        <v/>
      </c>
      <c r="AE165" s="35" t="str">
        <f>IF(AND($E165="Oui",$L165="Apprentissage"),1,"")</f>
        <v/>
      </c>
      <c r="AF165" s="35" t="str">
        <f>IF(AND($E165="Oui",$L165="Stage"),1,"")</f>
        <v/>
      </c>
      <c r="AG165" s="35" t="str">
        <f>IF(AND($E165="Oui",$L165="Autre"),1,"")</f>
        <v/>
      </c>
      <c r="AH165" s="35" t="str">
        <f>IF(AND($E165="Oui",$O165="Cadre"),1,"")</f>
        <v/>
      </c>
      <c r="AI165" s="35" t="str">
        <f>IF(AND($E165="Oui",$O165="Agent de maîtrise"),1,"")</f>
        <v/>
      </c>
      <c r="AJ165" s="35" t="str">
        <f>IF(AND($E165="Oui",$O165="Autre"),1,"")</f>
        <v/>
      </c>
      <c r="AK165" s="38" t="str">
        <f>IF(AND($E165="Oui",$H165="F"),($C$3-J165)/365,"")</f>
        <v/>
      </c>
      <c r="AL165" s="38" t="str">
        <f>IF(AND($E165="Oui",$H165="M"),($C$3-$J165)/365,"")</f>
        <v/>
      </c>
      <c r="AM165" s="35" t="str">
        <f>IF(AND($E165="Oui",$L165="CDI",$H165="F"),1,"")</f>
        <v/>
      </c>
      <c r="AN165" s="35" t="str">
        <f>IF(AND($E165="Oui",$L165="CDD",$H165="F"),1,"")</f>
        <v/>
      </c>
      <c r="AO165" s="35" t="str">
        <f>IF(AND($E165="Oui",$L165="Apprentissage",$H165="F"),1,"")</f>
        <v/>
      </c>
      <c r="AP165" s="35" t="str">
        <f>IF(AND($E165="Oui",$L165="Stage",$H165="F"),1,"")</f>
        <v/>
      </c>
      <c r="AQ165" s="35" t="str">
        <f>IF(AND($E165="Oui",$L165="Autre",$H165="F"),1,"")</f>
        <v/>
      </c>
      <c r="AR165" s="35" t="str">
        <f>IF(AND($E165="Oui",$O165="Cadre",$H165="F"),1,"")</f>
        <v/>
      </c>
      <c r="AS165" s="35" t="str">
        <f>IF(AND($E165="Oui",$O165="Agent de maîtrise",$H165="F"),1,"")</f>
        <v/>
      </c>
      <c r="AT165" s="35" t="str">
        <f>IF(AND($E165="Oui",$O165="Autre",$H165="F"),1,"")</f>
        <v/>
      </c>
      <c r="AU165" s="35" t="str">
        <f ca="1">IF($D165&gt;$AU$5,1,"")</f>
        <v/>
      </c>
      <c r="AV165" s="35" t="str">
        <f ca="1">IF(AND($D165&gt;$AV$5,$D165&lt;$AU$5),1,"")</f>
        <v/>
      </c>
      <c r="AW165" s="35" t="str">
        <f ca="1">IF($C165&gt;$AU$5,1,"")</f>
        <v/>
      </c>
      <c r="AX165" s="35" t="str">
        <f ca="1">IF(AND($C165&gt;$AV$5,$C165&lt;$AU$5),1,"")</f>
        <v/>
      </c>
      <c r="AY165" s="21" t="str">
        <f t="shared" si="14"/>
        <v/>
      </c>
    </row>
    <row r="166" spans="1:51" x14ac:dyDescent="0.25">
      <c r="A166" s="18">
        <v>159</v>
      </c>
      <c r="B166" s="32"/>
      <c r="C166" s="33"/>
      <c r="D166" s="33"/>
      <c r="E166" s="26" t="str">
        <f t="shared" si="10"/>
        <v/>
      </c>
      <c r="F166" s="34"/>
      <c r="G166" s="35"/>
      <c r="H166" s="33"/>
      <c r="I166" s="35"/>
      <c r="J166" s="37"/>
      <c r="K166" s="37"/>
      <c r="L166" s="37"/>
      <c r="M166" s="37"/>
      <c r="N166" s="33"/>
      <c r="O166" s="33"/>
      <c r="P166" s="33"/>
      <c r="Q166" s="33"/>
      <c r="R166" s="35"/>
      <c r="S166" s="35"/>
      <c r="T166" s="37"/>
      <c r="U166" s="37"/>
      <c r="V166" s="35" t="str">
        <f>IF(ISBLANK(C166),"",IF(ISBLANK($D166),$C$3-C166,D166-C166))</f>
        <v/>
      </c>
      <c r="W166" s="35" t="str">
        <f>IF(E166="Oui",1,"")</f>
        <v/>
      </c>
      <c r="X166" s="35" t="str">
        <f t="shared" si="11"/>
        <v/>
      </c>
      <c r="Y166" s="35" t="str">
        <f t="shared" si="12"/>
        <v/>
      </c>
      <c r="Z166" s="35" t="str">
        <f>IF(E166="Oui",N166,"")</f>
        <v/>
      </c>
      <c r="AA166" s="38" t="str">
        <f>IF(E166="Oui",($C$3-J166)/365,"")</f>
        <v/>
      </c>
      <c r="AB166" s="35" t="str">
        <f t="shared" si="13"/>
        <v/>
      </c>
      <c r="AC166" s="35" t="str">
        <f>IF(AND($E166="Oui",$L166="CDI"),1,"")</f>
        <v/>
      </c>
      <c r="AD166" s="35" t="str">
        <f>IF(AND($E166="Oui",$L166="CDD"),1,"")</f>
        <v/>
      </c>
      <c r="AE166" s="35" t="str">
        <f>IF(AND($E166="Oui",$L166="Apprentissage"),1,"")</f>
        <v/>
      </c>
      <c r="AF166" s="35" t="str">
        <f>IF(AND($E166="Oui",$L166="Stage"),1,"")</f>
        <v/>
      </c>
      <c r="AG166" s="35" t="str">
        <f>IF(AND($E166="Oui",$L166="Autre"),1,"")</f>
        <v/>
      </c>
      <c r="AH166" s="35" t="str">
        <f>IF(AND($E166="Oui",$O166="Cadre"),1,"")</f>
        <v/>
      </c>
      <c r="AI166" s="35" t="str">
        <f>IF(AND($E166="Oui",$O166="Agent de maîtrise"),1,"")</f>
        <v/>
      </c>
      <c r="AJ166" s="35" t="str">
        <f>IF(AND($E166="Oui",$O166="Autre"),1,"")</f>
        <v/>
      </c>
      <c r="AK166" s="38" t="str">
        <f>IF(AND($E166="Oui",$H166="F"),($C$3-J166)/365,"")</f>
        <v/>
      </c>
      <c r="AL166" s="38" t="str">
        <f>IF(AND($E166="Oui",$H166="M"),($C$3-$J166)/365,"")</f>
        <v/>
      </c>
      <c r="AM166" s="35" t="str">
        <f>IF(AND($E166="Oui",$L166="CDI",$H166="F"),1,"")</f>
        <v/>
      </c>
      <c r="AN166" s="35" t="str">
        <f>IF(AND($E166="Oui",$L166="CDD",$H166="F"),1,"")</f>
        <v/>
      </c>
      <c r="AO166" s="35" t="str">
        <f>IF(AND($E166="Oui",$L166="Apprentissage",$H166="F"),1,"")</f>
        <v/>
      </c>
      <c r="AP166" s="35" t="str">
        <f>IF(AND($E166="Oui",$L166="Stage",$H166="F"),1,"")</f>
        <v/>
      </c>
      <c r="AQ166" s="35" t="str">
        <f>IF(AND($E166="Oui",$L166="Autre",$H166="F"),1,"")</f>
        <v/>
      </c>
      <c r="AR166" s="35" t="str">
        <f>IF(AND($E166="Oui",$O166="Cadre",$H166="F"),1,"")</f>
        <v/>
      </c>
      <c r="AS166" s="35" t="str">
        <f>IF(AND($E166="Oui",$O166="Agent de maîtrise",$H166="F"),1,"")</f>
        <v/>
      </c>
      <c r="AT166" s="35" t="str">
        <f>IF(AND($E166="Oui",$O166="Autre",$H166="F"),1,"")</f>
        <v/>
      </c>
      <c r="AU166" s="35" t="str">
        <f ca="1">IF($D166&gt;$AU$5,1,"")</f>
        <v/>
      </c>
      <c r="AV166" s="35" t="str">
        <f ca="1">IF(AND($D166&gt;$AV$5,$D166&lt;$AU$5),1,"")</f>
        <v/>
      </c>
      <c r="AW166" s="35" t="str">
        <f ca="1">IF($C166&gt;$AU$5,1,"")</f>
        <v/>
      </c>
      <c r="AX166" s="35" t="str">
        <f ca="1">IF(AND($C166&gt;$AV$5,$C166&lt;$AU$5),1,"")</f>
        <v/>
      </c>
      <c r="AY166" s="21" t="str">
        <f t="shared" si="14"/>
        <v/>
      </c>
    </row>
    <row r="167" spans="1:51" x14ac:dyDescent="0.25">
      <c r="A167" s="18">
        <v>160</v>
      </c>
      <c r="B167" s="32"/>
      <c r="C167" s="33"/>
      <c r="D167" s="33"/>
      <c r="E167" s="26" t="str">
        <f t="shared" si="10"/>
        <v/>
      </c>
      <c r="F167" s="34"/>
      <c r="G167" s="35"/>
      <c r="H167" s="33"/>
      <c r="I167" s="35"/>
      <c r="J167" s="37"/>
      <c r="K167" s="37"/>
      <c r="L167" s="37"/>
      <c r="M167" s="37"/>
      <c r="N167" s="33"/>
      <c r="O167" s="33"/>
      <c r="P167" s="33"/>
      <c r="Q167" s="33"/>
      <c r="R167" s="35"/>
      <c r="S167" s="35"/>
      <c r="T167" s="37"/>
      <c r="U167" s="37"/>
      <c r="V167" s="35" t="str">
        <f>IF(ISBLANK(C167),"",IF(ISBLANK($D167),$C$3-C167,D167-C167))</f>
        <v/>
      </c>
      <c r="W167" s="35" t="str">
        <f>IF(E167="Oui",1,"")</f>
        <v/>
      </c>
      <c r="X167" s="35" t="str">
        <f t="shared" si="11"/>
        <v/>
      </c>
      <c r="Y167" s="35" t="str">
        <f t="shared" si="12"/>
        <v/>
      </c>
      <c r="Z167" s="35" t="str">
        <f>IF(E167="Oui",N167,"")</f>
        <v/>
      </c>
      <c r="AA167" s="38" t="str">
        <f>IF(E167="Oui",($C$3-J167)/365,"")</f>
        <v/>
      </c>
      <c r="AB167" s="35" t="str">
        <f t="shared" si="13"/>
        <v/>
      </c>
      <c r="AC167" s="35" t="str">
        <f>IF(AND($E167="Oui",$L167="CDI"),1,"")</f>
        <v/>
      </c>
      <c r="AD167" s="35" t="str">
        <f>IF(AND($E167="Oui",$L167="CDD"),1,"")</f>
        <v/>
      </c>
      <c r="AE167" s="35" t="str">
        <f>IF(AND($E167="Oui",$L167="Apprentissage"),1,"")</f>
        <v/>
      </c>
      <c r="AF167" s="35" t="str">
        <f>IF(AND($E167="Oui",$L167="Stage"),1,"")</f>
        <v/>
      </c>
      <c r="AG167" s="35" t="str">
        <f>IF(AND($E167="Oui",$L167="Autre"),1,"")</f>
        <v/>
      </c>
      <c r="AH167" s="35" t="str">
        <f>IF(AND($E167="Oui",$O167="Cadre"),1,"")</f>
        <v/>
      </c>
      <c r="AI167" s="35" t="str">
        <f>IF(AND($E167="Oui",$O167="Agent de maîtrise"),1,"")</f>
        <v/>
      </c>
      <c r="AJ167" s="35" t="str">
        <f>IF(AND($E167="Oui",$O167="Autre"),1,"")</f>
        <v/>
      </c>
      <c r="AK167" s="38" t="str">
        <f>IF(AND($E167="Oui",$H167="F"),($C$3-J167)/365,"")</f>
        <v/>
      </c>
      <c r="AL167" s="38" t="str">
        <f>IF(AND($E167="Oui",$H167="M"),($C$3-$J167)/365,"")</f>
        <v/>
      </c>
      <c r="AM167" s="35" t="str">
        <f>IF(AND($E167="Oui",$L167="CDI",$H167="F"),1,"")</f>
        <v/>
      </c>
      <c r="AN167" s="35" t="str">
        <f>IF(AND($E167="Oui",$L167="CDD",$H167="F"),1,"")</f>
        <v/>
      </c>
      <c r="AO167" s="35" t="str">
        <f>IF(AND($E167="Oui",$L167="Apprentissage",$H167="F"),1,"")</f>
        <v/>
      </c>
      <c r="AP167" s="35" t="str">
        <f>IF(AND($E167="Oui",$L167="Stage",$H167="F"),1,"")</f>
        <v/>
      </c>
      <c r="AQ167" s="35" t="str">
        <f>IF(AND($E167="Oui",$L167="Autre",$H167="F"),1,"")</f>
        <v/>
      </c>
      <c r="AR167" s="35" t="str">
        <f>IF(AND($E167="Oui",$O167="Cadre",$H167="F"),1,"")</f>
        <v/>
      </c>
      <c r="AS167" s="35" t="str">
        <f>IF(AND($E167="Oui",$O167="Agent de maîtrise",$H167="F"),1,"")</f>
        <v/>
      </c>
      <c r="AT167" s="35" t="str">
        <f>IF(AND($E167="Oui",$O167="Autre",$H167="F"),1,"")</f>
        <v/>
      </c>
      <c r="AU167" s="35" t="str">
        <f ca="1">IF($D167&gt;$AU$5,1,"")</f>
        <v/>
      </c>
      <c r="AV167" s="35" t="str">
        <f ca="1">IF(AND($D167&gt;$AV$5,$D167&lt;$AU$5),1,"")</f>
        <v/>
      </c>
      <c r="AW167" s="35" t="str">
        <f ca="1">IF($C167&gt;$AU$5,1,"")</f>
        <v/>
      </c>
      <c r="AX167" s="35" t="str">
        <f ca="1">IF(AND($C167&gt;$AV$5,$C167&lt;$AU$5),1,"")</f>
        <v/>
      </c>
      <c r="AY167" s="21" t="str">
        <f t="shared" si="14"/>
        <v/>
      </c>
    </row>
    <row r="168" spans="1:51" x14ac:dyDescent="0.25">
      <c r="A168" s="18">
        <v>161</v>
      </c>
      <c r="B168" s="32"/>
      <c r="C168" s="33"/>
      <c r="D168" s="33"/>
      <c r="E168" s="26" t="str">
        <f t="shared" si="10"/>
        <v/>
      </c>
      <c r="F168" s="34"/>
      <c r="G168" s="35"/>
      <c r="H168" s="33"/>
      <c r="I168" s="35"/>
      <c r="J168" s="37"/>
      <c r="K168" s="37"/>
      <c r="L168" s="37"/>
      <c r="M168" s="37"/>
      <c r="N168" s="33"/>
      <c r="O168" s="33"/>
      <c r="P168" s="33"/>
      <c r="Q168" s="33"/>
      <c r="R168" s="35"/>
      <c r="S168" s="35"/>
      <c r="T168" s="37"/>
      <c r="U168" s="37"/>
      <c r="V168" s="35" t="str">
        <f>IF(ISBLANK(C168),"",IF(ISBLANK($D168),$C$3-C168,D168-C168))</f>
        <v/>
      </c>
      <c r="W168" s="35" t="str">
        <f>IF(E168="Oui",1,"")</f>
        <v/>
      </c>
      <c r="X168" s="35" t="str">
        <f t="shared" si="11"/>
        <v/>
      </c>
      <c r="Y168" s="35" t="str">
        <f t="shared" si="12"/>
        <v/>
      </c>
      <c r="Z168" s="35" t="str">
        <f>IF(E168="Oui",N168,"")</f>
        <v/>
      </c>
      <c r="AA168" s="38" t="str">
        <f>IF(E168="Oui",($C$3-J168)/365,"")</f>
        <v/>
      </c>
      <c r="AB168" s="35" t="str">
        <f t="shared" si="13"/>
        <v/>
      </c>
      <c r="AC168" s="35" t="str">
        <f>IF(AND($E168="Oui",$L168="CDI"),1,"")</f>
        <v/>
      </c>
      <c r="AD168" s="35" t="str">
        <f>IF(AND($E168="Oui",$L168="CDD"),1,"")</f>
        <v/>
      </c>
      <c r="AE168" s="35" t="str">
        <f>IF(AND($E168="Oui",$L168="Apprentissage"),1,"")</f>
        <v/>
      </c>
      <c r="AF168" s="35" t="str">
        <f>IF(AND($E168="Oui",$L168="Stage"),1,"")</f>
        <v/>
      </c>
      <c r="AG168" s="35" t="str">
        <f>IF(AND($E168="Oui",$L168="Autre"),1,"")</f>
        <v/>
      </c>
      <c r="AH168" s="35" t="str">
        <f>IF(AND($E168="Oui",$O168="Cadre"),1,"")</f>
        <v/>
      </c>
      <c r="AI168" s="35" t="str">
        <f>IF(AND($E168="Oui",$O168="Agent de maîtrise"),1,"")</f>
        <v/>
      </c>
      <c r="AJ168" s="35" t="str">
        <f>IF(AND($E168="Oui",$O168="Autre"),1,"")</f>
        <v/>
      </c>
      <c r="AK168" s="38" t="str">
        <f>IF(AND($E168="Oui",$H168="F"),($C$3-J168)/365,"")</f>
        <v/>
      </c>
      <c r="AL168" s="38" t="str">
        <f>IF(AND($E168="Oui",$H168="M"),($C$3-$J168)/365,"")</f>
        <v/>
      </c>
      <c r="AM168" s="35" t="str">
        <f>IF(AND($E168="Oui",$L168="CDI",$H168="F"),1,"")</f>
        <v/>
      </c>
      <c r="AN168" s="35" t="str">
        <f>IF(AND($E168="Oui",$L168="CDD",$H168="F"),1,"")</f>
        <v/>
      </c>
      <c r="AO168" s="35" t="str">
        <f>IF(AND($E168="Oui",$L168="Apprentissage",$H168="F"),1,"")</f>
        <v/>
      </c>
      <c r="AP168" s="35" t="str">
        <f>IF(AND($E168="Oui",$L168="Stage",$H168="F"),1,"")</f>
        <v/>
      </c>
      <c r="AQ168" s="35" t="str">
        <f>IF(AND($E168="Oui",$L168="Autre",$H168="F"),1,"")</f>
        <v/>
      </c>
      <c r="AR168" s="35" t="str">
        <f>IF(AND($E168="Oui",$O168="Cadre",$H168="F"),1,"")</f>
        <v/>
      </c>
      <c r="AS168" s="35" t="str">
        <f>IF(AND($E168="Oui",$O168="Agent de maîtrise",$H168="F"),1,"")</f>
        <v/>
      </c>
      <c r="AT168" s="35" t="str">
        <f>IF(AND($E168="Oui",$O168="Autre",$H168="F"),1,"")</f>
        <v/>
      </c>
      <c r="AU168" s="35" t="str">
        <f ca="1">IF($D168&gt;$AU$5,1,"")</f>
        <v/>
      </c>
      <c r="AV168" s="35" t="str">
        <f ca="1">IF(AND($D168&gt;$AV$5,$D168&lt;$AU$5),1,"")</f>
        <v/>
      </c>
      <c r="AW168" s="35" t="str">
        <f ca="1">IF($C168&gt;$AU$5,1,"")</f>
        <v/>
      </c>
      <c r="AX168" s="35" t="str">
        <f ca="1">IF(AND($C168&gt;$AV$5,$C168&lt;$AU$5),1,"")</f>
        <v/>
      </c>
      <c r="AY168" s="21" t="str">
        <f t="shared" si="14"/>
        <v/>
      </c>
    </row>
    <row r="169" spans="1:51" x14ac:dyDescent="0.25">
      <c r="A169" s="18">
        <v>162</v>
      </c>
      <c r="B169" s="32"/>
      <c r="C169" s="33"/>
      <c r="D169" s="33"/>
      <c r="E169" s="26" t="str">
        <f t="shared" si="10"/>
        <v/>
      </c>
      <c r="F169" s="34"/>
      <c r="G169" s="35"/>
      <c r="H169" s="33"/>
      <c r="I169" s="35"/>
      <c r="J169" s="37"/>
      <c r="K169" s="37"/>
      <c r="L169" s="37"/>
      <c r="M169" s="37"/>
      <c r="N169" s="33"/>
      <c r="O169" s="33"/>
      <c r="P169" s="33"/>
      <c r="Q169" s="33"/>
      <c r="R169" s="35"/>
      <c r="S169" s="35"/>
      <c r="T169" s="37"/>
      <c r="U169" s="37"/>
      <c r="V169" s="35" t="str">
        <f>IF(ISBLANK(C169),"",IF(ISBLANK($D169),$C$3-C169,D169-C169))</f>
        <v/>
      </c>
      <c r="W169" s="35" t="str">
        <f>IF(E169="Oui",1,"")</f>
        <v/>
      </c>
      <c r="X169" s="35" t="str">
        <f t="shared" si="11"/>
        <v/>
      </c>
      <c r="Y169" s="35" t="str">
        <f t="shared" si="12"/>
        <v/>
      </c>
      <c r="Z169" s="35" t="str">
        <f>IF(E169="Oui",N169,"")</f>
        <v/>
      </c>
      <c r="AA169" s="38" t="str">
        <f>IF(E169="Oui",($C$3-J169)/365,"")</f>
        <v/>
      </c>
      <c r="AB169" s="35" t="str">
        <f t="shared" si="13"/>
        <v/>
      </c>
      <c r="AC169" s="35" t="str">
        <f>IF(AND($E169="Oui",$L169="CDI"),1,"")</f>
        <v/>
      </c>
      <c r="AD169" s="35" t="str">
        <f>IF(AND($E169="Oui",$L169="CDD"),1,"")</f>
        <v/>
      </c>
      <c r="AE169" s="35" t="str">
        <f>IF(AND($E169="Oui",$L169="Apprentissage"),1,"")</f>
        <v/>
      </c>
      <c r="AF169" s="35" t="str">
        <f>IF(AND($E169="Oui",$L169="Stage"),1,"")</f>
        <v/>
      </c>
      <c r="AG169" s="35" t="str">
        <f>IF(AND($E169="Oui",$L169="Autre"),1,"")</f>
        <v/>
      </c>
      <c r="AH169" s="35" t="str">
        <f>IF(AND($E169="Oui",$O169="Cadre"),1,"")</f>
        <v/>
      </c>
      <c r="AI169" s="35" t="str">
        <f>IF(AND($E169="Oui",$O169="Agent de maîtrise"),1,"")</f>
        <v/>
      </c>
      <c r="AJ169" s="35" t="str">
        <f>IF(AND($E169="Oui",$O169="Autre"),1,"")</f>
        <v/>
      </c>
      <c r="AK169" s="38" t="str">
        <f>IF(AND($E169="Oui",$H169="F"),($C$3-J169)/365,"")</f>
        <v/>
      </c>
      <c r="AL169" s="38" t="str">
        <f>IF(AND($E169="Oui",$H169="M"),($C$3-$J169)/365,"")</f>
        <v/>
      </c>
      <c r="AM169" s="35" t="str">
        <f>IF(AND($E169="Oui",$L169="CDI",$H169="F"),1,"")</f>
        <v/>
      </c>
      <c r="AN169" s="35" t="str">
        <f>IF(AND($E169="Oui",$L169="CDD",$H169="F"),1,"")</f>
        <v/>
      </c>
      <c r="AO169" s="35" t="str">
        <f>IF(AND($E169="Oui",$L169="Apprentissage",$H169="F"),1,"")</f>
        <v/>
      </c>
      <c r="AP169" s="35" t="str">
        <f>IF(AND($E169="Oui",$L169="Stage",$H169="F"),1,"")</f>
        <v/>
      </c>
      <c r="AQ169" s="35" t="str">
        <f>IF(AND($E169="Oui",$L169="Autre",$H169="F"),1,"")</f>
        <v/>
      </c>
      <c r="AR169" s="35" t="str">
        <f>IF(AND($E169="Oui",$O169="Cadre",$H169="F"),1,"")</f>
        <v/>
      </c>
      <c r="AS169" s="35" t="str">
        <f>IF(AND($E169="Oui",$O169="Agent de maîtrise",$H169="F"),1,"")</f>
        <v/>
      </c>
      <c r="AT169" s="35" t="str">
        <f>IF(AND($E169="Oui",$O169="Autre",$H169="F"),1,"")</f>
        <v/>
      </c>
      <c r="AU169" s="35" t="str">
        <f ca="1">IF($D169&gt;$AU$5,1,"")</f>
        <v/>
      </c>
      <c r="AV169" s="35" t="str">
        <f ca="1">IF(AND($D169&gt;$AV$5,$D169&lt;$AU$5),1,"")</f>
        <v/>
      </c>
      <c r="AW169" s="35" t="str">
        <f ca="1">IF($C169&gt;$AU$5,1,"")</f>
        <v/>
      </c>
      <c r="AX169" s="35" t="str">
        <f ca="1">IF(AND($C169&gt;$AV$5,$C169&lt;$AU$5),1,"")</f>
        <v/>
      </c>
      <c r="AY169" s="21" t="str">
        <f t="shared" si="14"/>
        <v/>
      </c>
    </row>
    <row r="170" spans="1:51" x14ac:dyDescent="0.25">
      <c r="A170" s="18">
        <v>163</v>
      </c>
      <c r="B170" s="32"/>
      <c r="C170" s="33"/>
      <c r="D170" s="33"/>
      <c r="E170" s="26" t="str">
        <f t="shared" si="10"/>
        <v/>
      </c>
      <c r="F170" s="34"/>
      <c r="G170" s="35"/>
      <c r="H170" s="33"/>
      <c r="I170" s="35"/>
      <c r="J170" s="37"/>
      <c r="K170" s="37"/>
      <c r="L170" s="37"/>
      <c r="M170" s="37"/>
      <c r="N170" s="33"/>
      <c r="O170" s="33"/>
      <c r="P170" s="33"/>
      <c r="Q170" s="33"/>
      <c r="R170" s="35"/>
      <c r="S170" s="35"/>
      <c r="T170" s="37"/>
      <c r="U170" s="37"/>
      <c r="V170" s="35" t="str">
        <f>IF(ISBLANK(C170),"",IF(ISBLANK($D170),$C$3-C170,D170-C170))</f>
        <v/>
      </c>
      <c r="W170" s="35" t="str">
        <f>IF(E170="Oui",1,"")</f>
        <v/>
      </c>
      <c r="X170" s="35" t="str">
        <f t="shared" si="11"/>
        <v/>
      </c>
      <c r="Y170" s="35" t="str">
        <f t="shared" si="12"/>
        <v/>
      </c>
      <c r="Z170" s="35" t="str">
        <f>IF(E170="Oui",N170,"")</f>
        <v/>
      </c>
      <c r="AA170" s="38" t="str">
        <f>IF(E170="Oui",($C$3-J170)/365,"")</f>
        <v/>
      </c>
      <c r="AB170" s="35" t="str">
        <f t="shared" si="13"/>
        <v/>
      </c>
      <c r="AC170" s="35" t="str">
        <f>IF(AND($E170="Oui",$L170="CDI"),1,"")</f>
        <v/>
      </c>
      <c r="AD170" s="35" t="str">
        <f>IF(AND($E170="Oui",$L170="CDD"),1,"")</f>
        <v/>
      </c>
      <c r="AE170" s="35" t="str">
        <f>IF(AND($E170="Oui",$L170="Apprentissage"),1,"")</f>
        <v/>
      </c>
      <c r="AF170" s="35" t="str">
        <f>IF(AND($E170="Oui",$L170="Stage"),1,"")</f>
        <v/>
      </c>
      <c r="AG170" s="35" t="str">
        <f>IF(AND($E170="Oui",$L170="Autre"),1,"")</f>
        <v/>
      </c>
      <c r="AH170" s="35" t="str">
        <f>IF(AND($E170="Oui",$O170="Cadre"),1,"")</f>
        <v/>
      </c>
      <c r="AI170" s="35" t="str">
        <f>IF(AND($E170="Oui",$O170="Agent de maîtrise"),1,"")</f>
        <v/>
      </c>
      <c r="AJ170" s="35" t="str">
        <f>IF(AND($E170="Oui",$O170="Autre"),1,"")</f>
        <v/>
      </c>
      <c r="AK170" s="38" t="str">
        <f>IF(AND($E170="Oui",$H170="F"),($C$3-J170)/365,"")</f>
        <v/>
      </c>
      <c r="AL170" s="38" t="str">
        <f>IF(AND($E170="Oui",$H170="M"),($C$3-$J170)/365,"")</f>
        <v/>
      </c>
      <c r="AM170" s="35" t="str">
        <f>IF(AND($E170="Oui",$L170="CDI",$H170="F"),1,"")</f>
        <v/>
      </c>
      <c r="AN170" s="35" t="str">
        <f>IF(AND($E170="Oui",$L170="CDD",$H170="F"),1,"")</f>
        <v/>
      </c>
      <c r="AO170" s="35" t="str">
        <f>IF(AND($E170="Oui",$L170="Apprentissage",$H170="F"),1,"")</f>
        <v/>
      </c>
      <c r="AP170" s="35" t="str">
        <f>IF(AND($E170="Oui",$L170="Stage",$H170="F"),1,"")</f>
        <v/>
      </c>
      <c r="AQ170" s="35" t="str">
        <f>IF(AND($E170="Oui",$L170="Autre",$H170="F"),1,"")</f>
        <v/>
      </c>
      <c r="AR170" s="35" t="str">
        <f>IF(AND($E170="Oui",$O170="Cadre",$H170="F"),1,"")</f>
        <v/>
      </c>
      <c r="AS170" s="35" t="str">
        <f>IF(AND($E170="Oui",$O170="Agent de maîtrise",$H170="F"),1,"")</f>
        <v/>
      </c>
      <c r="AT170" s="35" t="str">
        <f>IF(AND($E170="Oui",$O170="Autre",$H170="F"),1,"")</f>
        <v/>
      </c>
      <c r="AU170" s="35" t="str">
        <f ca="1">IF($D170&gt;$AU$5,1,"")</f>
        <v/>
      </c>
      <c r="AV170" s="35" t="str">
        <f ca="1">IF(AND($D170&gt;$AV$5,$D170&lt;$AU$5),1,"")</f>
        <v/>
      </c>
      <c r="AW170" s="35" t="str">
        <f ca="1">IF($C170&gt;$AU$5,1,"")</f>
        <v/>
      </c>
      <c r="AX170" s="35" t="str">
        <f ca="1">IF(AND($C170&gt;$AV$5,$C170&lt;$AU$5),1,"")</f>
        <v/>
      </c>
      <c r="AY170" s="21" t="str">
        <f t="shared" si="14"/>
        <v/>
      </c>
    </row>
    <row r="171" spans="1:51" x14ac:dyDescent="0.25">
      <c r="A171" s="18">
        <v>164</v>
      </c>
      <c r="B171" s="32"/>
      <c r="C171" s="33"/>
      <c r="D171" s="33"/>
      <c r="E171" s="26" t="str">
        <f t="shared" si="10"/>
        <v/>
      </c>
      <c r="F171" s="34"/>
      <c r="G171" s="35"/>
      <c r="H171" s="33"/>
      <c r="I171" s="35"/>
      <c r="J171" s="37"/>
      <c r="K171" s="37"/>
      <c r="L171" s="37"/>
      <c r="M171" s="37"/>
      <c r="N171" s="33"/>
      <c r="O171" s="33"/>
      <c r="P171" s="33"/>
      <c r="Q171" s="33"/>
      <c r="R171" s="35"/>
      <c r="S171" s="35"/>
      <c r="T171" s="37"/>
      <c r="U171" s="37"/>
      <c r="V171" s="35" t="str">
        <f>IF(ISBLANK(C171),"",IF(ISBLANK($D171),$C$3-C171,D171-C171))</f>
        <v/>
      </c>
      <c r="W171" s="35" t="str">
        <f>IF(E171="Oui",1,"")</f>
        <v/>
      </c>
      <c r="X171" s="35" t="str">
        <f t="shared" si="11"/>
        <v/>
      </c>
      <c r="Y171" s="35" t="str">
        <f t="shared" si="12"/>
        <v/>
      </c>
      <c r="Z171" s="35" t="str">
        <f>IF(E171="Oui",N171,"")</f>
        <v/>
      </c>
      <c r="AA171" s="38" t="str">
        <f>IF(E171="Oui",($C$3-J171)/365,"")</f>
        <v/>
      </c>
      <c r="AB171" s="35" t="str">
        <f t="shared" si="13"/>
        <v/>
      </c>
      <c r="AC171" s="35" t="str">
        <f>IF(AND($E171="Oui",$L171="CDI"),1,"")</f>
        <v/>
      </c>
      <c r="AD171" s="35" t="str">
        <f>IF(AND($E171="Oui",$L171="CDD"),1,"")</f>
        <v/>
      </c>
      <c r="AE171" s="35" t="str">
        <f>IF(AND($E171="Oui",$L171="Apprentissage"),1,"")</f>
        <v/>
      </c>
      <c r="AF171" s="35" t="str">
        <f>IF(AND($E171="Oui",$L171="Stage"),1,"")</f>
        <v/>
      </c>
      <c r="AG171" s="35" t="str">
        <f>IF(AND($E171="Oui",$L171="Autre"),1,"")</f>
        <v/>
      </c>
      <c r="AH171" s="35" t="str">
        <f>IF(AND($E171="Oui",$O171="Cadre"),1,"")</f>
        <v/>
      </c>
      <c r="AI171" s="35" t="str">
        <f>IF(AND($E171="Oui",$O171="Agent de maîtrise"),1,"")</f>
        <v/>
      </c>
      <c r="AJ171" s="35" t="str">
        <f>IF(AND($E171="Oui",$O171="Autre"),1,"")</f>
        <v/>
      </c>
      <c r="AK171" s="38" t="str">
        <f>IF(AND($E171="Oui",$H171="F"),($C$3-J171)/365,"")</f>
        <v/>
      </c>
      <c r="AL171" s="38" t="str">
        <f>IF(AND($E171="Oui",$H171="M"),($C$3-$J171)/365,"")</f>
        <v/>
      </c>
      <c r="AM171" s="35" t="str">
        <f>IF(AND($E171="Oui",$L171="CDI",$H171="F"),1,"")</f>
        <v/>
      </c>
      <c r="AN171" s="35" t="str">
        <f>IF(AND($E171="Oui",$L171="CDD",$H171="F"),1,"")</f>
        <v/>
      </c>
      <c r="AO171" s="35" t="str">
        <f>IF(AND($E171="Oui",$L171="Apprentissage",$H171="F"),1,"")</f>
        <v/>
      </c>
      <c r="AP171" s="35" t="str">
        <f>IF(AND($E171="Oui",$L171="Stage",$H171="F"),1,"")</f>
        <v/>
      </c>
      <c r="AQ171" s="35" t="str">
        <f>IF(AND($E171="Oui",$L171="Autre",$H171="F"),1,"")</f>
        <v/>
      </c>
      <c r="AR171" s="35" t="str">
        <f>IF(AND($E171="Oui",$O171="Cadre",$H171="F"),1,"")</f>
        <v/>
      </c>
      <c r="AS171" s="35" t="str">
        <f>IF(AND($E171="Oui",$O171="Agent de maîtrise",$H171="F"),1,"")</f>
        <v/>
      </c>
      <c r="AT171" s="35" t="str">
        <f>IF(AND($E171="Oui",$O171="Autre",$H171="F"),1,"")</f>
        <v/>
      </c>
      <c r="AU171" s="35" t="str">
        <f ca="1">IF($D171&gt;$AU$5,1,"")</f>
        <v/>
      </c>
      <c r="AV171" s="35" t="str">
        <f ca="1">IF(AND($D171&gt;$AV$5,$D171&lt;$AU$5),1,"")</f>
        <v/>
      </c>
      <c r="AW171" s="35" t="str">
        <f ca="1">IF($C171&gt;$AU$5,1,"")</f>
        <v/>
      </c>
      <c r="AX171" s="35" t="str">
        <f ca="1">IF(AND($C171&gt;$AV$5,$C171&lt;$AU$5),1,"")</f>
        <v/>
      </c>
      <c r="AY171" s="21" t="str">
        <f t="shared" si="14"/>
        <v/>
      </c>
    </row>
    <row r="172" spans="1:51" x14ac:dyDescent="0.25">
      <c r="A172" s="18">
        <v>165</v>
      </c>
      <c r="B172" s="32"/>
      <c r="C172" s="33"/>
      <c r="D172" s="33"/>
      <c r="E172" s="26" t="str">
        <f t="shared" si="10"/>
        <v/>
      </c>
      <c r="F172" s="34"/>
      <c r="G172" s="35"/>
      <c r="H172" s="33"/>
      <c r="I172" s="35"/>
      <c r="J172" s="37"/>
      <c r="K172" s="37"/>
      <c r="L172" s="37"/>
      <c r="M172" s="37"/>
      <c r="N172" s="33"/>
      <c r="O172" s="33"/>
      <c r="P172" s="33"/>
      <c r="Q172" s="33"/>
      <c r="R172" s="35"/>
      <c r="S172" s="35"/>
      <c r="T172" s="37"/>
      <c r="U172" s="37"/>
      <c r="V172" s="35" t="str">
        <f>IF(ISBLANK(C172),"",IF(ISBLANK($D172),$C$3-C172,D172-C172))</f>
        <v/>
      </c>
      <c r="W172" s="35" t="str">
        <f>IF(E172="Oui",1,"")</f>
        <v/>
      </c>
      <c r="X172" s="35" t="str">
        <f t="shared" si="11"/>
        <v/>
      </c>
      <c r="Y172" s="35" t="str">
        <f t="shared" si="12"/>
        <v/>
      </c>
      <c r="Z172" s="35" t="str">
        <f>IF(E172="Oui",N172,"")</f>
        <v/>
      </c>
      <c r="AA172" s="38" t="str">
        <f>IF(E172="Oui",($C$3-J172)/365,"")</f>
        <v/>
      </c>
      <c r="AB172" s="35" t="str">
        <f t="shared" si="13"/>
        <v/>
      </c>
      <c r="AC172" s="35" t="str">
        <f>IF(AND($E172="Oui",$L172="CDI"),1,"")</f>
        <v/>
      </c>
      <c r="AD172" s="35" t="str">
        <f>IF(AND($E172="Oui",$L172="CDD"),1,"")</f>
        <v/>
      </c>
      <c r="AE172" s="35" t="str">
        <f>IF(AND($E172="Oui",$L172="Apprentissage"),1,"")</f>
        <v/>
      </c>
      <c r="AF172" s="35" t="str">
        <f>IF(AND($E172="Oui",$L172="Stage"),1,"")</f>
        <v/>
      </c>
      <c r="AG172" s="35" t="str">
        <f>IF(AND($E172="Oui",$L172="Autre"),1,"")</f>
        <v/>
      </c>
      <c r="AH172" s="35" t="str">
        <f>IF(AND($E172="Oui",$O172="Cadre"),1,"")</f>
        <v/>
      </c>
      <c r="AI172" s="35" t="str">
        <f>IF(AND($E172="Oui",$O172="Agent de maîtrise"),1,"")</f>
        <v/>
      </c>
      <c r="AJ172" s="35" t="str">
        <f>IF(AND($E172="Oui",$O172="Autre"),1,"")</f>
        <v/>
      </c>
      <c r="AK172" s="38" t="str">
        <f>IF(AND($E172="Oui",$H172="F"),($C$3-J172)/365,"")</f>
        <v/>
      </c>
      <c r="AL172" s="38" t="str">
        <f>IF(AND($E172="Oui",$H172="M"),($C$3-$J172)/365,"")</f>
        <v/>
      </c>
      <c r="AM172" s="35" t="str">
        <f>IF(AND($E172="Oui",$L172="CDI",$H172="F"),1,"")</f>
        <v/>
      </c>
      <c r="AN172" s="35" t="str">
        <f>IF(AND($E172="Oui",$L172="CDD",$H172="F"),1,"")</f>
        <v/>
      </c>
      <c r="AO172" s="35" t="str">
        <f>IF(AND($E172="Oui",$L172="Apprentissage",$H172="F"),1,"")</f>
        <v/>
      </c>
      <c r="AP172" s="35" t="str">
        <f>IF(AND($E172="Oui",$L172="Stage",$H172="F"),1,"")</f>
        <v/>
      </c>
      <c r="AQ172" s="35" t="str">
        <f>IF(AND($E172="Oui",$L172="Autre",$H172="F"),1,"")</f>
        <v/>
      </c>
      <c r="AR172" s="35" t="str">
        <f>IF(AND($E172="Oui",$O172="Cadre",$H172="F"),1,"")</f>
        <v/>
      </c>
      <c r="AS172" s="35" t="str">
        <f>IF(AND($E172="Oui",$O172="Agent de maîtrise",$H172="F"),1,"")</f>
        <v/>
      </c>
      <c r="AT172" s="35" t="str">
        <f>IF(AND($E172="Oui",$O172="Autre",$H172="F"),1,"")</f>
        <v/>
      </c>
      <c r="AU172" s="35" t="str">
        <f ca="1">IF($D172&gt;$AU$5,1,"")</f>
        <v/>
      </c>
      <c r="AV172" s="35" t="str">
        <f ca="1">IF(AND($D172&gt;$AV$5,$D172&lt;$AU$5),1,"")</f>
        <v/>
      </c>
      <c r="AW172" s="35" t="str">
        <f ca="1">IF($C172&gt;$AU$5,1,"")</f>
        <v/>
      </c>
      <c r="AX172" s="35" t="str">
        <f ca="1">IF(AND($C172&gt;$AV$5,$C172&lt;$AU$5),1,"")</f>
        <v/>
      </c>
      <c r="AY172" s="21" t="str">
        <f t="shared" si="14"/>
        <v/>
      </c>
    </row>
    <row r="173" spans="1:51" x14ac:dyDescent="0.25">
      <c r="A173" s="18">
        <v>166</v>
      </c>
      <c r="B173" s="32"/>
      <c r="C173" s="33"/>
      <c r="D173" s="33"/>
      <c r="E173" s="26" t="str">
        <f t="shared" si="10"/>
        <v/>
      </c>
      <c r="F173" s="34"/>
      <c r="G173" s="35"/>
      <c r="H173" s="33"/>
      <c r="I173" s="35"/>
      <c r="J173" s="37"/>
      <c r="K173" s="37"/>
      <c r="L173" s="37"/>
      <c r="M173" s="37"/>
      <c r="N173" s="33"/>
      <c r="O173" s="33"/>
      <c r="P173" s="33"/>
      <c r="Q173" s="33"/>
      <c r="R173" s="35"/>
      <c r="S173" s="35"/>
      <c r="T173" s="37"/>
      <c r="U173" s="37"/>
      <c r="V173" s="35" t="str">
        <f>IF(ISBLANK(C173),"",IF(ISBLANK($D173),$C$3-C173,D173-C173))</f>
        <v/>
      </c>
      <c r="W173" s="35" t="str">
        <f>IF(E173="Oui",1,"")</f>
        <v/>
      </c>
      <c r="X173" s="35" t="str">
        <f t="shared" si="11"/>
        <v/>
      </c>
      <c r="Y173" s="35" t="str">
        <f t="shared" si="12"/>
        <v/>
      </c>
      <c r="Z173" s="35" t="str">
        <f>IF(E173="Oui",N173,"")</f>
        <v/>
      </c>
      <c r="AA173" s="38" t="str">
        <f>IF(E173="Oui",($C$3-J173)/365,"")</f>
        <v/>
      </c>
      <c r="AB173" s="35" t="str">
        <f t="shared" si="13"/>
        <v/>
      </c>
      <c r="AC173" s="35" t="str">
        <f>IF(AND($E173="Oui",$L173="CDI"),1,"")</f>
        <v/>
      </c>
      <c r="AD173" s="35" t="str">
        <f>IF(AND($E173="Oui",$L173="CDD"),1,"")</f>
        <v/>
      </c>
      <c r="AE173" s="35" t="str">
        <f>IF(AND($E173="Oui",$L173="Apprentissage"),1,"")</f>
        <v/>
      </c>
      <c r="AF173" s="35" t="str">
        <f>IF(AND($E173="Oui",$L173="Stage"),1,"")</f>
        <v/>
      </c>
      <c r="AG173" s="35" t="str">
        <f>IF(AND($E173="Oui",$L173="Autre"),1,"")</f>
        <v/>
      </c>
      <c r="AH173" s="35" t="str">
        <f>IF(AND($E173="Oui",$O173="Cadre"),1,"")</f>
        <v/>
      </c>
      <c r="AI173" s="35" t="str">
        <f>IF(AND($E173="Oui",$O173="Agent de maîtrise"),1,"")</f>
        <v/>
      </c>
      <c r="AJ173" s="35" t="str">
        <f>IF(AND($E173="Oui",$O173="Autre"),1,"")</f>
        <v/>
      </c>
      <c r="AK173" s="38" t="str">
        <f>IF(AND($E173="Oui",$H173="F"),($C$3-J173)/365,"")</f>
        <v/>
      </c>
      <c r="AL173" s="38" t="str">
        <f>IF(AND($E173="Oui",$H173="M"),($C$3-$J173)/365,"")</f>
        <v/>
      </c>
      <c r="AM173" s="35" t="str">
        <f>IF(AND($E173="Oui",$L173="CDI",$H173="F"),1,"")</f>
        <v/>
      </c>
      <c r="AN173" s="35" t="str">
        <f>IF(AND($E173="Oui",$L173="CDD",$H173="F"),1,"")</f>
        <v/>
      </c>
      <c r="AO173" s="35" t="str">
        <f>IF(AND($E173="Oui",$L173="Apprentissage",$H173="F"),1,"")</f>
        <v/>
      </c>
      <c r="AP173" s="35" t="str">
        <f>IF(AND($E173="Oui",$L173="Stage",$H173="F"),1,"")</f>
        <v/>
      </c>
      <c r="AQ173" s="35" t="str">
        <f>IF(AND($E173="Oui",$L173="Autre",$H173="F"),1,"")</f>
        <v/>
      </c>
      <c r="AR173" s="35" t="str">
        <f>IF(AND($E173="Oui",$O173="Cadre",$H173="F"),1,"")</f>
        <v/>
      </c>
      <c r="AS173" s="35" t="str">
        <f>IF(AND($E173="Oui",$O173="Agent de maîtrise",$H173="F"),1,"")</f>
        <v/>
      </c>
      <c r="AT173" s="35" t="str">
        <f>IF(AND($E173="Oui",$O173="Autre",$H173="F"),1,"")</f>
        <v/>
      </c>
      <c r="AU173" s="35" t="str">
        <f ca="1">IF($D173&gt;$AU$5,1,"")</f>
        <v/>
      </c>
      <c r="AV173" s="35" t="str">
        <f ca="1">IF(AND($D173&gt;$AV$5,$D173&lt;$AU$5),1,"")</f>
        <v/>
      </c>
      <c r="AW173" s="35" t="str">
        <f ca="1">IF($C173&gt;$AU$5,1,"")</f>
        <v/>
      </c>
      <c r="AX173" s="35" t="str">
        <f ca="1">IF(AND($C173&gt;$AV$5,$C173&lt;$AU$5),1,"")</f>
        <v/>
      </c>
      <c r="AY173" s="21" t="str">
        <f t="shared" si="14"/>
        <v/>
      </c>
    </row>
    <row r="174" spans="1:51" x14ac:dyDescent="0.25">
      <c r="A174" s="18">
        <v>167</v>
      </c>
      <c r="B174" s="32"/>
      <c r="C174" s="33"/>
      <c r="D174" s="33"/>
      <c r="E174" s="26" t="str">
        <f t="shared" si="10"/>
        <v/>
      </c>
      <c r="F174" s="34"/>
      <c r="G174" s="35"/>
      <c r="H174" s="33"/>
      <c r="I174" s="35"/>
      <c r="J174" s="37"/>
      <c r="K174" s="37"/>
      <c r="L174" s="37"/>
      <c r="M174" s="37"/>
      <c r="N174" s="33"/>
      <c r="O174" s="33"/>
      <c r="P174" s="33"/>
      <c r="Q174" s="33"/>
      <c r="R174" s="35"/>
      <c r="S174" s="35"/>
      <c r="T174" s="37"/>
      <c r="U174" s="37"/>
      <c r="V174" s="35" t="str">
        <f>IF(ISBLANK(C174),"",IF(ISBLANK($D174),$C$3-C174,D174-C174))</f>
        <v/>
      </c>
      <c r="W174" s="35" t="str">
        <f>IF(E174="Oui",1,"")</f>
        <v/>
      </c>
      <c r="X174" s="35" t="str">
        <f t="shared" si="11"/>
        <v/>
      </c>
      <c r="Y174" s="35" t="str">
        <f t="shared" si="12"/>
        <v/>
      </c>
      <c r="Z174" s="35" t="str">
        <f>IF(E174="Oui",N174,"")</f>
        <v/>
      </c>
      <c r="AA174" s="38" t="str">
        <f>IF(E174="Oui",($C$3-J174)/365,"")</f>
        <v/>
      </c>
      <c r="AB174" s="35" t="str">
        <f t="shared" si="13"/>
        <v/>
      </c>
      <c r="AC174" s="35" t="str">
        <f>IF(AND($E174="Oui",$L174="CDI"),1,"")</f>
        <v/>
      </c>
      <c r="AD174" s="35" t="str">
        <f>IF(AND($E174="Oui",$L174="CDD"),1,"")</f>
        <v/>
      </c>
      <c r="AE174" s="35" t="str">
        <f>IF(AND($E174="Oui",$L174="Apprentissage"),1,"")</f>
        <v/>
      </c>
      <c r="AF174" s="35" t="str">
        <f>IF(AND($E174="Oui",$L174="Stage"),1,"")</f>
        <v/>
      </c>
      <c r="AG174" s="35" t="str">
        <f>IF(AND($E174="Oui",$L174="Autre"),1,"")</f>
        <v/>
      </c>
      <c r="AH174" s="35" t="str">
        <f>IF(AND($E174="Oui",$O174="Cadre"),1,"")</f>
        <v/>
      </c>
      <c r="AI174" s="35" t="str">
        <f>IF(AND($E174="Oui",$O174="Agent de maîtrise"),1,"")</f>
        <v/>
      </c>
      <c r="AJ174" s="35" t="str">
        <f>IF(AND($E174="Oui",$O174="Autre"),1,"")</f>
        <v/>
      </c>
      <c r="AK174" s="38" t="str">
        <f>IF(AND($E174="Oui",$H174="F"),($C$3-J174)/365,"")</f>
        <v/>
      </c>
      <c r="AL174" s="38" t="str">
        <f>IF(AND($E174="Oui",$H174="M"),($C$3-$J174)/365,"")</f>
        <v/>
      </c>
      <c r="AM174" s="35" t="str">
        <f>IF(AND($E174="Oui",$L174="CDI",$H174="F"),1,"")</f>
        <v/>
      </c>
      <c r="AN174" s="35" t="str">
        <f>IF(AND($E174="Oui",$L174="CDD",$H174="F"),1,"")</f>
        <v/>
      </c>
      <c r="AO174" s="35" t="str">
        <f>IF(AND($E174="Oui",$L174="Apprentissage",$H174="F"),1,"")</f>
        <v/>
      </c>
      <c r="AP174" s="35" t="str">
        <f>IF(AND($E174="Oui",$L174="Stage",$H174="F"),1,"")</f>
        <v/>
      </c>
      <c r="AQ174" s="35" t="str">
        <f>IF(AND($E174="Oui",$L174="Autre",$H174="F"),1,"")</f>
        <v/>
      </c>
      <c r="AR174" s="35" t="str">
        <f>IF(AND($E174="Oui",$O174="Cadre",$H174="F"),1,"")</f>
        <v/>
      </c>
      <c r="AS174" s="35" t="str">
        <f>IF(AND($E174="Oui",$O174="Agent de maîtrise",$H174="F"),1,"")</f>
        <v/>
      </c>
      <c r="AT174" s="35" t="str">
        <f>IF(AND($E174="Oui",$O174="Autre",$H174="F"),1,"")</f>
        <v/>
      </c>
      <c r="AU174" s="35" t="str">
        <f ca="1">IF($D174&gt;$AU$5,1,"")</f>
        <v/>
      </c>
      <c r="AV174" s="35" t="str">
        <f ca="1">IF(AND($D174&gt;$AV$5,$D174&lt;$AU$5),1,"")</f>
        <v/>
      </c>
      <c r="AW174" s="35" t="str">
        <f ca="1">IF($C174&gt;$AU$5,1,"")</f>
        <v/>
      </c>
      <c r="AX174" s="35" t="str">
        <f ca="1">IF(AND($C174&gt;$AV$5,$C174&lt;$AU$5),1,"")</f>
        <v/>
      </c>
      <c r="AY174" s="21" t="str">
        <f t="shared" si="14"/>
        <v/>
      </c>
    </row>
    <row r="175" spans="1:51" x14ac:dyDescent="0.25">
      <c r="A175" s="18">
        <v>168</v>
      </c>
      <c r="B175" s="32"/>
      <c r="C175" s="33"/>
      <c r="D175" s="33"/>
      <c r="E175" s="26" t="str">
        <f t="shared" si="10"/>
        <v/>
      </c>
      <c r="F175" s="34"/>
      <c r="G175" s="35"/>
      <c r="H175" s="33"/>
      <c r="I175" s="35"/>
      <c r="J175" s="37"/>
      <c r="K175" s="37"/>
      <c r="L175" s="37"/>
      <c r="M175" s="37"/>
      <c r="N175" s="33"/>
      <c r="O175" s="33"/>
      <c r="P175" s="33"/>
      <c r="Q175" s="33"/>
      <c r="R175" s="35"/>
      <c r="S175" s="35"/>
      <c r="T175" s="37"/>
      <c r="U175" s="37"/>
      <c r="V175" s="35" t="str">
        <f>IF(ISBLANK(C175),"",IF(ISBLANK($D175),$C$3-C175,D175-C175))</f>
        <v/>
      </c>
      <c r="W175" s="35" t="str">
        <f>IF(E175="Oui",1,"")</f>
        <v/>
      </c>
      <c r="X175" s="35" t="str">
        <f t="shared" si="11"/>
        <v/>
      </c>
      <c r="Y175" s="35" t="str">
        <f t="shared" si="12"/>
        <v/>
      </c>
      <c r="Z175" s="35" t="str">
        <f>IF(E175="Oui",N175,"")</f>
        <v/>
      </c>
      <c r="AA175" s="38" t="str">
        <f>IF(E175="Oui",($C$3-J175)/365,"")</f>
        <v/>
      </c>
      <c r="AB175" s="35" t="str">
        <f t="shared" si="13"/>
        <v/>
      </c>
      <c r="AC175" s="35" t="str">
        <f>IF(AND($E175="Oui",$L175="CDI"),1,"")</f>
        <v/>
      </c>
      <c r="AD175" s="35" t="str">
        <f>IF(AND($E175="Oui",$L175="CDD"),1,"")</f>
        <v/>
      </c>
      <c r="AE175" s="35" t="str">
        <f>IF(AND($E175="Oui",$L175="Apprentissage"),1,"")</f>
        <v/>
      </c>
      <c r="AF175" s="35" t="str">
        <f>IF(AND($E175="Oui",$L175="Stage"),1,"")</f>
        <v/>
      </c>
      <c r="AG175" s="35" t="str">
        <f>IF(AND($E175="Oui",$L175="Autre"),1,"")</f>
        <v/>
      </c>
      <c r="AH175" s="35" t="str">
        <f>IF(AND($E175="Oui",$O175="Cadre"),1,"")</f>
        <v/>
      </c>
      <c r="AI175" s="35" t="str">
        <f>IF(AND($E175="Oui",$O175="Agent de maîtrise"),1,"")</f>
        <v/>
      </c>
      <c r="AJ175" s="35" t="str">
        <f>IF(AND($E175="Oui",$O175="Autre"),1,"")</f>
        <v/>
      </c>
      <c r="AK175" s="38" t="str">
        <f>IF(AND($E175="Oui",$H175="F"),($C$3-J175)/365,"")</f>
        <v/>
      </c>
      <c r="AL175" s="38" t="str">
        <f>IF(AND($E175="Oui",$H175="M"),($C$3-$J175)/365,"")</f>
        <v/>
      </c>
      <c r="AM175" s="35" t="str">
        <f>IF(AND($E175="Oui",$L175="CDI",$H175="F"),1,"")</f>
        <v/>
      </c>
      <c r="AN175" s="35" t="str">
        <f>IF(AND($E175="Oui",$L175="CDD",$H175="F"),1,"")</f>
        <v/>
      </c>
      <c r="AO175" s="35" t="str">
        <f>IF(AND($E175="Oui",$L175="Apprentissage",$H175="F"),1,"")</f>
        <v/>
      </c>
      <c r="AP175" s="35" t="str">
        <f>IF(AND($E175="Oui",$L175="Stage",$H175="F"),1,"")</f>
        <v/>
      </c>
      <c r="AQ175" s="35" t="str">
        <f>IF(AND($E175="Oui",$L175="Autre",$H175="F"),1,"")</f>
        <v/>
      </c>
      <c r="AR175" s="35" t="str">
        <f>IF(AND($E175="Oui",$O175="Cadre",$H175="F"),1,"")</f>
        <v/>
      </c>
      <c r="AS175" s="35" t="str">
        <f>IF(AND($E175="Oui",$O175="Agent de maîtrise",$H175="F"),1,"")</f>
        <v/>
      </c>
      <c r="AT175" s="35" t="str">
        <f>IF(AND($E175="Oui",$O175="Autre",$H175="F"),1,"")</f>
        <v/>
      </c>
      <c r="AU175" s="35" t="str">
        <f ca="1">IF($D175&gt;$AU$5,1,"")</f>
        <v/>
      </c>
      <c r="AV175" s="35" t="str">
        <f ca="1">IF(AND($D175&gt;$AV$5,$D175&lt;$AU$5),1,"")</f>
        <v/>
      </c>
      <c r="AW175" s="35" t="str">
        <f ca="1">IF($C175&gt;$AU$5,1,"")</f>
        <v/>
      </c>
      <c r="AX175" s="35" t="str">
        <f ca="1">IF(AND($C175&gt;$AV$5,$C175&lt;$AU$5),1,"")</f>
        <v/>
      </c>
      <c r="AY175" s="21" t="str">
        <f t="shared" si="14"/>
        <v/>
      </c>
    </row>
    <row r="176" spans="1:51" x14ac:dyDescent="0.25">
      <c r="A176" s="18">
        <v>169</v>
      </c>
      <c r="B176" s="32"/>
      <c r="C176" s="33"/>
      <c r="D176" s="33"/>
      <c r="E176" s="26" t="str">
        <f t="shared" si="10"/>
        <v/>
      </c>
      <c r="F176" s="34"/>
      <c r="G176" s="35"/>
      <c r="H176" s="33"/>
      <c r="I176" s="35"/>
      <c r="J176" s="37"/>
      <c r="K176" s="37"/>
      <c r="L176" s="37"/>
      <c r="M176" s="37"/>
      <c r="N176" s="33"/>
      <c r="O176" s="33"/>
      <c r="P176" s="33"/>
      <c r="Q176" s="33"/>
      <c r="R176" s="35"/>
      <c r="S176" s="35"/>
      <c r="T176" s="37"/>
      <c r="U176" s="37"/>
      <c r="V176" s="35" t="str">
        <f>IF(ISBLANK(C176),"",IF(ISBLANK($D176),$C$3-C176,D176-C176))</f>
        <v/>
      </c>
      <c r="W176" s="35" t="str">
        <f>IF(E176="Oui",1,"")</f>
        <v/>
      </c>
      <c r="X176" s="35" t="str">
        <f t="shared" si="11"/>
        <v/>
      </c>
      <c r="Y176" s="35" t="str">
        <f t="shared" si="12"/>
        <v/>
      </c>
      <c r="Z176" s="35" t="str">
        <f>IF(E176="Oui",N176,"")</f>
        <v/>
      </c>
      <c r="AA176" s="38" t="str">
        <f>IF(E176="Oui",($C$3-J176)/365,"")</f>
        <v/>
      </c>
      <c r="AB176" s="35" t="str">
        <f t="shared" si="13"/>
        <v/>
      </c>
      <c r="AC176" s="35" t="str">
        <f>IF(AND($E176="Oui",$L176="CDI"),1,"")</f>
        <v/>
      </c>
      <c r="AD176" s="35" t="str">
        <f>IF(AND($E176="Oui",$L176="CDD"),1,"")</f>
        <v/>
      </c>
      <c r="AE176" s="35" t="str">
        <f>IF(AND($E176="Oui",$L176="Apprentissage"),1,"")</f>
        <v/>
      </c>
      <c r="AF176" s="35" t="str">
        <f>IF(AND($E176="Oui",$L176="Stage"),1,"")</f>
        <v/>
      </c>
      <c r="AG176" s="35" t="str">
        <f>IF(AND($E176="Oui",$L176="Autre"),1,"")</f>
        <v/>
      </c>
      <c r="AH176" s="35" t="str">
        <f>IF(AND($E176="Oui",$O176="Cadre"),1,"")</f>
        <v/>
      </c>
      <c r="AI176" s="35" t="str">
        <f>IF(AND($E176="Oui",$O176="Agent de maîtrise"),1,"")</f>
        <v/>
      </c>
      <c r="AJ176" s="35" t="str">
        <f>IF(AND($E176="Oui",$O176="Autre"),1,"")</f>
        <v/>
      </c>
      <c r="AK176" s="38" t="str">
        <f>IF(AND($E176="Oui",$H176="F"),($C$3-J176)/365,"")</f>
        <v/>
      </c>
      <c r="AL176" s="38" t="str">
        <f>IF(AND($E176="Oui",$H176="M"),($C$3-$J176)/365,"")</f>
        <v/>
      </c>
      <c r="AM176" s="35" t="str">
        <f>IF(AND($E176="Oui",$L176="CDI",$H176="F"),1,"")</f>
        <v/>
      </c>
      <c r="AN176" s="35" t="str">
        <f>IF(AND($E176="Oui",$L176="CDD",$H176="F"),1,"")</f>
        <v/>
      </c>
      <c r="AO176" s="35" t="str">
        <f>IF(AND($E176="Oui",$L176="Apprentissage",$H176="F"),1,"")</f>
        <v/>
      </c>
      <c r="AP176" s="35" t="str">
        <f>IF(AND($E176="Oui",$L176="Stage",$H176="F"),1,"")</f>
        <v/>
      </c>
      <c r="AQ176" s="35" t="str">
        <f>IF(AND($E176="Oui",$L176="Autre",$H176="F"),1,"")</f>
        <v/>
      </c>
      <c r="AR176" s="35" t="str">
        <f>IF(AND($E176="Oui",$O176="Cadre",$H176="F"),1,"")</f>
        <v/>
      </c>
      <c r="AS176" s="35" t="str">
        <f>IF(AND($E176="Oui",$O176="Agent de maîtrise",$H176="F"),1,"")</f>
        <v/>
      </c>
      <c r="AT176" s="35" t="str">
        <f>IF(AND($E176="Oui",$O176="Autre",$H176="F"),1,"")</f>
        <v/>
      </c>
      <c r="AU176" s="35" t="str">
        <f ca="1">IF($D176&gt;$AU$5,1,"")</f>
        <v/>
      </c>
      <c r="AV176" s="35" t="str">
        <f ca="1">IF(AND($D176&gt;$AV$5,$D176&lt;$AU$5),1,"")</f>
        <v/>
      </c>
      <c r="AW176" s="35" t="str">
        <f ca="1">IF($C176&gt;$AU$5,1,"")</f>
        <v/>
      </c>
      <c r="AX176" s="35" t="str">
        <f ca="1">IF(AND($C176&gt;$AV$5,$C176&lt;$AU$5),1,"")</f>
        <v/>
      </c>
      <c r="AY176" s="21" t="str">
        <f t="shared" si="14"/>
        <v/>
      </c>
    </row>
    <row r="177" spans="1:51" x14ac:dyDescent="0.25">
      <c r="A177" s="18">
        <v>170</v>
      </c>
      <c r="B177" s="32"/>
      <c r="C177" s="33"/>
      <c r="D177" s="33"/>
      <c r="E177" s="26" t="str">
        <f t="shared" si="10"/>
        <v/>
      </c>
      <c r="F177" s="34"/>
      <c r="G177" s="35"/>
      <c r="H177" s="33"/>
      <c r="I177" s="35"/>
      <c r="J177" s="37"/>
      <c r="K177" s="37"/>
      <c r="L177" s="37"/>
      <c r="M177" s="37"/>
      <c r="N177" s="33"/>
      <c r="O177" s="33"/>
      <c r="P177" s="33"/>
      <c r="Q177" s="33"/>
      <c r="R177" s="35"/>
      <c r="S177" s="35"/>
      <c r="T177" s="37"/>
      <c r="U177" s="37"/>
      <c r="V177" s="35" t="str">
        <f>IF(ISBLANK(C177),"",IF(ISBLANK($D177),$C$3-C177,D177-C177))</f>
        <v/>
      </c>
      <c r="W177" s="35" t="str">
        <f>IF(E177="Oui",1,"")</f>
        <v/>
      </c>
      <c r="X177" s="35" t="str">
        <f t="shared" si="11"/>
        <v/>
      </c>
      <c r="Y177" s="35" t="str">
        <f t="shared" si="12"/>
        <v/>
      </c>
      <c r="Z177" s="35" t="str">
        <f>IF(E177="Oui",N177,"")</f>
        <v/>
      </c>
      <c r="AA177" s="38" t="str">
        <f>IF(E177="Oui",($C$3-J177)/365,"")</f>
        <v/>
      </c>
      <c r="AB177" s="35" t="str">
        <f t="shared" si="13"/>
        <v/>
      </c>
      <c r="AC177" s="35" t="str">
        <f>IF(AND($E177="Oui",$L177="CDI"),1,"")</f>
        <v/>
      </c>
      <c r="AD177" s="35" t="str">
        <f>IF(AND($E177="Oui",$L177="CDD"),1,"")</f>
        <v/>
      </c>
      <c r="AE177" s="35" t="str">
        <f>IF(AND($E177="Oui",$L177="Apprentissage"),1,"")</f>
        <v/>
      </c>
      <c r="AF177" s="35" t="str">
        <f>IF(AND($E177="Oui",$L177="Stage"),1,"")</f>
        <v/>
      </c>
      <c r="AG177" s="35" t="str">
        <f>IF(AND($E177="Oui",$L177="Autre"),1,"")</f>
        <v/>
      </c>
      <c r="AH177" s="35" t="str">
        <f>IF(AND($E177="Oui",$O177="Cadre"),1,"")</f>
        <v/>
      </c>
      <c r="AI177" s="35" t="str">
        <f>IF(AND($E177="Oui",$O177="Agent de maîtrise"),1,"")</f>
        <v/>
      </c>
      <c r="AJ177" s="35" t="str">
        <f>IF(AND($E177="Oui",$O177="Autre"),1,"")</f>
        <v/>
      </c>
      <c r="AK177" s="38" t="str">
        <f>IF(AND($E177="Oui",$H177="F"),($C$3-J177)/365,"")</f>
        <v/>
      </c>
      <c r="AL177" s="38" t="str">
        <f>IF(AND($E177="Oui",$H177="M"),($C$3-$J177)/365,"")</f>
        <v/>
      </c>
      <c r="AM177" s="35" t="str">
        <f>IF(AND($E177="Oui",$L177="CDI",$H177="F"),1,"")</f>
        <v/>
      </c>
      <c r="AN177" s="35" t="str">
        <f>IF(AND($E177="Oui",$L177="CDD",$H177="F"),1,"")</f>
        <v/>
      </c>
      <c r="AO177" s="35" t="str">
        <f>IF(AND($E177="Oui",$L177="Apprentissage",$H177="F"),1,"")</f>
        <v/>
      </c>
      <c r="AP177" s="35" t="str">
        <f>IF(AND($E177="Oui",$L177="Stage",$H177="F"),1,"")</f>
        <v/>
      </c>
      <c r="AQ177" s="35" t="str">
        <f>IF(AND($E177="Oui",$L177="Autre",$H177="F"),1,"")</f>
        <v/>
      </c>
      <c r="AR177" s="35" t="str">
        <f>IF(AND($E177="Oui",$O177="Cadre",$H177="F"),1,"")</f>
        <v/>
      </c>
      <c r="AS177" s="35" t="str">
        <f>IF(AND($E177="Oui",$O177="Agent de maîtrise",$H177="F"),1,"")</f>
        <v/>
      </c>
      <c r="AT177" s="35" t="str">
        <f>IF(AND($E177="Oui",$O177="Autre",$H177="F"),1,"")</f>
        <v/>
      </c>
      <c r="AU177" s="35" t="str">
        <f ca="1">IF($D177&gt;$AU$5,1,"")</f>
        <v/>
      </c>
      <c r="AV177" s="35" t="str">
        <f ca="1">IF(AND($D177&gt;$AV$5,$D177&lt;$AU$5),1,"")</f>
        <v/>
      </c>
      <c r="AW177" s="35" t="str">
        <f ca="1">IF($C177&gt;$AU$5,1,"")</f>
        <v/>
      </c>
      <c r="AX177" s="35" t="str">
        <f ca="1">IF(AND($C177&gt;$AV$5,$C177&lt;$AU$5),1,"")</f>
        <v/>
      </c>
      <c r="AY177" s="21" t="str">
        <f t="shared" si="14"/>
        <v/>
      </c>
    </row>
    <row r="178" spans="1:51" x14ac:dyDescent="0.25">
      <c r="A178" s="18">
        <v>171</v>
      </c>
      <c r="B178" s="32"/>
      <c r="C178" s="33"/>
      <c r="D178" s="33"/>
      <c r="E178" s="26" t="str">
        <f t="shared" si="10"/>
        <v/>
      </c>
      <c r="F178" s="34"/>
      <c r="G178" s="35"/>
      <c r="H178" s="33"/>
      <c r="I178" s="35"/>
      <c r="J178" s="37"/>
      <c r="K178" s="37"/>
      <c r="L178" s="37"/>
      <c r="M178" s="37"/>
      <c r="N178" s="33"/>
      <c r="O178" s="33"/>
      <c r="P178" s="33"/>
      <c r="Q178" s="33"/>
      <c r="R178" s="35"/>
      <c r="S178" s="35"/>
      <c r="T178" s="37"/>
      <c r="U178" s="37"/>
      <c r="V178" s="35" t="str">
        <f>IF(ISBLANK(C178),"",IF(ISBLANK($D178),$C$3-C178,D178-C178))</f>
        <v/>
      </c>
      <c r="W178" s="35" t="str">
        <f>IF(E178="Oui",1,"")</f>
        <v/>
      </c>
      <c r="X178" s="35" t="str">
        <f t="shared" si="11"/>
        <v/>
      </c>
      <c r="Y178" s="35" t="str">
        <f t="shared" si="12"/>
        <v/>
      </c>
      <c r="Z178" s="35" t="str">
        <f>IF(E178="Oui",N178,"")</f>
        <v/>
      </c>
      <c r="AA178" s="38" t="str">
        <f>IF(E178="Oui",($C$3-J178)/365,"")</f>
        <v/>
      </c>
      <c r="AB178" s="35" t="str">
        <f t="shared" si="13"/>
        <v/>
      </c>
      <c r="AC178" s="35" t="str">
        <f>IF(AND($E178="Oui",$L178="CDI"),1,"")</f>
        <v/>
      </c>
      <c r="AD178" s="35" t="str">
        <f>IF(AND($E178="Oui",$L178="CDD"),1,"")</f>
        <v/>
      </c>
      <c r="AE178" s="35" t="str">
        <f>IF(AND($E178="Oui",$L178="Apprentissage"),1,"")</f>
        <v/>
      </c>
      <c r="AF178" s="35" t="str">
        <f>IF(AND($E178="Oui",$L178="Stage"),1,"")</f>
        <v/>
      </c>
      <c r="AG178" s="35" t="str">
        <f>IF(AND($E178="Oui",$L178="Autre"),1,"")</f>
        <v/>
      </c>
      <c r="AH178" s="35" t="str">
        <f>IF(AND($E178="Oui",$O178="Cadre"),1,"")</f>
        <v/>
      </c>
      <c r="AI178" s="35" t="str">
        <f>IF(AND($E178="Oui",$O178="Agent de maîtrise"),1,"")</f>
        <v/>
      </c>
      <c r="AJ178" s="35" t="str">
        <f>IF(AND($E178="Oui",$O178="Autre"),1,"")</f>
        <v/>
      </c>
      <c r="AK178" s="38" t="str">
        <f>IF(AND($E178="Oui",$H178="F"),($C$3-J178)/365,"")</f>
        <v/>
      </c>
      <c r="AL178" s="38" t="str">
        <f>IF(AND($E178="Oui",$H178="M"),($C$3-$J178)/365,"")</f>
        <v/>
      </c>
      <c r="AM178" s="35" t="str">
        <f>IF(AND($E178="Oui",$L178="CDI",$H178="F"),1,"")</f>
        <v/>
      </c>
      <c r="AN178" s="35" t="str">
        <f>IF(AND($E178="Oui",$L178="CDD",$H178="F"),1,"")</f>
        <v/>
      </c>
      <c r="AO178" s="35" t="str">
        <f>IF(AND($E178="Oui",$L178="Apprentissage",$H178="F"),1,"")</f>
        <v/>
      </c>
      <c r="AP178" s="35" t="str">
        <f>IF(AND($E178="Oui",$L178="Stage",$H178="F"),1,"")</f>
        <v/>
      </c>
      <c r="AQ178" s="35" t="str">
        <f>IF(AND($E178="Oui",$L178="Autre",$H178="F"),1,"")</f>
        <v/>
      </c>
      <c r="AR178" s="35" t="str">
        <f>IF(AND($E178="Oui",$O178="Cadre",$H178="F"),1,"")</f>
        <v/>
      </c>
      <c r="AS178" s="35" t="str">
        <f>IF(AND($E178="Oui",$O178="Agent de maîtrise",$H178="F"),1,"")</f>
        <v/>
      </c>
      <c r="AT178" s="35" t="str">
        <f>IF(AND($E178="Oui",$O178="Autre",$H178="F"),1,"")</f>
        <v/>
      </c>
      <c r="AU178" s="35" t="str">
        <f ca="1">IF($D178&gt;$AU$5,1,"")</f>
        <v/>
      </c>
      <c r="AV178" s="35" t="str">
        <f ca="1">IF(AND($D178&gt;$AV$5,$D178&lt;$AU$5),1,"")</f>
        <v/>
      </c>
      <c r="AW178" s="35" t="str">
        <f ca="1">IF($C178&gt;$AU$5,1,"")</f>
        <v/>
      </c>
      <c r="AX178" s="35" t="str">
        <f ca="1">IF(AND($C178&gt;$AV$5,$C178&lt;$AU$5),1,"")</f>
        <v/>
      </c>
      <c r="AY178" s="21" t="str">
        <f t="shared" si="14"/>
        <v/>
      </c>
    </row>
    <row r="179" spans="1:51" x14ac:dyDescent="0.25">
      <c r="A179" s="18">
        <v>172</v>
      </c>
      <c r="B179" s="32"/>
      <c r="C179" s="33"/>
      <c r="D179" s="33"/>
      <c r="E179" s="26" t="str">
        <f t="shared" si="10"/>
        <v/>
      </c>
      <c r="F179" s="34"/>
      <c r="G179" s="35"/>
      <c r="H179" s="33"/>
      <c r="I179" s="35"/>
      <c r="J179" s="37"/>
      <c r="K179" s="37"/>
      <c r="L179" s="37"/>
      <c r="M179" s="37"/>
      <c r="N179" s="33"/>
      <c r="O179" s="33"/>
      <c r="P179" s="33"/>
      <c r="Q179" s="33"/>
      <c r="R179" s="35"/>
      <c r="S179" s="35"/>
      <c r="T179" s="37"/>
      <c r="U179" s="37"/>
      <c r="V179" s="35" t="str">
        <f>IF(ISBLANK(C179),"",IF(ISBLANK($D179),$C$3-C179,D179-C179))</f>
        <v/>
      </c>
      <c r="W179" s="35" t="str">
        <f>IF(E179="Oui",1,"")</f>
        <v/>
      </c>
      <c r="X179" s="35" t="str">
        <f t="shared" si="11"/>
        <v/>
      </c>
      <c r="Y179" s="35" t="str">
        <f t="shared" si="12"/>
        <v/>
      </c>
      <c r="Z179" s="35" t="str">
        <f>IF(E179="Oui",N179,"")</f>
        <v/>
      </c>
      <c r="AA179" s="38" t="str">
        <f>IF(E179="Oui",($C$3-J179)/365,"")</f>
        <v/>
      </c>
      <c r="AB179" s="35" t="str">
        <f t="shared" si="13"/>
        <v/>
      </c>
      <c r="AC179" s="35" t="str">
        <f>IF(AND($E179="Oui",$L179="CDI"),1,"")</f>
        <v/>
      </c>
      <c r="AD179" s="35" t="str">
        <f>IF(AND($E179="Oui",$L179="CDD"),1,"")</f>
        <v/>
      </c>
      <c r="AE179" s="35" t="str">
        <f>IF(AND($E179="Oui",$L179="Apprentissage"),1,"")</f>
        <v/>
      </c>
      <c r="AF179" s="35" t="str">
        <f>IF(AND($E179="Oui",$L179="Stage"),1,"")</f>
        <v/>
      </c>
      <c r="AG179" s="35" t="str">
        <f>IF(AND($E179="Oui",$L179="Autre"),1,"")</f>
        <v/>
      </c>
      <c r="AH179" s="35" t="str">
        <f>IF(AND($E179="Oui",$O179="Cadre"),1,"")</f>
        <v/>
      </c>
      <c r="AI179" s="35" t="str">
        <f>IF(AND($E179="Oui",$O179="Agent de maîtrise"),1,"")</f>
        <v/>
      </c>
      <c r="AJ179" s="35" t="str">
        <f>IF(AND($E179="Oui",$O179="Autre"),1,"")</f>
        <v/>
      </c>
      <c r="AK179" s="38" t="str">
        <f>IF(AND($E179="Oui",$H179="F"),($C$3-J179)/365,"")</f>
        <v/>
      </c>
      <c r="AL179" s="38" t="str">
        <f>IF(AND($E179="Oui",$H179="M"),($C$3-$J179)/365,"")</f>
        <v/>
      </c>
      <c r="AM179" s="35" t="str">
        <f>IF(AND($E179="Oui",$L179="CDI",$H179="F"),1,"")</f>
        <v/>
      </c>
      <c r="AN179" s="35" t="str">
        <f>IF(AND($E179="Oui",$L179="CDD",$H179="F"),1,"")</f>
        <v/>
      </c>
      <c r="AO179" s="35" t="str">
        <f>IF(AND($E179="Oui",$L179="Apprentissage",$H179="F"),1,"")</f>
        <v/>
      </c>
      <c r="AP179" s="35" t="str">
        <f>IF(AND($E179="Oui",$L179="Stage",$H179="F"),1,"")</f>
        <v/>
      </c>
      <c r="AQ179" s="35" t="str">
        <f>IF(AND($E179="Oui",$L179="Autre",$H179="F"),1,"")</f>
        <v/>
      </c>
      <c r="AR179" s="35" t="str">
        <f>IF(AND($E179="Oui",$O179="Cadre",$H179="F"),1,"")</f>
        <v/>
      </c>
      <c r="AS179" s="35" t="str">
        <f>IF(AND($E179="Oui",$O179="Agent de maîtrise",$H179="F"),1,"")</f>
        <v/>
      </c>
      <c r="AT179" s="35" t="str">
        <f>IF(AND($E179="Oui",$O179="Autre",$H179="F"),1,"")</f>
        <v/>
      </c>
      <c r="AU179" s="35" t="str">
        <f ca="1">IF($D179&gt;$AU$5,1,"")</f>
        <v/>
      </c>
      <c r="AV179" s="35" t="str">
        <f ca="1">IF(AND($D179&gt;$AV$5,$D179&lt;$AU$5),1,"")</f>
        <v/>
      </c>
      <c r="AW179" s="35" t="str">
        <f ca="1">IF($C179&gt;$AU$5,1,"")</f>
        <v/>
      </c>
      <c r="AX179" s="35" t="str">
        <f ca="1">IF(AND($C179&gt;$AV$5,$C179&lt;$AU$5),1,"")</f>
        <v/>
      </c>
      <c r="AY179" s="21" t="str">
        <f t="shared" si="14"/>
        <v/>
      </c>
    </row>
    <row r="180" spans="1:51" x14ac:dyDescent="0.25">
      <c r="A180" s="18">
        <v>173</v>
      </c>
      <c r="B180" s="32"/>
      <c r="C180" s="33"/>
      <c r="D180" s="33"/>
      <c r="E180" s="26" t="str">
        <f t="shared" si="10"/>
        <v/>
      </c>
      <c r="F180" s="34"/>
      <c r="G180" s="35"/>
      <c r="H180" s="33"/>
      <c r="I180" s="35"/>
      <c r="J180" s="37"/>
      <c r="K180" s="37"/>
      <c r="L180" s="37"/>
      <c r="M180" s="37"/>
      <c r="N180" s="33"/>
      <c r="O180" s="33"/>
      <c r="P180" s="33"/>
      <c r="Q180" s="33"/>
      <c r="R180" s="35"/>
      <c r="S180" s="35"/>
      <c r="T180" s="37"/>
      <c r="U180" s="37"/>
      <c r="V180" s="35" t="str">
        <f>IF(ISBLANK(C180),"",IF(ISBLANK($D180),$C$3-C180,D180-C180))</f>
        <v/>
      </c>
      <c r="W180" s="35" t="str">
        <f>IF(E180="Oui",1,"")</f>
        <v/>
      </c>
      <c r="X180" s="35" t="str">
        <f t="shared" si="11"/>
        <v/>
      </c>
      <c r="Y180" s="35" t="str">
        <f t="shared" si="12"/>
        <v/>
      </c>
      <c r="Z180" s="35" t="str">
        <f>IF(E180="Oui",N180,"")</f>
        <v/>
      </c>
      <c r="AA180" s="38" t="str">
        <f>IF(E180="Oui",($C$3-J180)/365,"")</f>
        <v/>
      </c>
      <c r="AB180" s="35" t="str">
        <f t="shared" si="13"/>
        <v/>
      </c>
      <c r="AC180" s="35" t="str">
        <f>IF(AND($E180="Oui",$L180="CDI"),1,"")</f>
        <v/>
      </c>
      <c r="AD180" s="35" t="str">
        <f>IF(AND($E180="Oui",$L180="CDD"),1,"")</f>
        <v/>
      </c>
      <c r="AE180" s="35" t="str">
        <f>IF(AND($E180="Oui",$L180="Apprentissage"),1,"")</f>
        <v/>
      </c>
      <c r="AF180" s="35" t="str">
        <f>IF(AND($E180="Oui",$L180="Stage"),1,"")</f>
        <v/>
      </c>
      <c r="AG180" s="35" t="str">
        <f>IF(AND($E180="Oui",$L180="Autre"),1,"")</f>
        <v/>
      </c>
      <c r="AH180" s="35" t="str">
        <f>IF(AND($E180="Oui",$O180="Cadre"),1,"")</f>
        <v/>
      </c>
      <c r="AI180" s="35" t="str">
        <f>IF(AND($E180="Oui",$O180="Agent de maîtrise"),1,"")</f>
        <v/>
      </c>
      <c r="AJ180" s="35" t="str">
        <f>IF(AND($E180="Oui",$O180="Autre"),1,"")</f>
        <v/>
      </c>
      <c r="AK180" s="38" t="str">
        <f>IF(AND($E180="Oui",$H180="F"),($C$3-J180)/365,"")</f>
        <v/>
      </c>
      <c r="AL180" s="38" t="str">
        <f>IF(AND($E180="Oui",$H180="M"),($C$3-$J180)/365,"")</f>
        <v/>
      </c>
      <c r="AM180" s="35" t="str">
        <f>IF(AND($E180="Oui",$L180="CDI",$H180="F"),1,"")</f>
        <v/>
      </c>
      <c r="AN180" s="35" t="str">
        <f>IF(AND($E180="Oui",$L180="CDD",$H180="F"),1,"")</f>
        <v/>
      </c>
      <c r="AO180" s="35" t="str">
        <f>IF(AND($E180="Oui",$L180="Apprentissage",$H180="F"),1,"")</f>
        <v/>
      </c>
      <c r="AP180" s="35" t="str">
        <f>IF(AND($E180="Oui",$L180="Stage",$H180="F"),1,"")</f>
        <v/>
      </c>
      <c r="AQ180" s="35" t="str">
        <f>IF(AND($E180="Oui",$L180="Autre",$H180="F"),1,"")</f>
        <v/>
      </c>
      <c r="AR180" s="35" t="str">
        <f>IF(AND($E180="Oui",$O180="Cadre",$H180="F"),1,"")</f>
        <v/>
      </c>
      <c r="AS180" s="35" t="str">
        <f>IF(AND($E180="Oui",$O180="Agent de maîtrise",$H180="F"),1,"")</f>
        <v/>
      </c>
      <c r="AT180" s="35" t="str">
        <f>IF(AND($E180="Oui",$O180="Autre",$H180="F"),1,"")</f>
        <v/>
      </c>
      <c r="AU180" s="35" t="str">
        <f ca="1">IF($D180&gt;$AU$5,1,"")</f>
        <v/>
      </c>
      <c r="AV180" s="35" t="str">
        <f ca="1">IF(AND($D180&gt;$AV$5,$D180&lt;$AU$5),1,"")</f>
        <v/>
      </c>
      <c r="AW180" s="35" t="str">
        <f ca="1">IF($C180&gt;$AU$5,1,"")</f>
        <v/>
      </c>
      <c r="AX180" s="35" t="str">
        <f ca="1">IF(AND($C180&gt;$AV$5,$C180&lt;$AU$5),1,"")</f>
        <v/>
      </c>
      <c r="AY180" s="21" t="str">
        <f t="shared" si="14"/>
        <v/>
      </c>
    </row>
    <row r="181" spans="1:51" x14ac:dyDescent="0.25">
      <c r="A181" s="18">
        <v>174</v>
      </c>
      <c r="B181" s="32"/>
      <c r="C181" s="33"/>
      <c r="D181" s="33"/>
      <c r="E181" s="26" t="str">
        <f t="shared" si="10"/>
        <v/>
      </c>
      <c r="F181" s="34"/>
      <c r="G181" s="35"/>
      <c r="H181" s="33"/>
      <c r="I181" s="35"/>
      <c r="J181" s="37"/>
      <c r="K181" s="37"/>
      <c r="L181" s="37"/>
      <c r="M181" s="37"/>
      <c r="N181" s="33"/>
      <c r="O181" s="33"/>
      <c r="P181" s="33"/>
      <c r="Q181" s="33"/>
      <c r="R181" s="35"/>
      <c r="S181" s="35"/>
      <c r="T181" s="37"/>
      <c r="U181" s="37"/>
      <c r="V181" s="35" t="str">
        <f>IF(ISBLANK(C181),"",IF(ISBLANK($D181),$C$3-C181,D181-C181))</f>
        <v/>
      </c>
      <c r="W181" s="35" t="str">
        <f>IF(E181="Oui",1,"")</f>
        <v/>
      </c>
      <c r="X181" s="35" t="str">
        <f t="shared" si="11"/>
        <v/>
      </c>
      <c r="Y181" s="35" t="str">
        <f t="shared" si="12"/>
        <v/>
      </c>
      <c r="Z181" s="35" t="str">
        <f>IF(E181="Oui",N181,"")</f>
        <v/>
      </c>
      <c r="AA181" s="38" t="str">
        <f>IF(E181="Oui",($C$3-J181)/365,"")</f>
        <v/>
      </c>
      <c r="AB181" s="35" t="str">
        <f t="shared" si="13"/>
        <v/>
      </c>
      <c r="AC181" s="35" t="str">
        <f>IF(AND($E181="Oui",$L181="CDI"),1,"")</f>
        <v/>
      </c>
      <c r="AD181" s="35" t="str">
        <f>IF(AND($E181="Oui",$L181="CDD"),1,"")</f>
        <v/>
      </c>
      <c r="AE181" s="35" t="str">
        <f>IF(AND($E181="Oui",$L181="Apprentissage"),1,"")</f>
        <v/>
      </c>
      <c r="AF181" s="35" t="str">
        <f>IF(AND($E181="Oui",$L181="Stage"),1,"")</f>
        <v/>
      </c>
      <c r="AG181" s="35" t="str">
        <f>IF(AND($E181="Oui",$L181="Autre"),1,"")</f>
        <v/>
      </c>
      <c r="AH181" s="35" t="str">
        <f>IF(AND($E181="Oui",$O181="Cadre"),1,"")</f>
        <v/>
      </c>
      <c r="AI181" s="35" t="str">
        <f>IF(AND($E181="Oui",$O181="Agent de maîtrise"),1,"")</f>
        <v/>
      </c>
      <c r="AJ181" s="35" t="str">
        <f>IF(AND($E181="Oui",$O181="Autre"),1,"")</f>
        <v/>
      </c>
      <c r="AK181" s="38" t="str">
        <f>IF(AND($E181="Oui",$H181="F"),($C$3-J181)/365,"")</f>
        <v/>
      </c>
      <c r="AL181" s="38" t="str">
        <f>IF(AND($E181="Oui",$H181="M"),($C$3-$J181)/365,"")</f>
        <v/>
      </c>
      <c r="AM181" s="35" t="str">
        <f>IF(AND($E181="Oui",$L181="CDI",$H181="F"),1,"")</f>
        <v/>
      </c>
      <c r="AN181" s="35" t="str">
        <f>IF(AND($E181="Oui",$L181="CDD",$H181="F"),1,"")</f>
        <v/>
      </c>
      <c r="AO181" s="35" t="str">
        <f>IF(AND($E181="Oui",$L181="Apprentissage",$H181="F"),1,"")</f>
        <v/>
      </c>
      <c r="AP181" s="35" t="str">
        <f>IF(AND($E181="Oui",$L181="Stage",$H181="F"),1,"")</f>
        <v/>
      </c>
      <c r="AQ181" s="35" t="str">
        <f>IF(AND($E181="Oui",$L181="Autre",$H181="F"),1,"")</f>
        <v/>
      </c>
      <c r="AR181" s="35" t="str">
        <f>IF(AND($E181="Oui",$O181="Cadre",$H181="F"),1,"")</f>
        <v/>
      </c>
      <c r="AS181" s="35" t="str">
        <f>IF(AND($E181="Oui",$O181="Agent de maîtrise",$H181="F"),1,"")</f>
        <v/>
      </c>
      <c r="AT181" s="35" t="str">
        <f>IF(AND($E181="Oui",$O181="Autre",$H181="F"),1,"")</f>
        <v/>
      </c>
      <c r="AU181" s="35" t="str">
        <f ca="1">IF($D181&gt;$AU$5,1,"")</f>
        <v/>
      </c>
      <c r="AV181" s="35" t="str">
        <f ca="1">IF(AND($D181&gt;$AV$5,$D181&lt;$AU$5),1,"")</f>
        <v/>
      </c>
      <c r="AW181" s="35" t="str">
        <f ca="1">IF($C181&gt;$AU$5,1,"")</f>
        <v/>
      </c>
      <c r="AX181" s="35" t="str">
        <f ca="1">IF(AND($C181&gt;$AV$5,$C181&lt;$AU$5),1,"")</f>
        <v/>
      </c>
      <c r="AY181" s="21" t="str">
        <f t="shared" si="14"/>
        <v/>
      </c>
    </row>
    <row r="182" spans="1:51" x14ac:dyDescent="0.25">
      <c r="A182" s="18">
        <v>175</v>
      </c>
      <c r="B182" s="32"/>
      <c r="C182" s="33"/>
      <c r="D182" s="33"/>
      <c r="E182" s="26" t="str">
        <f t="shared" si="10"/>
        <v/>
      </c>
      <c r="F182" s="34"/>
      <c r="G182" s="35"/>
      <c r="H182" s="33"/>
      <c r="I182" s="35"/>
      <c r="J182" s="37"/>
      <c r="K182" s="37"/>
      <c r="L182" s="37"/>
      <c r="M182" s="37"/>
      <c r="N182" s="33"/>
      <c r="O182" s="33"/>
      <c r="P182" s="33"/>
      <c r="Q182" s="33"/>
      <c r="R182" s="35"/>
      <c r="S182" s="35"/>
      <c r="T182" s="37"/>
      <c r="U182" s="37"/>
      <c r="V182" s="35" t="str">
        <f>IF(ISBLANK(C182),"",IF(ISBLANK($D182),$C$3-C182,D182-C182))</f>
        <v/>
      </c>
      <c r="W182" s="35" t="str">
        <f>IF(E182="Oui",1,"")</f>
        <v/>
      </c>
      <c r="X182" s="35" t="str">
        <f t="shared" si="11"/>
        <v/>
      </c>
      <c r="Y182" s="35" t="str">
        <f t="shared" si="12"/>
        <v/>
      </c>
      <c r="Z182" s="35" t="str">
        <f>IF(E182="Oui",N182,"")</f>
        <v/>
      </c>
      <c r="AA182" s="38" t="str">
        <f>IF(E182="Oui",($C$3-J182)/365,"")</f>
        <v/>
      </c>
      <c r="AB182" s="35" t="str">
        <f t="shared" si="13"/>
        <v/>
      </c>
      <c r="AC182" s="35" t="str">
        <f>IF(AND($E182="Oui",$L182="CDI"),1,"")</f>
        <v/>
      </c>
      <c r="AD182" s="35" t="str">
        <f>IF(AND($E182="Oui",$L182="CDD"),1,"")</f>
        <v/>
      </c>
      <c r="AE182" s="35" t="str">
        <f>IF(AND($E182="Oui",$L182="Apprentissage"),1,"")</f>
        <v/>
      </c>
      <c r="AF182" s="35" t="str">
        <f>IF(AND($E182="Oui",$L182="Stage"),1,"")</f>
        <v/>
      </c>
      <c r="AG182" s="35" t="str">
        <f>IF(AND($E182="Oui",$L182="Autre"),1,"")</f>
        <v/>
      </c>
      <c r="AH182" s="35" t="str">
        <f>IF(AND($E182="Oui",$O182="Cadre"),1,"")</f>
        <v/>
      </c>
      <c r="AI182" s="35" t="str">
        <f>IF(AND($E182="Oui",$O182="Agent de maîtrise"),1,"")</f>
        <v/>
      </c>
      <c r="AJ182" s="35" t="str">
        <f>IF(AND($E182="Oui",$O182="Autre"),1,"")</f>
        <v/>
      </c>
      <c r="AK182" s="38" t="str">
        <f>IF(AND($E182="Oui",$H182="F"),($C$3-J182)/365,"")</f>
        <v/>
      </c>
      <c r="AL182" s="38" t="str">
        <f>IF(AND($E182="Oui",$H182="M"),($C$3-$J182)/365,"")</f>
        <v/>
      </c>
      <c r="AM182" s="35" t="str">
        <f>IF(AND($E182="Oui",$L182="CDI",$H182="F"),1,"")</f>
        <v/>
      </c>
      <c r="AN182" s="35" t="str">
        <f>IF(AND($E182="Oui",$L182="CDD",$H182="F"),1,"")</f>
        <v/>
      </c>
      <c r="AO182" s="35" t="str">
        <f>IF(AND($E182="Oui",$L182="Apprentissage",$H182="F"),1,"")</f>
        <v/>
      </c>
      <c r="AP182" s="35" t="str">
        <f>IF(AND($E182="Oui",$L182="Stage",$H182="F"),1,"")</f>
        <v/>
      </c>
      <c r="AQ182" s="35" t="str">
        <f>IF(AND($E182="Oui",$L182="Autre",$H182="F"),1,"")</f>
        <v/>
      </c>
      <c r="AR182" s="35" t="str">
        <f>IF(AND($E182="Oui",$O182="Cadre",$H182="F"),1,"")</f>
        <v/>
      </c>
      <c r="AS182" s="35" t="str">
        <f>IF(AND($E182="Oui",$O182="Agent de maîtrise",$H182="F"),1,"")</f>
        <v/>
      </c>
      <c r="AT182" s="35" t="str">
        <f>IF(AND($E182="Oui",$O182="Autre",$H182="F"),1,"")</f>
        <v/>
      </c>
      <c r="AU182" s="35" t="str">
        <f ca="1">IF($D182&gt;$AU$5,1,"")</f>
        <v/>
      </c>
      <c r="AV182" s="35" t="str">
        <f ca="1">IF(AND($D182&gt;$AV$5,$D182&lt;$AU$5),1,"")</f>
        <v/>
      </c>
      <c r="AW182" s="35" t="str">
        <f ca="1">IF($C182&gt;$AU$5,1,"")</f>
        <v/>
      </c>
      <c r="AX182" s="35" t="str">
        <f ca="1">IF(AND($C182&gt;$AV$5,$C182&lt;$AU$5),1,"")</f>
        <v/>
      </c>
      <c r="AY182" s="21" t="str">
        <f t="shared" si="14"/>
        <v/>
      </c>
    </row>
    <row r="183" spans="1:51" x14ac:dyDescent="0.25">
      <c r="A183" s="18">
        <v>176</v>
      </c>
      <c r="B183" s="32"/>
      <c r="C183" s="33"/>
      <c r="D183" s="33"/>
      <c r="E183" s="26" t="str">
        <f t="shared" si="10"/>
        <v/>
      </c>
      <c r="F183" s="34"/>
      <c r="G183" s="35"/>
      <c r="H183" s="33"/>
      <c r="I183" s="35"/>
      <c r="J183" s="37"/>
      <c r="K183" s="37"/>
      <c r="L183" s="37"/>
      <c r="M183" s="37"/>
      <c r="N183" s="33"/>
      <c r="O183" s="33"/>
      <c r="P183" s="33"/>
      <c r="Q183" s="33"/>
      <c r="R183" s="35"/>
      <c r="S183" s="35"/>
      <c r="T183" s="37"/>
      <c r="U183" s="37"/>
      <c r="V183" s="35" t="str">
        <f>IF(ISBLANK(C183),"",IF(ISBLANK($D183),$C$3-C183,D183-C183))</f>
        <v/>
      </c>
      <c r="W183" s="35" t="str">
        <f>IF(E183="Oui",1,"")</f>
        <v/>
      </c>
      <c r="X183" s="35" t="str">
        <f t="shared" si="11"/>
        <v/>
      </c>
      <c r="Y183" s="35" t="str">
        <f t="shared" si="12"/>
        <v/>
      </c>
      <c r="Z183" s="35" t="str">
        <f>IF(E183="Oui",N183,"")</f>
        <v/>
      </c>
      <c r="AA183" s="38" t="str">
        <f>IF(E183="Oui",($C$3-J183)/365,"")</f>
        <v/>
      </c>
      <c r="AB183" s="35" t="str">
        <f t="shared" si="13"/>
        <v/>
      </c>
      <c r="AC183" s="35" t="str">
        <f>IF(AND($E183="Oui",$L183="CDI"),1,"")</f>
        <v/>
      </c>
      <c r="AD183" s="35" t="str">
        <f>IF(AND($E183="Oui",$L183="CDD"),1,"")</f>
        <v/>
      </c>
      <c r="AE183" s="35" t="str">
        <f>IF(AND($E183="Oui",$L183="Apprentissage"),1,"")</f>
        <v/>
      </c>
      <c r="AF183" s="35" t="str">
        <f>IF(AND($E183="Oui",$L183="Stage"),1,"")</f>
        <v/>
      </c>
      <c r="AG183" s="35" t="str">
        <f>IF(AND($E183="Oui",$L183="Autre"),1,"")</f>
        <v/>
      </c>
      <c r="AH183" s="35" t="str">
        <f>IF(AND($E183="Oui",$O183="Cadre"),1,"")</f>
        <v/>
      </c>
      <c r="AI183" s="35" t="str">
        <f>IF(AND($E183="Oui",$O183="Agent de maîtrise"),1,"")</f>
        <v/>
      </c>
      <c r="AJ183" s="35" t="str">
        <f>IF(AND($E183="Oui",$O183="Autre"),1,"")</f>
        <v/>
      </c>
      <c r="AK183" s="38" t="str">
        <f>IF(AND($E183="Oui",$H183="F"),($C$3-J183)/365,"")</f>
        <v/>
      </c>
      <c r="AL183" s="38" t="str">
        <f>IF(AND($E183="Oui",$H183="M"),($C$3-$J183)/365,"")</f>
        <v/>
      </c>
      <c r="AM183" s="35" t="str">
        <f>IF(AND($E183="Oui",$L183="CDI",$H183="F"),1,"")</f>
        <v/>
      </c>
      <c r="AN183" s="35" t="str">
        <f>IF(AND($E183="Oui",$L183="CDD",$H183="F"),1,"")</f>
        <v/>
      </c>
      <c r="AO183" s="35" t="str">
        <f>IF(AND($E183="Oui",$L183="Apprentissage",$H183="F"),1,"")</f>
        <v/>
      </c>
      <c r="AP183" s="35" t="str">
        <f>IF(AND($E183="Oui",$L183="Stage",$H183="F"),1,"")</f>
        <v/>
      </c>
      <c r="AQ183" s="35" t="str">
        <f>IF(AND($E183="Oui",$L183="Autre",$H183="F"),1,"")</f>
        <v/>
      </c>
      <c r="AR183" s="35" t="str">
        <f>IF(AND($E183="Oui",$O183="Cadre",$H183="F"),1,"")</f>
        <v/>
      </c>
      <c r="AS183" s="35" t="str">
        <f>IF(AND($E183="Oui",$O183="Agent de maîtrise",$H183="F"),1,"")</f>
        <v/>
      </c>
      <c r="AT183" s="35" t="str">
        <f>IF(AND($E183="Oui",$O183="Autre",$H183="F"),1,"")</f>
        <v/>
      </c>
      <c r="AU183" s="35" t="str">
        <f ca="1">IF($D183&gt;$AU$5,1,"")</f>
        <v/>
      </c>
      <c r="AV183" s="35" t="str">
        <f ca="1">IF(AND($D183&gt;$AV$5,$D183&lt;$AU$5),1,"")</f>
        <v/>
      </c>
      <c r="AW183" s="35" t="str">
        <f ca="1">IF($C183&gt;$AU$5,1,"")</f>
        <v/>
      </c>
      <c r="AX183" s="35" t="str">
        <f ca="1">IF(AND($C183&gt;$AV$5,$C183&lt;$AU$5),1,"")</f>
        <v/>
      </c>
      <c r="AY183" s="21" t="str">
        <f t="shared" si="14"/>
        <v/>
      </c>
    </row>
    <row r="184" spans="1:51" x14ac:dyDescent="0.25">
      <c r="A184" s="18">
        <v>177</v>
      </c>
      <c r="B184" s="32"/>
      <c r="C184" s="33"/>
      <c r="D184" s="33"/>
      <c r="E184" s="26" t="str">
        <f t="shared" si="10"/>
        <v/>
      </c>
      <c r="F184" s="34"/>
      <c r="G184" s="35"/>
      <c r="H184" s="33"/>
      <c r="I184" s="35"/>
      <c r="J184" s="37"/>
      <c r="K184" s="37"/>
      <c r="L184" s="37"/>
      <c r="M184" s="37"/>
      <c r="N184" s="33"/>
      <c r="O184" s="33"/>
      <c r="P184" s="33"/>
      <c r="Q184" s="33"/>
      <c r="R184" s="35"/>
      <c r="S184" s="35"/>
      <c r="T184" s="37"/>
      <c r="U184" s="37"/>
      <c r="V184" s="35" t="str">
        <f>IF(ISBLANK(C184),"",IF(ISBLANK($D184),$C$3-C184,D184-C184))</f>
        <v/>
      </c>
      <c r="W184" s="35" t="str">
        <f>IF(E184="Oui",1,"")</f>
        <v/>
      </c>
      <c r="X184" s="35" t="str">
        <f t="shared" si="11"/>
        <v/>
      </c>
      <c r="Y184" s="35" t="str">
        <f t="shared" si="12"/>
        <v/>
      </c>
      <c r="Z184" s="35" t="str">
        <f>IF(E184="Oui",N184,"")</f>
        <v/>
      </c>
      <c r="AA184" s="38" t="str">
        <f>IF(E184="Oui",($C$3-J184)/365,"")</f>
        <v/>
      </c>
      <c r="AB184" s="35" t="str">
        <f t="shared" si="13"/>
        <v/>
      </c>
      <c r="AC184" s="35" t="str">
        <f>IF(AND($E184="Oui",$L184="CDI"),1,"")</f>
        <v/>
      </c>
      <c r="AD184" s="35" t="str">
        <f>IF(AND($E184="Oui",$L184="CDD"),1,"")</f>
        <v/>
      </c>
      <c r="AE184" s="35" t="str">
        <f>IF(AND($E184="Oui",$L184="Apprentissage"),1,"")</f>
        <v/>
      </c>
      <c r="AF184" s="35" t="str">
        <f>IF(AND($E184="Oui",$L184="Stage"),1,"")</f>
        <v/>
      </c>
      <c r="AG184" s="35" t="str">
        <f>IF(AND($E184="Oui",$L184="Autre"),1,"")</f>
        <v/>
      </c>
      <c r="AH184" s="35" t="str">
        <f>IF(AND($E184="Oui",$O184="Cadre"),1,"")</f>
        <v/>
      </c>
      <c r="AI184" s="35" t="str">
        <f>IF(AND($E184="Oui",$O184="Agent de maîtrise"),1,"")</f>
        <v/>
      </c>
      <c r="AJ184" s="35" t="str">
        <f>IF(AND($E184="Oui",$O184="Autre"),1,"")</f>
        <v/>
      </c>
      <c r="AK184" s="38" t="str">
        <f>IF(AND($E184="Oui",$H184="F"),($C$3-J184)/365,"")</f>
        <v/>
      </c>
      <c r="AL184" s="38" t="str">
        <f>IF(AND($E184="Oui",$H184="M"),($C$3-$J184)/365,"")</f>
        <v/>
      </c>
      <c r="AM184" s="35" t="str">
        <f>IF(AND($E184="Oui",$L184="CDI",$H184="F"),1,"")</f>
        <v/>
      </c>
      <c r="AN184" s="35" t="str">
        <f>IF(AND($E184="Oui",$L184="CDD",$H184="F"),1,"")</f>
        <v/>
      </c>
      <c r="AO184" s="35" t="str">
        <f>IF(AND($E184="Oui",$L184="Apprentissage",$H184="F"),1,"")</f>
        <v/>
      </c>
      <c r="AP184" s="35" t="str">
        <f>IF(AND($E184="Oui",$L184="Stage",$H184="F"),1,"")</f>
        <v/>
      </c>
      <c r="AQ184" s="35" t="str">
        <f>IF(AND($E184="Oui",$L184="Autre",$H184="F"),1,"")</f>
        <v/>
      </c>
      <c r="AR184" s="35" t="str">
        <f>IF(AND($E184="Oui",$O184="Cadre",$H184="F"),1,"")</f>
        <v/>
      </c>
      <c r="AS184" s="35" t="str">
        <f>IF(AND($E184="Oui",$O184="Agent de maîtrise",$H184="F"),1,"")</f>
        <v/>
      </c>
      <c r="AT184" s="35" t="str">
        <f>IF(AND($E184="Oui",$O184="Autre",$H184="F"),1,"")</f>
        <v/>
      </c>
      <c r="AU184" s="35" t="str">
        <f ca="1">IF($D184&gt;$AU$5,1,"")</f>
        <v/>
      </c>
      <c r="AV184" s="35" t="str">
        <f ca="1">IF(AND($D184&gt;$AV$5,$D184&lt;$AU$5),1,"")</f>
        <v/>
      </c>
      <c r="AW184" s="35" t="str">
        <f ca="1">IF($C184&gt;$AU$5,1,"")</f>
        <v/>
      </c>
      <c r="AX184" s="35" t="str">
        <f ca="1">IF(AND($C184&gt;$AV$5,$C184&lt;$AU$5),1,"")</f>
        <v/>
      </c>
      <c r="AY184" s="21" t="str">
        <f t="shared" si="14"/>
        <v/>
      </c>
    </row>
    <row r="185" spans="1:51" x14ac:dyDescent="0.25">
      <c r="A185" s="18">
        <v>178</v>
      </c>
      <c r="B185" s="32"/>
      <c r="C185" s="33"/>
      <c r="D185" s="33"/>
      <c r="E185" s="26" t="str">
        <f t="shared" si="10"/>
        <v/>
      </c>
      <c r="F185" s="34"/>
      <c r="G185" s="35"/>
      <c r="H185" s="33"/>
      <c r="I185" s="35"/>
      <c r="J185" s="37"/>
      <c r="K185" s="37"/>
      <c r="L185" s="37"/>
      <c r="M185" s="37"/>
      <c r="N185" s="33"/>
      <c r="O185" s="33"/>
      <c r="P185" s="33"/>
      <c r="Q185" s="33"/>
      <c r="R185" s="35"/>
      <c r="S185" s="35"/>
      <c r="T185" s="37"/>
      <c r="U185" s="37"/>
      <c r="V185" s="35" t="str">
        <f>IF(ISBLANK(C185),"",IF(ISBLANK($D185),$C$3-C185,D185-C185))</f>
        <v/>
      </c>
      <c r="W185" s="35" t="str">
        <f>IF(E185="Oui",1,"")</f>
        <v/>
      </c>
      <c r="X185" s="35" t="str">
        <f t="shared" si="11"/>
        <v/>
      </c>
      <c r="Y185" s="35" t="str">
        <f t="shared" si="12"/>
        <v/>
      </c>
      <c r="Z185" s="35" t="str">
        <f>IF(E185="Oui",N185,"")</f>
        <v/>
      </c>
      <c r="AA185" s="38" t="str">
        <f>IF(E185="Oui",($C$3-J185)/365,"")</f>
        <v/>
      </c>
      <c r="AB185" s="35" t="str">
        <f t="shared" si="13"/>
        <v/>
      </c>
      <c r="AC185" s="35" t="str">
        <f>IF(AND($E185="Oui",$L185="CDI"),1,"")</f>
        <v/>
      </c>
      <c r="AD185" s="35" t="str">
        <f>IF(AND($E185="Oui",$L185="CDD"),1,"")</f>
        <v/>
      </c>
      <c r="AE185" s="35" t="str">
        <f>IF(AND($E185="Oui",$L185="Apprentissage"),1,"")</f>
        <v/>
      </c>
      <c r="AF185" s="35" t="str">
        <f>IF(AND($E185="Oui",$L185="Stage"),1,"")</f>
        <v/>
      </c>
      <c r="AG185" s="35" t="str">
        <f>IF(AND($E185="Oui",$L185="Autre"),1,"")</f>
        <v/>
      </c>
      <c r="AH185" s="35" t="str">
        <f>IF(AND($E185="Oui",$O185="Cadre"),1,"")</f>
        <v/>
      </c>
      <c r="AI185" s="35" t="str">
        <f>IF(AND($E185="Oui",$O185="Agent de maîtrise"),1,"")</f>
        <v/>
      </c>
      <c r="AJ185" s="35" t="str">
        <f>IF(AND($E185="Oui",$O185="Autre"),1,"")</f>
        <v/>
      </c>
      <c r="AK185" s="38" t="str">
        <f>IF(AND($E185="Oui",$H185="F"),($C$3-J185)/365,"")</f>
        <v/>
      </c>
      <c r="AL185" s="38" t="str">
        <f>IF(AND($E185="Oui",$H185="M"),($C$3-$J185)/365,"")</f>
        <v/>
      </c>
      <c r="AM185" s="35" t="str">
        <f>IF(AND($E185="Oui",$L185="CDI",$H185="F"),1,"")</f>
        <v/>
      </c>
      <c r="AN185" s="35" t="str">
        <f>IF(AND($E185="Oui",$L185="CDD",$H185="F"),1,"")</f>
        <v/>
      </c>
      <c r="AO185" s="35" t="str">
        <f>IF(AND($E185="Oui",$L185="Apprentissage",$H185="F"),1,"")</f>
        <v/>
      </c>
      <c r="AP185" s="35" t="str">
        <f>IF(AND($E185="Oui",$L185="Stage",$H185="F"),1,"")</f>
        <v/>
      </c>
      <c r="AQ185" s="35" t="str">
        <f>IF(AND($E185="Oui",$L185="Autre",$H185="F"),1,"")</f>
        <v/>
      </c>
      <c r="AR185" s="35" t="str">
        <f>IF(AND($E185="Oui",$O185="Cadre",$H185="F"),1,"")</f>
        <v/>
      </c>
      <c r="AS185" s="35" t="str">
        <f>IF(AND($E185="Oui",$O185="Agent de maîtrise",$H185="F"),1,"")</f>
        <v/>
      </c>
      <c r="AT185" s="35" t="str">
        <f>IF(AND($E185="Oui",$O185="Autre",$H185="F"),1,"")</f>
        <v/>
      </c>
      <c r="AU185" s="35" t="str">
        <f ca="1">IF($D185&gt;$AU$5,1,"")</f>
        <v/>
      </c>
      <c r="AV185" s="35" t="str">
        <f ca="1">IF(AND($D185&gt;$AV$5,$D185&lt;$AU$5),1,"")</f>
        <v/>
      </c>
      <c r="AW185" s="35" t="str">
        <f ca="1">IF($C185&gt;$AU$5,1,"")</f>
        <v/>
      </c>
      <c r="AX185" s="35" t="str">
        <f ca="1">IF(AND($C185&gt;$AV$5,$C185&lt;$AU$5),1,"")</f>
        <v/>
      </c>
      <c r="AY185" s="21" t="str">
        <f t="shared" si="14"/>
        <v/>
      </c>
    </row>
    <row r="186" spans="1:51" x14ac:dyDescent="0.25">
      <c r="A186" s="18">
        <v>179</v>
      </c>
      <c r="B186" s="32"/>
      <c r="C186" s="33"/>
      <c r="D186" s="33"/>
      <c r="E186" s="26" t="str">
        <f t="shared" si="10"/>
        <v/>
      </c>
      <c r="F186" s="34"/>
      <c r="G186" s="35"/>
      <c r="H186" s="33"/>
      <c r="I186" s="35"/>
      <c r="J186" s="37"/>
      <c r="K186" s="37"/>
      <c r="L186" s="37"/>
      <c r="M186" s="37"/>
      <c r="N186" s="33"/>
      <c r="O186" s="33"/>
      <c r="P186" s="33"/>
      <c r="Q186" s="33"/>
      <c r="R186" s="35"/>
      <c r="S186" s="35"/>
      <c r="T186" s="37"/>
      <c r="U186" s="37"/>
      <c r="V186" s="35" t="str">
        <f>IF(ISBLANK(C186),"",IF(ISBLANK($D186),$C$3-C186,D186-C186))</f>
        <v/>
      </c>
      <c r="W186" s="35" t="str">
        <f>IF(E186="Oui",1,"")</f>
        <v/>
      </c>
      <c r="X186" s="35" t="str">
        <f t="shared" si="11"/>
        <v/>
      </c>
      <c r="Y186" s="35" t="str">
        <f t="shared" si="12"/>
        <v/>
      </c>
      <c r="Z186" s="35" t="str">
        <f>IF(E186="Oui",N186,"")</f>
        <v/>
      </c>
      <c r="AA186" s="38" t="str">
        <f>IF(E186="Oui",($C$3-J186)/365,"")</f>
        <v/>
      </c>
      <c r="AB186" s="35" t="str">
        <f t="shared" si="13"/>
        <v/>
      </c>
      <c r="AC186" s="35" t="str">
        <f>IF(AND($E186="Oui",$L186="CDI"),1,"")</f>
        <v/>
      </c>
      <c r="AD186" s="35" t="str">
        <f>IF(AND($E186="Oui",$L186="CDD"),1,"")</f>
        <v/>
      </c>
      <c r="AE186" s="35" t="str">
        <f>IF(AND($E186="Oui",$L186="Apprentissage"),1,"")</f>
        <v/>
      </c>
      <c r="AF186" s="35" t="str">
        <f>IF(AND($E186="Oui",$L186="Stage"),1,"")</f>
        <v/>
      </c>
      <c r="AG186" s="35" t="str">
        <f>IF(AND($E186="Oui",$L186="Autre"),1,"")</f>
        <v/>
      </c>
      <c r="AH186" s="35" t="str">
        <f>IF(AND($E186="Oui",$O186="Cadre"),1,"")</f>
        <v/>
      </c>
      <c r="AI186" s="35" t="str">
        <f>IF(AND($E186="Oui",$O186="Agent de maîtrise"),1,"")</f>
        <v/>
      </c>
      <c r="AJ186" s="35" t="str">
        <f>IF(AND($E186="Oui",$O186="Autre"),1,"")</f>
        <v/>
      </c>
      <c r="AK186" s="38" t="str">
        <f>IF(AND($E186="Oui",$H186="F"),($C$3-J186)/365,"")</f>
        <v/>
      </c>
      <c r="AL186" s="38" t="str">
        <f>IF(AND($E186="Oui",$H186="M"),($C$3-$J186)/365,"")</f>
        <v/>
      </c>
      <c r="AM186" s="35" t="str">
        <f>IF(AND($E186="Oui",$L186="CDI",$H186="F"),1,"")</f>
        <v/>
      </c>
      <c r="AN186" s="35" t="str">
        <f>IF(AND($E186="Oui",$L186="CDD",$H186="F"),1,"")</f>
        <v/>
      </c>
      <c r="AO186" s="35" t="str">
        <f>IF(AND($E186="Oui",$L186="Apprentissage",$H186="F"),1,"")</f>
        <v/>
      </c>
      <c r="AP186" s="35" t="str">
        <f>IF(AND($E186="Oui",$L186="Stage",$H186="F"),1,"")</f>
        <v/>
      </c>
      <c r="AQ186" s="35" t="str">
        <f>IF(AND($E186="Oui",$L186="Autre",$H186="F"),1,"")</f>
        <v/>
      </c>
      <c r="AR186" s="35" t="str">
        <f>IF(AND($E186="Oui",$O186="Cadre",$H186="F"),1,"")</f>
        <v/>
      </c>
      <c r="AS186" s="35" t="str">
        <f>IF(AND($E186="Oui",$O186="Agent de maîtrise",$H186="F"),1,"")</f>
        <v/>
      </c>
      <c r="AT186" s="35" t="str">
        <f>IF(AND($E186="Oui",$O186="Autre",$H186="F"),1,"")</f>
        <v/>
      </c>
      <c r="AU186" s="35" t="str">
        <f ca="1">IF($D186&gt;$AU$5,1,"")</f>
        <v/>
      </c>
      <c r="AV186" s="35" t="str">
        <f ca="1">IF(AND($D186&gt;$AV$5,$D186&lt;$AU$5),1,"")</f>
        <v/>
      </c>
      <c r="AW186" s="35" t="str">
        <f ca="1">IF($C186&gt;$AU$5,1,"")</f>
        <v/>
      </c>
      <c r="AX186" s="35" t="str">
        <f ca="1">IF(AND($C186&gt;$AV$5,$C186&lt;$AU$5),1,"")</f>
        <v/>
      </c>
      <c r="AY186" s="21" t="str">
        <f t="shared" si="14"/>
        <v/>
      </c>
    </row>
    <row r="187" spans="1:51" x14ac:dyDescent="0.25">
      <c r="A187" s="18">
        <v>180</v>
      </c>
      <c r="B187" s="32"/>
      <c r="C187" s="33"/>
      <c r="D187" s="33"/>
      <c r="E187" s="26" t="str">
        <f t="shared" si="10"/>
        <v/>
      </c>
      <c r="F187" s="34"/>
      <c r="G187" s="35"/>
      <c r="H187" s="33"/>
      <c r="I187" s="35"/>
      <c r="J187" s="37"/>
      <c r="K187" s="37"/>
      <c r="L187" s="37"/>
      <c r="M187" s="37"/>
      <c r="N187" s="33"/>
      <c r="O187" s="33"/>
      <c r="P187" s="33"/>
      <c r="Q187" s="33"/>
      <c r="R187" s="35"/>
      <c r="S187" s="35"/>
      <c r="T187" s="37"/>
      <c r="U187" s="37"/>
      <c r="V187" s="35" t="str">
        <f>IF(ISBLANK(C187),"",IF(ISBLANK($D187),$C$3-C187,D187-C187))</f>
        <v/>
      </c>
      <c r="W187" s="35" t="str">
        <f>IF(E187="Oui",1,"")</f>
        <v/>
      </c>
      <c r="X187" s="35" t="str">
        <f t="shared" si="11"/>
        <v/>
      </c>
      <c r="Y187" s="35" t="str">
        <f t="shared" si="12"/>
        <v/>
      </c>
      <c r="Z187" s="35" t="str">
        <f>IF(E187="Oui",N187,"")</f>
        <v/>
      </c>
      <c r="AA187" s="38" t="str">
        <f>IF(E187="Oui",($C$3-J187)/365,"")</f>
        <v/>
      </c>
      <c r="AB187" s="35" t="str">
        <f t="shared" si="13"/>
        <v/>
      </c>
      <c r="AC187" s="35" t="str">
        <f>IF(AND($E187="Oui",$L187="CDI"),1,"")</f>
        <v/>
      </c>
      <c r="AD187" s="35" t="str">
        <f>IF(AND($E187="Oui",$L187="CDD"),1,"")</f>
        <v/>
      </c>
      <c r="AE187" s="35" t="str">
        <f>IF(AND($E187="Oui",$L187="Apprentissage"),1,"")</f>
        <v/>
      </c>
      <c r="AF187" s="35" t="str">
        <f>IF(AND($E187="Oui",$L187="Stage"),1,"")</f>
        <v/>
      </c>
      <c r="AG187" s="35" t="str">
        <f>IF(AND($E187="Oui",$L187="Autre"),1,"")</f>
        <v/>
      </c>
      <c r="AH187" s="35" t="str">
        <f>IF(AND($E187="Oui",$O187="Cadre"),1,"")</f>
        <v/>
      </c>
      <c r="AI187" s="35" t="str">
        <f>IF(AND($E187="Oui",$O187="Agent de maîtrise"),1,"")</f>
        <v/>
      </c>
      <c r="AJ187" s="35" t="str">
        <f>IF(AND($E187="Oui",$O187="Autre"),1,"")</f>
        <v/>
      </c>
      <c r="AK187" s="38" t="str">
        <f>IF(AND($E187="Oui",$H187="F"),($C$3-J187)/365,"")</f>
        <v/>
      </c>
      <c r="AL187" s="38" t="str">
        <f>IF(AND($E187="Oui",$H187="M"),($C$3-$J187)/365,"")</f>
        <v/>
      </c>
      <c r="AM187" s="35" t="str">
        <f>IF(AND($E187="Oui",$L187="CDI",$H187="F"),1,"")</f>
        <v/>
      </c>
      <c r="AN187" s="35" t="str">
        <f>IF(AND($E187="Oui",$L187="CDD",$H187="F"),1,"")</f>
        <v/>
      </c>
      <c r="AO187" s="35" t="str">
        <f>IF(AND($E187="Oui",$L187="Apprentissage",$H187="F"),1,"")</f>
        <v/>
      </c>
      <c r="AP187" s="35" t="str">
        <f>IF(AND($E187="Oui",$L187="Stage",$H187="F"),1,"")</f>
        <v/>
      </c>
      <c r="AQ187" s="35" t="str">
        <f>IF(AND($E187="Oui",$L187="Autre",$H187="F"),1,"")</f>
        <v/>
      </c>
      <c r="AR187" s="35" t="str">
        <f>IF(AND($E187="Oui",$O187="Cadre",$H187="F"),1,"")</f>
        <v/>
      </c>
      <c r="AS187" s="35" t="str">
        <f>IF(AND($E187="Oui",$O187="Agent de maîtrise",$H187="F"),1,"")</f>
        <v/>
      </c>
      <c r="AT187" s="35" t="str">
        <f>IF(AND($E187="Oui",$O187="Autre",$H187="F"),1,"")</f>
        <v/>
      </c>
      <c r="AU187" s="35" t="str">
        <f ca="1">IF($D187&gt;$AU$5,1,"")</f>
        <v/>
      </c>
      <c r="AV187" s="35" t="str">
        <f ca="1">IF(AND($D187&gt;$AV$5,$D187&lt;$AU$5),1,"")</f>
        <v/>
      </c>
      <c r="AW187" s="35" t="str">
        <f ca="1">IF($C187&gt;$AU$5,1,"")</f>
        <v/>
      </c>
      <c r="AX187" s="35" t="str">
        <f ca="1">IF(AND($C187&gt;$AV$5,$C187&lt;$AU$5),1,"")</f>
        <v/>
      </c>
      <c r="AY187" s="21" t="str">
        <f t="shared" si="14"/>
        <v/>
      </c>
    </row>
    <row r="188" spans="1:51" x14ac:dyDescent="0.25">
      <c r="A188" s="18">
        <v>181</v>
      </c>
      <c r="B188" s="32"/>
      <c r="C188" s="33"/>
      <c r="D188" s="33"/>
      <c r="E188" s="26" t="str">
        <f t="shared" si="10"/>
        <v/>
      </c>
      <c r="F188" s="34"/>
      <c r="G188" s="35"/>
      <c r="H188" s="33"/>
      <c r="I188" s="35"/>
      <c r="J188" s="37"/>
      <c r="K188" s="37"/>
      <c r="L188" s="37"/>
      <c r="M188" s="37"/>
      <c r="N188" s="33"/>
      <c r="O188" s="33"/>
      <c r="P188" s="33"/>
      <c r="Q188" s="33"/>
      <c r="R188" s="35"/>
      <c r="S188" s="35"/>
      <c r="T188" s="37"/>
      <c r="U188" s="37"/>
      <c r="V188" s="35" t="str">
        <f>IF(ISBLANK(C188),"",IF(ISBLANK($D188),$C$3-C188,D188-C188))</f>
        <v/>
      </c>
      <c r="W188" s="35" t="str">
        <f>IF(E188="Oui",1,"")</f>
        <v/>
      </c>
      <c r="X188" s="35" t="str">
        <f t="shared" si="11"/>
        <v/>
      </c>
      <c r="Y188" s="35" t="str">
        <f t="shared" si="12"/>
        <v/>
      </c>
      <c r="Z188" s="35" t="str">
        <f>IF(E188="Oui",N188,"")</f>
        <v/>
      </c>
      <c r="AA188" s="38" t="str">
        <f>IF(E188="Oui",($C$3-J188)/365,"")</f>
        <v/>
      </c>
      <c r="AB188" s="35" t="str">
        <f t="shared" si="13"/>
        <v/>
      </c>
      <c r="AC188" s="35" t="str">
        <f>IF(AND($E188="Oui",$L188="CDI"),1,"")</f>
        <v/>
      </c>
      <c r="AD188" s="35" t="str">
        <f>IF(AND($E188="Oui",$L188="CDD"),1,"")</f>
        <v/>
      </c>
      <c r="AE188" s="35" t="str">
        <f>IF(AND($E188="Oui",$L188="Apprentissage"),1,"")</f>
        <v/>
      </c>
      <c r="AF188" s="35" t="str">
        <f>IF(AND($E188="Oui",$L188="Stage"),1,"")</f>
        <v/>
      </c>
      <c r="AG188" s="35" t="str">
        <f>IF(AND($E188="Oui",$L188="Autre"),1,"")</f>
        <v/>
      </c>
      <c r="AH188" s="35" t="str">
        <f>IF(AND($E188="Oui",$O188="Cadre"),1,"")</f>
        <v/>
      </c>
      <c r="AI188" s="35" t="str">
        <f>IF(AND($E188="Oui",$O188="Agent de maîtrise"),1,"")</f>
        <v/>
      </c>
      <c r="AJ188" s="35" t="str">
        <f>IF(AND($E188="Oui",$O188="Autre"),1,"")</f>
        <v/>
      </c>
      <c r="AK188" s="38" t="str">
        <f>IF(AND($E188="Oui",$H188="F"),($C$3-J188)/365,"")</f>
        <v/>
      </c>
      <c r="AL188" s="38" t="str">
        <f>IF(AND($E188="Oui",$H188="M"),($C$3-$J188)/365,"")</f>
        <v/>
      </c>
      <c r="AM188" s="35" t="str">
        <f>IF(AND($E188="Oui",$L188="CDI",$H188="F"),1,"")</f>
        <v/>
      </c>
      <c r="AN188" s="35" t="str">
        <f>IF(AND($E188="Oui",$L188="CDD",$H188="F"),1,"")</f>
        <v/>
      </c>
      <c r="AO188" s="35" t="str">
        <f>IF(AND($E188="Oui",$L188="Apprentissage",$H188="F"),1,"")</f>
        <v/>
      </c>
      <c r="AP188" s="35" t="str">
        <f>IF(AND($E188="Oui",$L188="Stage",$H188="F"),1,"")</f>
        <v/>
      </c>
      <c r="AQ188" s="35" t="str">
        <f>IF(AND($E188="Oui",$L188="Autre",$H188="F"),1,"")</f>
        <v/>
      </c>
      <c r="AR188" s="35" t="str">
        <f>IF(AND($E188="Oui",$O188="Cadre",$H188="F"),1,"")</f>
        <v/>
      </c>
      <c r="AS188" s="35" t="str">
        <f>IF(AND($E188="Oui",$O188="Agent de maîtrise",$H188="F"),1,"")</f>
        <v/>
      </c>
      <c r="AT188" s="35" t="str">
        <f>IF(AND($E188="Oui",$O188="Autre",$H188="F"),1,"")</f>
        <v/>
      </c>
      <c r="AU188" s="35" t="str">
        <f ca="1">IF($D188&gt;$AU$5,1,"")</f>
        <v/>
      </c>
      <c r="AV188" s="35" t="str">
        <f ca="1">IF(AND($D188&gt;$AV$5,$D188&lt;$AU$5),1,"")</f>
        <v/>
      </c>
      <c r="AW188" s="35" t="str">
        <f ca="1">IF($C188&gt;$AU$5,1,"")</f>
        <v/>
      </c>
      <c r="AX188" s="35" t="str">
        <f ca="1">IF(AND($C188&gt;$AV$5,$C188&lt;$AU$5),1,"")</f>
        <v/>
      </c>
      <c r="AY188" s="21" t="str">
        <f t="shared" si="14"/>
        <v/>
      </c>
    </row>
    <row r="189" spans="1:51" x14ac:dyDescent="0.25">
      <c r="A189" s="18">
        <v>182</v>
      </c>
      <c r="B189" s="32"/>
      <c r="C189" s="33"/>
      <c r="D189" s="33"/>
      <c r="E189" s="26" t="str">
        <f t="shared" si="10"/>
        <v/>
      </c>
      <c r="F189" s="34"/>
      <c r="G189" s="35"/>
      <c r="H189" s="33"/>
      <c r="I189" s="35"/>
      <c r="J189" s="37"/>
      <c r="K189" s="37"/>
      <c r="L189" s="37"/>
      <c r="M189" s="37"/>
      <c r="N189" s="33"/>
      <c r="O189" s="33"/>
      <c r="P189" s="33"/>
      <c r="Q189" s="33"/>
      <c r="R189" s="35"/>
      <c r="S189" s="35"/>
      <c r="T189" s="37"/>
      <c r="U189" s="37"/>
      <c r="V189" s="35" t="str">
        <f>IF(ISBLANK(C189),"",IF(ISBLANK($D189),$C$3-C189,D189-C189))</f>
        <v/>
      </c>
      <c r="W189" s="35" t="str">
        <f>IF(E189="Oui",1,"")</f>
        <v/>
      </c>
      <c r="X189" s="35" t="str">
        <f t="shared" si="11"/>
        <v/>
      </c>
      <c r="Y189" s="35" t="str">
        <f t="shared" si="12"/>
        <v/>
      </c>
      <c r="Z189" s="35" t="str">
        <f>IF(E189="Oui",N189,"")</f>
        <v/>
      </c>
      <c r="AA189" s="38" t="str">
        <f>IF(E189="Oui",($C$3-J189)/365,"")</f>
        <v/>
      </c>
      <c r="AB189" s="35" t="str">
        <f t="shared" si="13"/>
        <v/>
      </c>
      <c r="AC189" s="35" t="str">
        <f>IF(AND($E189="Oui",$L189="CDI"),1,"")</f>
        <v/>
      </c>
      <c r="AD189" s="35" t="str">
        <f>IF(AND($E189="Oui",$L189="CDD"),1,"")</f>
        <v/>
      </c>
      <c r="AE189" s="35" t="str">
        <f>IF(AND($E189="Oui",$L189="Apprentissage"),1,"")</f>
        <v/>
      </c>
      <c r="AF189" s="35" t="str">
        <f>IF(AND($E189="Oui",$L189="Stage"),1,"")</f>
        <v/>
      </c>
      <c r="AG189" s="35" t="str">
        <f>IF(AND($E189="Oui",$L189="Autre"),1,"")</f>
        <v/>
      </c>
      <c r="AH189" s="35" t="str">
        <f>IF(AND($E189="Oui",$O189="Cadre"),1,"")</f>
        <v/>
      </c>
      <c r="AI189" s="35" t="str">
        <f>IF(AND($E189="Oui",$O189="Agent de maîtrise"),1,"")</f>
        <v/>
      </c>
      <c r="AJ189" s="35" t="str">
        <f>IF(AND($E189="Oui",$O189="Autre"),1,"")</f>
        <v/>
      </c>
      <c r="AK189" s="38" t="str">
        <f>IF(AND($E189="Oui",$H189="F"),($C$3-J189)/365,"")</f>
        <v/>
      </c>
      <c r="AL189" s="38" t="str">
        <f>IF(AND($E189="Oui",$H189="M"),($C$3-$J189)/365,"")</f>
        <v/>
      </c>
      <c r="AM189" s="35" t="str">
        <f>IF(AND($E189="Oui",$L189="CDI",$H189="F"),1,"")</f>
        <v/>
      </c>
      <c r="AN189" s="35" t="str">
        <f>IF(AND($E189="Oui",$L189="CDD",$H189="F"),1,"")</f>
        <v/>
      </c>
      <c r="AO189" s="35" t="str">
        <f>IF(AND($E189="Oui",$L189="Apprentissage",$H189="F"),1,"")</f>
        <v/>
      </c>
      <c r="AP189" s="35" t="str">
        <f>IF(AND($E189="Oui",$L189="Stage",$H189="F"),1,"")</f>
        <v/>
      </c>
      <c r="AQ189" s="35" t="str">
        <f>IF(AND($E189="Oui",$L189="Autre",$H189="F"),1,"")</f>
        <v/>
      </c>
      <c r="AR189" s="35" t="str">
        <f>IF(AND($E189="Oui",$O189="Cadre",$H189="F"),1,"")</f>
        <v/>
      </c>
      <c r="AS189" s="35" t="str">
        <f>IF(AND($E189="Oui",$O189="Agent de maîtrise",$H189="F"),1,"")</f>
        <v/>
      </c>
      <c r="AT189" s="35" t="str">
        <f>IF(AND($E189="Oui",$O189="Autre",$H189="F"),1,"")</f>
        <v/>
      </c>
      <c r="AU189" s="35" t="str">
        <f ca="1">IF($D189&gt;$AU$5,1,"")</f>
        <v/>
      </c>
      <c r="AV189" s="35" t="str">
        <f ca="1">IF(AND($D189&gt;$AV$5,$D189&lt;$AU$5),1,"")</f>
        <v/>
      </c>
      <c r="AW189" s="35" t="str">
        <f ca="1">IF($C189&gt;$AU$5,1,"")</f>
        <v/>
      </c>
      <c r="AX189" s="35" t="str">
        <f ca="1">IF(AND($C189&gt;$AV$5,$C189&lt;$AU$5),1,"")</f>
        <v/>
      </c>
      <c r="AY189" s="21" t="str">
        <f t="shared" si="14"/>
        <v/>
      </c>
    </row>
    <row r="190" spans="1:51" x14ac:dyDescent="0.25">
      <c r="A190" s="18">
        <v>183</v>
      </c>
      <c r="B190" s="32"/>
      <c r="C190" s="33"/>
      <c r="D190" s="33"/>
      <c r="E190" s="26" t="str">
        <f t="shared" si="10"/>
        <v/>
      </c>
      <c r="F190" s="34"/>
      <c r="G190" s="35"/>
      <c r="H190" s="33"/>
      <c r="I190" s="35"/>
      <c r="J190" s="37"/>
      <c r="K190" s="37"/>
      <c r="L190" s="37"/>
      <c r="M190" s="37"/>
      <c r="N190" s="33"/>
      <c r="O190" s="33"/>
      <c r="P190" s="33"/>
      <c r="Q190" s="33"/>
      <c r="R190" s="35"/>
      <c r="S190" s="35"/>
      <c r="T190" s="37"/>
      <c r="U190" s="37"/>
      <c r="V190" s="35" t="str">
        <f>IF(ISBLANK(C190),"",IF(ISBLANK($D190),$C$3-C190,D190-C190))</f>
        <v/>
      </c>
      <c r="W190" s="35" t="str">
        <f>IF(E190="Oui",1,"")</f>
        <v/>
      </c>
      <c r="X190" s="35" t="str">
        <f t="shared" si="11"/>
        <v/>
      </c>
      <c r="Y190" s="35" t="str">
        <f t="shared" si="12"/>
        <v/>
      </c>
      <c r="Z190" s="35" t="str">
        <f>IF(E190="Oui",N190,"")</f>
        <v/>
      </c>
      <c r="AA190" s="38" t="str">
        <f>IF(E190="Oui",($C$3-J190)/365,"")</f>
        <v/>
      </c>
      <c r="AB190" s="35" t="str">
        <f t="shared" si="13"/>
        <v/>
      </c>
      <c r="AC190" s="35" t="str">
        <f>IF(AND($E190="Oui",$L190="CDI"),1,"")</f>
        <v/>
      </c>
      <c r="AD190" s="35" t="str">
        <f>IF(AND($E190="Oui",$L190="CDD"),1,"")</f>
        <v/>
      </c>
      <c r="AE190" s="35" t="str">
        <f>IF(AND($E190="Oui",$L190="Apprentissage"),1,"")</f>
        <v/>
      </c>
      <c r="AF190" s="35" t="str">
        <f>IF(AND($E190="Oui",$L190="Stage"),1,"")</f>
        <v/>
      </c>
      <c r="AG190" s="35" t="str">
        <f>IF(AND($E190="Oui",$L190="Autre"),1,"")</f>
        <v/>
      </c>
      <c r="AH190" s="35" t="str">
        <f>IF(AND($E190="Oui",$O190="Cadre"),1,"")</f>
        <v/>
      </c>
      <c r="AI190" s="35" t="str">
        <f>IF(AND($E190="Oui",$O190="Agent de maîtrise"),1,"")</f>
        <v/>
      </c>
      <c r="AJ190" s="35" t="str">
        <f>IF(AND($E190="Oui",$O190="Autre"),1,"")</f>
        <v/>
      </c>
      <c r="AK190" s="38" t="str">
        <f>IF(AND($E190="Oui",$H190="F"),($C$3-J190)/365,"")</f>
        <v/>
      </c>
      <c r="AL190" s="38" t="str">
        <f>IF(AND($E190="Oui",$H190="M"),($C$3-$J190)/365,"")</f>
        <v/>
      </c>
      <c r="AM190" s="35" t="str">
        <f>IF(AND($E190="Oui",$L190="CDI",$H190="F"),1,"")</f>
        <v/>
      </c>
      <c r="AN190" s="35" t="str">
        <f>IF(AND($E190="Oui",$L190="CDD",$H190="F"),1,"")</f>
        <v/>
      </c>
      <c r="AO190" s="35" t="str">
        <f>IF(AND($E190="Oui",$L190="Apprentissage",$H190="F"),1,"")</f>
        <v/>
      </c>
      <c r="AP190" s="35" t="str">
        <f>IF(AND($E190="Oui",$L190="Stage",$H190="F"),1,"")</f>
        <v/>
      </c>
      <c r="AQ190" s="35" t="str">
        <f>IF(AND($E190="Oui",$L190="Autre",$H190="F"),1,"")</f>
        <v/>
      </c>
      <c r="AR190" s="35" t="str">
        <f>IF(AND($E190="Oui",$O190="Cadre",$H190="F"),1,"")</f>
        <v/>
      </c>
      <c r="AS190" s="35" t="str">
        <f>IF(AND($E190="Oui",$O190="Agent de maîtrise",$H190="F"),1,"")</f>
        <v/>
      </c>
      <c r="AT190" s="35" t="str">
        <f>IF(AND($E190="Oui",$O190="Autre",$H190="F"),1,"")</f>
        <v/>
      </c>
      <c r="AU190" s="35" t="str">
        <f ca="1">IF($D190&gt;$AU$5,1,"")</f>
        <v/>
      </c>
      <c r="AV190" s="35" t="str">
        <f ca="1">IF(AND($D190&gt;$AV$5,$D190&lt;$AU$5),1,"")</f>
        <v/>
      </c>
      <c r="AW190" s="35" t="str">
        <f ca="1">IF($C190&gt;$AU$5,1,"")</f>
        <v/>
      </c>
      <c r="AX190" s="35" t="str">
        <f ca="1">IF(AND($C190&gt;$AV$5,$C190&lt;$AU$5),1,"")</f>
        <v/>
      </c>
      <c r="AY190" s="21" t="str">
        <f t="shared" si="14"/>
        <v/>
      </c>
    </row>
    <row r="191" spans="1:51" x14ac:dyDescent="0.25">
      <c r="A191" s="18">
        <v>184</v>
      </c>
      <c r="B191" s="32"/>
      <c r="C191" s="33"/>
      <c r="D191" s="33"/>
      <c r="E191" s="26" t="str">
        <f t="shared" si="10"/>
        <v/>
      </c>
      <c r="F191" s="34"/>
      <c r="G191" s="35"/>
      <c r="H191" s="33"/>
      <c r="I191" s="35"/>
      <c r="J191" s="37"/>
      <c r="K191" s="37"/>
      <c r="L191" s="37"/>
      <c r="M191" s="37"/>
      <c r="N191" s="33"/>
      <c r="O191" s="33"/>
      <c r="P191" s="33"/>
      <c r="Q191" s="33"/>
      <c r="R191" s="35"/>
      <c r="S191" s="35"/>
      <c r="T191" s="37"/>
      <c r="U191" s="37"/>
      <c r="V191" s="35" t="str">
        <f>IF(ISBLANK(C191),"",IF(ISBLANK($D191),$C$3-C191,D191-C191))</f>
        <v/>
      </c>
      <c r="W191" s="35" t="str">
        <f>IF(E191="Oui",1,"")</f>
        <v/>
      </c>
      <c r="X191" s="35" t="str">
        <f t="shared" si="11"/>
        <v/>
      </c>
      <c r="Y191" s="35" t="str">
        <f t="shared" si="12"/>
        <v/>
      </c>
      <c r="Z191" s="35" t="str">
        <f>IF(E191="Oui",N191,"")</f>
        <v/>
      </c>
      <c r="AA191" s="38" t="str">
        <f>IF(E191="Oui",($C$3-J191)/365,"")</f>
        <v/>
      </c>
      <c r="AB191" s="35" t="str">
        <f t="shared" si="13"/>
        <v/>
      </c>
      <c r="AC191" s="35" t="str">
        <f>IF(AND($E191="Oui",$L191="CDI"),1,"")</f>
        <v/>
      </c>
      <c r="AD191" s="35" t="str">
        <f>IF(AND($E191="Oui",$L191="CDD"),1,"")</f>
        <v/>
      </c>
      <c r="AE191" s="35" t="str">
        <f>IF(AND($E191="Oui",$L191="Apprentissage"),1,"")</f>
        <v/>
      </c>
      <c r="AF191" s="35" t="str">
        <f>IF(AND($E191="Oui",$L191="Stage"),1,"")</f>
        <v/>
      </c>
      <c r="AG191" s="35" t="str">
        <f>IF(AND($E191="Oui",$L191="Autre"),1,"")</f>
        <v/>
      </c>
      <c r="AH191" s="35" t="str">
        <f>IF(AND($E191="Oui",$O191="Cadre"),1,"")</f>
        <v/>
      </c>
      <c r="AI191" s="35" t="str">
        <f>IF(AND($E191="Oui",$O191="Agent de maîtrise"),1,"")</f>
        <v/>
      </c>
      <c r="AJ191" s="35" t="str">
        <f>IF(AND($E191="Oui",$O191="Autre"),1,"")</f>
        <v/>
      </c>
      <c r="AK191" s="38" t="str">
        <f>IF(AND($E191="Oui",$H191="F"),($C$3-J191)/365,"")</f>
        <v/>
      </c>
      <c r="AL191" s="38" t="str">
        <f>IF(AND($E191="Oui",$H191="M"),($C$3-$J191)/365,"")</f>
        <v/>
      </c>
      <c r="AM191" s="35" t="str">
        <f>IF(AND($E191="Oui",$L191="CDI",$H191="F"),1,"")</f>
        <v/>
      </c>
      <c r="AN191" s="35" t="str">
        <f>IF(AND($E191="Oui",$L191="CDD",$H191="F"),1,"")</f>
        <v/>
      </c>
      <c r="AO191" s="35" t="str">
        <f>IF(AND($E191="Oui",$L191="Apprentissage",$H191="F"),1,"")</f>
        <v/>
      </c>
      <c r="AP191" s="35" t="str">
        <f>IF(AND($E191="Oui",$L191="Stage",$H191="F"),1,"")</f>
        <v/>
      </c>
      <c r="AQ191" s="35" t="str">
        <f>IF(AND($E191="Oui",$L191="Autre",$H191="F"),1,"")</f>
        <v/>
      </c>
      <c r="AR191" s="35" t="str">
        <f>IF(AND($E191="Oui",$O191="Cadre",$H191="F"),1,"")</f>
        <v/>
      </c>
      <c r="AS191" s="35" t="str">
        <f>IF(AND($E191="Oui",$O191="Agent de maîtrise",$H191="F"),1,"")</f>
        <v/>
      </c>
      <c r="AT191" s="35" t="str">
        <f>IF(AND($E191="Oui",$O191="Autre",$H191="F"),1,"")</f>
        <v/>
      </c>
      <c r="AU191" s="35" t="str">
        <f ca="1">IF($D191&gt;$AU$5,1,"")</f>
        <v/>
      </c>
      <c r="AV191" s="35" t="str">
        <f ca="1">IF(AND($D191&gt;$AV$5,$D191&lt;$AU$5),1,"")</f>
        <v/>
      </c>
      <c r="AW191" s="35" t="str">
        <f ca="1">IF($C191&gt;$AU$5,1,"")</f>
        <v/>
      </c>
      <c r="AX191" s="35" t="str">
        <f ca="1">IF(AND($C191&gt;$AV$5,$C191&lt;$AU$5),1,"")</f>
        <v/>
      </c>
      <c r="AY191" s="21" t="str">
        <f t="shared" si="14"/>
        <v/>
      </c>
    </row>
    <row r="192" spans="1:51" x14ac:dyDescent="0.25">
      <c r="A192" s="18">
        <v>185</v>
      </c>
      <c r="B192" s="32"/>
      <c r="C192" s="33"/>
      <c r="D192" s="33"/>
      <c r="E192" s="26" t="str">
        <f t="shared" si="10"/>
        <v/>
      </c>
      <c r="F192" s="34"/>
      <c r="G192" s="35"/>
      <c r="H192" s="33"/>
      <c r="I192" s="35"/>
      <c r="J192" s="37"/>
      <c r="K192" s="37"/>
      <c r="L192" s="37"/>
      <c r="M192" s="37"/>
      <c r="N192" s="33"/>
      <c r="O192" s="33"/>
      <c r="P192" s="33"/>
      <c r="Q192" s="33"/>
      <c r="R192" s="35"/>
      <c r="S192" s="35"/>
      <c r="T192" s="37"/>
      <c r="U192" s="37"/>
      <c r="V192" s="35" t="str">
        <f>IF(ISBLANK(C192),"",IF(ISBLANK($D192),$C$3-C192,D192-C192))</f>
        <v/>
      </c>
      <c r="W192" s="35" t="str">
        <f>IF(E192="Oui",1,"")</f>
        <v/>
      </c>
      <c r="X192" s="35" t="str">
        <f t="shared" si="11"/>
        <v/>
      </c>
      <c r="Y192" s="35" t="str">
        <f t="shared" si="12"/>
        <v/>
      </c>
      <c r="Z192" s="35" t="str">
        <f>IF(E192="Oui",N192,"")</f>
        <v/>
      </c>
      <c r="AA192" s="38" t="str">
        <f>IF(E192="Oui",($C$3-J192)/365,"")</f>
        <v/>
      </c>
      <c r="AB192" s="35" t="str">
        <f t="shared" si="13"/>
        <v/>
      </c>
      <c r="AC192" s="35" t="str">
        <f>IF(AND($E192="Oui",$L192="CDI"),1,"")</f>
        <v/>
      </c>
      <c r="AD192" s="35" t="str">
        <f>IF(AND($E192="Oui",$L192="CDD"),1,"")</f>
        <v/>
      </c>
      <c r="AE192" s="35" t="str">
        <f>IF(AND($E192="Oui",$L192="Apprentissage"),1,"")</f>
        <v/>
      </c>
      <c r="AF192" s="35" t="str">
        <f>IF(AND($E192="Oui",$L192="Stage"),1,"")</f>
        <v/>
      </c>
      <c r="AG192" s="35" t="str">
        <f>IF(AND($E192="Oui",$L192="Autre"),1,"")</f>
        <v/>
      </c>
      <c r="AH192" s="35" t="str">
        <f>IF(AND($E192="Oui",$O192="Cadre"),1,"")</f>
        <v/>
      </c>
      <c r="AI192" s="35" t="str">
        <f>IF(AND($E192="Oui",$O192="Agent de maîtrise"),1,"")</f>
        <v/>
      </c>
      <c r="AJ192" s="35" t="str">
        <f>IF(AND($E192="Oui",$O192="Autre"),1,"")</f>
        <v/>
      </c>
      <c r="AK192" s="38" t="str">
        <f>IF(AND($E192="Oui",$H192="F"),($C$3-J192)/365,"")</f>
        <v/>
      </c>
      <c r="AL192" s="38" t="str">
        <f>IF(AND($E192="Oui",$H192="M"),($C$3-$J192)/365,"")</f>
        <v/>
      </c>
      <c r="AM192" s="35" t="str">
        <f>IF(AND($E192="Oui",$L192="CDI",$H192="F"),1,"")</f>
        <v/>
      </c>
      <c r="AN192" s="35" t="str">
        <f>IF(AND($E192="Oui",$L192="CDD",$H192="F"),1,"")</f>
        <v/>
      </c>
      <c r="AO192" s="35" t="str">
        <f>IF(AND($E192="Oui",$L192="Apprentissage",$H192="F"),1,"")</f>
        <v/>
      </c>
      <c r="AP192" s="35" t="str">
        <f>IF(AND($E192="Oui",$L192="Stage",$H192="F"),1,"")</f>
        <v/>
      </c>
      <c r="AQ192" s="35" t="str">
        <f>IF(AND($E192="Oui",$L192="Autre",$H192="F"),1,"")</f>
        <v/>
      </c>
      <c r="AR192" s="35" t="str">
        <f>IF(AND($E192="Oui",$O192="Cadre",$H192="F"),1,"")</f>
        <v/>
      </c>
      <c r="AS192" s="35" t="str">
        <f>IF(AND($E192="Oui",$O192="Agent de maîtrise",$H192="F"),1,"")</f>
        <v/>
      </c>
      <c r="AT192" s="35" t="str">
        <f>IF(AND($E192="Oui",$O192="Autre",$H192="F"),1,"")</f>
        <v/>
      </c>
      <c r="AU192" s="35" t="str">
        <f ca="1">IF($D192&gt;$AU$5,1,"")</f>
        <v/>
      </c>
      <c r="AV192" s="35" t="str">
        <f ca="1">IF(AND($D192&gt;$AV$5,$D192&lt;$AU$5),1,"")</f>
        <v/>
      </c>
      <c r="AW192" s="35" t="str">
        <f ca="1">IF($C192&gt;$AU$5,1,"")</f>
        <v/>
      </c>
      <c r="AX192" s="35" t="str">
        <f ca="1">IF(AND($C192&gt;$AV$5,$C192&lt;$AU$5),1,"")</f>
        <v/>
      </c>
      <c r="AY192" s="21" t="str">
        <f t="shared" si="14"/>
        <v/>
      </c>
    </row>
    <row r="193" spans="1:51" x14ac:dyDescent="0.25">
      <c r="A193" s="18">
        <v>186</v>
      </c>
      <c r="B193" s="32"/>
      <c r="C193" s="33"/>
      <c r="D193" s="33"/>
      <c r="E193" s="26" t="str">
        <f t="shared" si="10"/>
        <v/>
      </c>
      <c r="F193" s="34"/>
      <c r="G193" s="35"/>
      <c r="H193" s="33"/>
      <c r="I193" s="35"/>
      <c r="J193" s="37"/>
      <c r="K193" s="37"/>
      <c r="L193" s="37"/>
      <c r="M193" s="37"/>
      <c r="N193" s="33"/>
      <c r="O193" s="33"/>
      <c r="P193" s="33"/>
      <c r="Q193" s="33"/>
      <c r="R193" s="35"/>
      <c r="S193" s="35"/>
      <c r="T193" s="37"/>
      <c r="U193" s="37"/>
      <c r="V193" s="35" t="str">
        <f>IF(ISBLANK(C193),"",IF(ISBLANK($D193),$C$3-C193,D193-C193))</f>
        <v/>
      </c>
      <c r="W193" s="35" t="str">
        <f>IF(E193="Oui",1,"")</f>
        <v/>
      </c>
      <c r="X193" s="35" t="str">
        <f t="shared" si="11"/>
        <v/>
      </c>
      <c r="Y193" s="35" t="str">
        <f t="shared" si="12"/>
        <v/>
      </c>
      <c r="Z193" s="35" t="str">
        <f>IF(E193="Oui",N193,"")</f>
        <v/>
      </c>
      <c r="AA193" s="38" t="str">
        <f>IF(E193="Oui",($C$3-J193)/365,"")</f>
        <v/>
      </c>
      <c r="AB193" s="35" t="str">
        <f t="shared" si="13"/>
        <v/>
      </c>
      <c r="AC193" s="35" t="str">
        <f>IF(AND($E193="Oui",$L193="CDI"),1,"")</f>
        <v/>
      </c>
      <c r="AD193" s="35" t="str">
        <f>IF(AND($E193="Oui",$L193="CDD"),1,"")</f>
        <v/>
      </c>
      <c r="AE193" s="35" t="str">
        <f>IF(AND($E193="Oui",$L193="Apprentissage"),1,"")</f>
        <v/>
      </c>
      <c r="AF193" s="35" t="str">
        <f>IF(AND($E193="Oui",$L193="Stage"),1,"")</f>
        <v/>
      </c>
      <c r="AG193" s="35" t="str">
        <f>IF(AND($E193="Oui",$L193="Autre"),1,"")</f>
        <v/>
      </c>
      <c r="AH193" s="35" t="str">
        <f>IF(AND($E193="Oui",$O193="Cadre"),1,"")</f>
        <v/>
      </c>
      <c r="AI193" s="35" t="str">
        <f>IF(AND($E193="Oui",$O193="Agent de maîtrise"),1,"")</f>
        <v/>
      </c>
      <c r="AJ193" s="35" t="str">
        <f>IF(AND($E193="Oui",$O193="Autre"),1,"")</f>
        <v/>
      </c>
      <c r="AK193" s="38" t="str">
        <f>IF(AND($E193="Oui",$H193="F"),($C$3-J193)/365,"")</f>
        <v/>
      </c>
      <c r="AL193" s="38" t="str">
        <f>IF(AND($E193="Oui",$H193="M"),($C$3-$J193)/365,"")</f>
        <v/>
      </c>
      <c r="AM193" s="35" t="str">
        <f>IF(AND($E193="Oui",$L193="CDI",$H193="F"),1,"")</f>
        <v/>
      </c>
      <c r="AN193" s="35" t="str">
        <f>IF(AND($E193="Oui",$L193="CDD",$H193="F"),1,"")</f>
        <v/>
      </c>
      <c r="AO193" s="35" t="str">
        <f>IF(AND($E193="Oui",$L193="Apprentissage",$H193="F"),1,"")</f>
        <v/>
      </c>
      <c r="AP193" s="35" t="str">
        <f>IF(AND($E193="Oui",$L193="Stage",$H193="F"),1,"")</f>
        <v/>
      </c>
      <c r="AQ193" s="35" t="str">
        <f>IF(AND($E193="Oui",$L193="Autre",$H193="F"),1,"")</f>
        <v/>
      </c>
      <c r="AR193" s="35" t="str">
        <f>IF(AND($E193="Oui",$O193="Cadre",$H193="F"),1,"")</f>
        <v/>
      </c>
      <c r="AS193" s="35" t="str">
        <f>IF(AND($E193="Oui",$O193="Agent de maîtrise",$H193="F"),1,"")</f>
        <v/>
      </c>
      <c r="AT193" s="35" t="str">
        <f>IF(AND($E193="Oui",$O193="Autre",$H193="F"),1,"")</f>
        <v/>
      </c>
      <c r="AU193" s="35" t="str">
        <f ca="1">IF($D193&gt;$AU$5,1,"")</f>
        <v/>
      </c>
      <c r="AV193" s="35" t="str">
        <f ca="1">IF(AND($D193&gt;$AV$5,$D193&lt;$AU$5),1,"")</f>
        <v/>
      </c>
      <c r="AW193" s="35" t="str">
        <f ca="1">IF($C193&gt;$AU$5,1,"")</f>
        <v/>
      </c>
      <c r="AX193" s="35" t="str">
        <f ca="1">IF(AND($C193&gt;$AV$5,$C193&lt;$AU$5),1,"")</f>
        <v/>
      </c>
      <c r="AY193" s="21" t="str">
        <f t="shared" si="14"/>
        <v/>
      </c>
    </row>
    <row r="194" spans="1:51" x14ac:dyDescent="0.25">
      <c r="A194" s="18">
        <v>187</v>
      </c>
      <c r="B194" s="32"/>
      <c r="C194" s="33"/>
      <c r="D194" s="33"/>
      <c r="E194" s="26" t="str">
        <f t="shared" si="10"/>
        <v/>
      </c>
      <c r="F194" s="34"/>
      <c r="G194" s="35"/>
      <c r="H194" s="33"/>
      <c r="I194" s="35"/>
      <c r="J194" s="37"/>
      <c r="K194" s="37"/>
      <c r="L194" s="37"/>
      <c r="M194" s="37"/>
      <c r="N194" s="33"/>
      <c r="O194" s="33"/>
      <c r="P194" s="33"/>
      <c r="Q194" s="33"/>
      <c r="R194" s="35"/>
      <c r="S194" s="35"/>
      <c r="T194" s="37"/>
      <c r="U194" s="37"/>
      <c r="V194" s="35" t="str">
        <f>IF(ISBLANK(C194),"",IF(ISBLANK($D194),$C$3-C194,D194-C194))</f>
        <v/>
      </c>
      <c r="W194" s="35" t="str">
        <f>IF(E194="Oui",1,"")</f>
        <v/>
      </c>
      <c r="X194" s="35" t="str">
        <f t="shared" si="11"/>
        <v/>
      </c>
      <c r="Y194" s="35" t="str">
        <f t="shared" si="12"/>
        <v/>
      </c>
      <c r="Z194" s="35" t="str">
        <f>IF(E194="Oui",N194,"")</f>
        <v/>
      </c>
      <c r="AA194" s="38" t="str">
        <f>IF(E194="Oui",($C$3-J194)/365,"")</f>
        <v/>
      </c>
      <c r="AB194" s="35" t="str">
        <f t="shared" si="13"/>
        <v/>
      </c>
      <c r="AC194" s="35" t="str">
        <f>IF(AND($E194="Oui",$L194="CDI"),1,"")</f>
        <v/>
      </c>
      <c r="AD194" s="35" t="str">
        <f>IF(AND($E194="Oui",$L194="CDD"),1,"")</f>
        <v/>
      </c>
      <c r="AE194" s="35" t="str">
        <f>IF(AND($E194="Oui",$L194="Apprentissage"),1,"")</f>
        <v/>
      </c>
      <c r="AF194" s="35" t="str">
        <f>IF(AND($E194="Oui",$L194="Stage"),1,"")</f>
        <v/>
      </c>
      <c r="AG194" s="35" t="str">
        <f>IF(AND($E194="Oui",$L194="Autre"),1,"")</f>
        <v/>
      </c>
      <c r="AH194" s="35" t="str">
        <f>IF(AND($E194="Oui",$O194="Cadre"),1,"")</f>
        <v/>
      </c>
      <c r="AI194" s="35" t="str">
        <f>IF(AND($E194="Oui",$O194="Agent de maîtrise"),1,"")</f>
        <v/>
      </c>
      <c r="AJ194" s="35" t="str">
        <f>IF(AND($E194="Oui",$O194="Autre"),1,"")</f>
        <v/>
      </c>
      <c r="AK194" s="38" t="str">
        <f>IF(AND($E194="Oui",$H194="F"),($C$3-J194)/365,"")</f>
        <v/>
      </c>
      <c r="AL194" s="38" t="str">
        <f>IF(AND($E194="Oui",$H194="M"),($C$3-$J194)/365,"")</f>
        <v/>
      </c>
      <c r="AM194" s="35" t="str">
        <f>IF(AND($E194="Oui",$L194="CDI",$H194="F"),1,"")</f>
        <v/>
      </c>
      <c r="AN194" s="35" t="str">
        <f>IF(AND($E194="Oui",$L194="CDD",$H194="F"),1,"")</f>
        <v/>
      </c>
      <c r="AO194" s="35" t="str">
        <f>IF(AND($E194="Oui",$L194="Apprentissage",$H194="F"),1,"")</f>
        <v/>
      </c>
      <c r="AP194" s="35" t="str">
        <f>IF(AND($E194="Oui",$L194="Stage",$H194="F"),1,"")</f>
        <v/>
      </c>
      <c r="AQ194" s="35" t="str">
        <f>IF(AND($E194="Oui",$L194="Autre",$H194="F"),1,"")</f>
        <v/>
      </c>
      <c r="AR194" s="35" t="str">
        <f>IF(AND($E194="Oui",$O194="Cadre",$H194="F"),1,"")</f>
        <v/>
      </c>
      <c r="AS194" s="35" t="str">
        <f>IF(AND($E194="Oui",$O194="Agent de maîtrise",$H194="F"),1,"")</f>
        <v/>
      </c>
      <c r="AT194" s="35" t="str">
        <f>IF(AND($E194="Oui",$O194="Autre",$H194="F"),1,"")</f>
        <v/>
      </c>
      <c r="AU194" s="35" t="str">
        <f ca="1">IF($D194&gt;$AU$5,1,"")</f>
        <v/>
      </c>
      <c r="AV194" s="35" t="str">
        <f ca="1">IF(AND($D194&gt;$AV$5,$D194&lt;$AU$5),1,"")</f>
        <v/>
      </c>
      <c r="AW194" s="35" t="str">
        <f ca="1">IF($C194&gt;$AU$5,1,"")</f>
        <v/>
      </c>
      <c r="AX194" s="35" t="str">
        <f ca="1">IF(AND($C194&gt;$AV$5,$C194&lt;$AU$5),1,"")</f>
        <v/>
      </c>
      <c r="AY194" s="21" t="str">
        <f t="shared" si="14"/>
        <v/>
      </c>
    </row>
    <row r="195" spans="1:51" x14ac:dyDescent="0.25">
      <c r="A195" s="18">
        <v>188</v>
      </c>
      <c r="B195" s="32"/>
      <c r="C195" s="33"/>
      <c r="D195" s="33"/>
      <c r="E195" s="26" t="str">
        <f t="shared" si="10"/>
        <v/>
      </c>
      <c r="F195" s="34"/>
      <c r="G195" s="35"/>
      <c r="H195" s="33"/>
      <c r="I195" s="35"/>
      <c r="J195" s="37"/>
      <c r="K195" s="37"/>
      <c r="L195" s="37"/>
      <c r="M195" s="37"/>
      <c r="N195" s="33"/>
      <c r="O195" s="33"/>
      <c r="P195" s="33"/>
      <c r="Q195" s="33"/>
      <c r="R195" s="35"/>
      <c r="S195" s="35"/>
      <c r="T195" s="37"/>
      <c r="U195" s="37"/>
      <c r="V195" s="35" t="str">
        <f>IF(ISBLANK(C195),"",IF(ISBLANK($D195),$C$3-C195,D195-C195))</f>
        <v/>
      </c>
      <c r="W195" s="35" t="str">
        <f>IF(E195="Oui",1,"")</f>
        <v/>
      </c>
      <c r="X195" s="35" t="str">
        <f t="shared" si="11"/>
        <v/>
      </c>
      <c r="Y195" s="35" t="str">
        <f t="shared" si="12"/>
        <v/>
      </c>
      <c r="Z195" s="35" t="str">
        <f>IF(E195="Oui",N195,"")</f>
        <v/>
      </c>
      <c r="AA195" s="38" t="str">
        <f>IF(E195="Oui",($C$3-J195)/365,"")</f>
        <v/>
      </c>
      <c r="AB195" s="35" t="str">
        <f t="shared" si="13"/>
        <v/>
      </c>
      <c r="AC195" s="35" t="str">
        <f>IF(AND($E195="Oui",$L195="CDI"),1,"")</f>
        <v/>
      </c>
      <c r="AD195" s="35" t="str">
        <f>IF(AND($E195="Oui",$L195="CDD"),1,"")</f>
        <v/>
      </c>
      <c r="AE195" s="35" t="str">
        <f>IF(AND($E195="Oui",$L195="Apprentissage"),1,"")</f>
        <v/>
      </c>
      <c r="AF195" s="35" t="str">
        <f>IF(AND($E195="Oui",$L195="Stage"),1,"")</f>
        <v/>
      </c>
      <c r="AG195" s="35" t="str">
        <f>IF(AND($E195="Oui",$L195="Autre"),1,"")</f>
        <v/>
      </c>
      <c r="AH195" s="35" t="str">
        <f>IF(AND($E195="Oui",$O195="Cadre"),1,"")</f>
        <v/>
      </c>
      <c r="AI195" s="35" t="str">
        <f>IF(AND($E195="Oui",$O195="Agent de maîtrise"),1,"")</f>
        <v/>
      </c>
      <c r="AJ195" s="35" t="str">
        <f>IF(AND($E195="Oui",$O195="Autre"),1,"")</f>
        <v/>
      </c>
      <c r="AK195" s="38" t="str">
        <f>IF(AND($E195="Oui",$H195="F"),($C$3-J195)/365,"")</f>
        <v/>
      </c>
      <c r="AL195" s="38" t="str">
        <f>IF(AND($E195="Oui",$H195="M"),($C$3-$J195)/365,"")</f>
        <v/>
      </c>
      <c r="AM195" s="35" t="str">
        <f>IF(AND($E195="Oui",$L195="CDI",$H195="F"),1,"")</f>
        <v/>
      </c>
      <c r="AN195" s="35" t="str">
        <f>IF(AND($E195="Oui",$L195="CDD",$H195="F"),1,"")</f>
        <v/>
      </c>
      <c r="AO195" s="35" t="str">
        <f>IF(AND($E195="Oui",$L195="Apprentissage",$H195="F"),1,"")</f>
        <v/>
      </c>
      <c r="AP195" s="35" t="str">
        <f>IF(AND($E195="Oui",$L195="Stage",$H195="F"),1,"")</f>
        <v/>
      </c>
      <c r="AQ195" s="35" t="str">
        <f>IF(AND($E195="Oui",$L195="Autre",$H195="F"),1,"")</f>
        <v/>
      </c>
      <c r="AR195" s="35" t="str">
        <f>IF(AND($E195="Oui",$O195="Cadre",$H195="F"),1,"")</f>
        <v/>
      </c>
      <c r="AS195" s="35" t="str">
        <f>IF(AND($E195="Oui",$O195="Agent de maîtrise",$H195="F"),1,"")</f>
        <v/>
      </c>
      <c r="AT195" s="35" t="str">
        <f>IF(AND($E195="Oui",$O195="Autre",$H195="F"),1,"")</f>
        <v/>
      </c>
      <c r="AU195" s="35" t="str">
        <f ca="1">IF($D195&gt;$AU$5,1,"")</f>
        <v/>
      </c>
      <c r="AV195" s="35" t="str">
        <f ca="1">IF(AND($D195&gt;$AV$5,$D195&lt;$AU$5),1,"")</f>
        <v/>
      </c>
      <c r="AW195" s="35" t="str">
        <f ca="1">IF($C195&gt;$AU$5,1,"")</f>
        <v/>
      </c>
      <c r="AX195" s="35" t="str">
        <f ca="1">IF(AND($C195&gt;$AV$5,$C195&lt;$AU$5),1,"")</f>
        <v/>
      </c>
      <c r="AY195" s="21" t="str">
        <f t="shared" si="14"/>
        <v/>
      </c>
    </row>
    <row r="196" spans="1:51" x14ac:dyDescent="0.25">
      <c r="A196" s="18">
        <v>189</v>
      </c>
      <c r="B196" s="32"/>
      <c r="C196" s="33"/>
      <c r="D196" s="33"/>
      <c r="E196" s="26" t="str">
        <f t="shared" si="10"/>
        <v/>
      </c>
      <c r="F196" s="34"/>
      <c r="G196" s="35"/>
      <c r="H196" s="33"/>
      <c r="I196" s="35"/>
      <c r="J196" s="37"/>
      <c r="K196" s="37"/>
      <c r="L196" s="37"/>
      <c r="M196" s="37"/>
      <c r="N196" s="33"/>
      <c r="O196" s="33"/>
      <c r="P196" s="33"/>
      <c r="Q196" s="33"/>
      <c r="R196" s="35"/>
      <c r="S196" s="35"/>
      <c r="T196" s="37"/>
      <c r="U196" s="37"/>
      <c r="V196" s="35" t="str">
        <f>IF(ISBLANK(C196),"",IF(ISBLANK($D196),$C$3-C196,D196-C196))</f>
        <v/>
      </c>
      <c r="W196" s="35" t="str">
        <f>IF(E196="Oui",1,"")</f>
        <v/>
      </c>
      <c r="X196" s="35" t="str">
        <f t="shared" si="11"/>
        <v/>
      </c>
      <c r="Y196" s="35" t="str">
        <f t="shared" si="12"/>
        <v/>
      </c>
      <c r="Z196" s="35" t="str">
        <f>IF(E196="Oui",N196,"")</f>
        <v/>
      </c>
      <c r="AA196" s="38" t="str">
        <f>IF(E196="Oui",($C$3-J196)/365,"")</f>
        <v/>
      </c>
      <c r="AB196" s="35" t="str">
        <f t="shared" si="13"/>
        <v/>
      </c>
      <c r="AC196" s="35" t="str">
        <f>IF(AND($E196="Oui",$L196="CDI"),1,"")</f>
        <v/>
      </c>
      <c r="AD196" s="35" t="str">
        <f>IF(AND($E196="Oui",$L196="CDD"),1,"")</f>
        <v/>
      </c>
      <c r="AE196" s="35" t="str">
        <f>IF(AND($E196="Oui",$L196="Apprentissage"),1,"")</f>
        <v/>
      </c>
      <c r="AF196" s="35" t="str">
        <f>IF(AND($E196="Oui",$L196="Stage"),1,"")</f>
        <v/>
      </c>
      <c r="AG196" s="35" t="str">
        <f>IF(AND($E196="Oui",$L196="Autre"),1,"")</f>
        <v/>
      </c>
      <c r="AH196" s="35" t="str">
        <f>IF(AND($E196="Oui",$O196="Cadre"),1,"")</f>
        <v/>
      </c>
      <c r="AI196" s="35" t="str">
        <f>IF(AND($E196="Oui",$O196="Agent de maîtrise"),1,"")</f>
        <v/>
      </c>
      <c r="AJ196" s="35" t="str">
        <f>IF(AND($E196="Oui",$O196="Autre"),1,"")</f>
        <v/>
      </c>
      <c r="AK196" s="38" t="str">
        <f>IF(AND($E196="Oui",$H196="F"),($C$3-J196)/365,"")</f>
        <v/>
      </c>
      <c r="AL196" s="38" t="str">
        <f>IF(AND($E196="Oui",$H196="M"),($C$3-$J196)/365,"")</f>
        <v/>
      </c>
      <c r="AM196" s="35" t="str">
        <f>IF(AND($E196="Oui",$L196="CDI",$H196="F"),1,"")</f>
        <v/>
      </c>
      <c r="AN196" s="35" t="str">
        <f>IF(AND($E196="Oui",$L196="CDD",$H196="F"),1,"")</f>
        <v/>
      </c>
      <c r="AO196" s="35" t="str">
        <f>IF(AND($E196="Oui",$L196="Apprentissage",$H196="F"),1,"")</f>
        <v/>
      </c>
      <c r="AP196" s="35" t="str">
        <f>IF(AND($E196="Oui",$L196="Stage",$H196="F"),1,"")</f>
        <v/>
      </c>
      <c r="AQ196" s="35" t="str">
        <f>IF(AND($E196="Oui",$L196="Autre",$H196="F"),1,"")</f>
        <v/>
      </c>
      <c r="AR196" s="35" t="str">
        <f>IF(AND($E196="Oui",$O196="Cadre",$H196="F"),1,"")</f>
        <v/>
      </c>
      <c r="AS196" s="35" t="str">
        <f>IF(AND($E196="Oui",$O196="Agent de maîtrise",$H196="F"),1,"")</f>
        <v/>
      </c>
      <c r="AT196" s="35" t="str">
        <f>IF(AND($E196="Oui",$O196="Autre",$H196="F"),1,"")</f>
        <v/>
      </c>
      <c r="AU196" s="35" t="str">
        <f ca="1">IF($D196&gt;$AU$5,1,"")</f>
        <v/>
      </c>
      <c r="AV196" s="35" t="str">
        <f ca="1">IF(AND($D196&gt;$AV$5,$D196&lt;$AU$5),1,"")</f>
        <v/>
      </c>
      <c r="AW196" s="35" t="str">
        <f ca="1">IF($C196&gt;$AU$5,1,"")</f>
        <v/>
      </c>
      <c r="AX196" s="35" t="str">
        <f ca="1">IF(AND($C196&gt;$AV$5,$C196&lt;$AU$5),1,"")</f>
        <v/>
      </c>
      <c r="AY196" s="21" t="str">
        <f t="shared" si="14"/>
        <v/>
      </c>
    </row>
    <row r="197" spans="1:51" x14ac:dyDescent="0.25">
      <c r="A197" s="18">
        <v>190</v>
      </c>
      <c r="B197" s="32"/>
      <c r="C197" s="33"/>
      <c r="D197" s="33"/>
      <c r="E197" s="26" t="str">
        <f t="shared" si="10"/>
        <v/>
      </c>
      <c r="F197" s="34"/>
      <c r="G197" s="35"/>
      <c r="H197" s="33"/>
      <c r="I197" s="35"/>
      <c r="J197" s="37"/>
      <c r="K197" s="37"/>
      <c r="L197" s="37"/>
      <c r="M197" s="37"/>
      <c r="N197" s="33"/>
      <c r="O197" s="33"/>
      <c r="P197" s="33"/>
      <c r="Q197" s="33"/>
      <c r="R197" s="35"/>
      <c r="S197" s="35"/>
      <c r="T197" s="37"/>
      <c r="U197" s="37"/>
      <c r="V197" s="35" t="str">
        <f>IF(ISBLANK(C197),"",IF(ISBLANK($D197),$C$3-C197,D197-C197))</f>
        <v/>
      </c>
      <c r="W197" s="35" t="str">
        <f>IF(E197="Oui",1,"")</f>
        <v/>
      </c>
      <c r="X197" s="35" t="str">
        <f t="shared" si="11"/>
        <v/>
      </c>
      <c r="Y197" s="35" t="str">
        <f t="shared" si="12"/>
        <v/>
      </c>
      <c r="Z197" s="35" t="str">
        <f>IF(E197="Oui",N197,"")</f>
        <v/>
      </c>
      <c r="AA197" s="38" t="str">
        <f>IF(E197="Oui",($C$3-J197)/365,"")</f>
        <v/>
      </c>
      <c r="AB197" s="35" t="str">
        <f t="shared" si="13"/>
        <v/>
      </c>
      <c r="AC197" s="35" t="str">
        <f>IF(AND($E197="Oui",$L197="CDI"),1,"")</f>
        <v/>
      </c>
      <c r="AD197" s="35" t="str">
        <f>IF(AND($E197="Oui",$L197="CDD"),1,"")</f>
        <v/>
      </c>
      <c r="AE197" s="35" t="str">
        <f>IF(AND($E197="Oui",$L197="Apprentissage"),1,"")</f>
        <v/>
      </c>
      <c r="AF197" s="35" t="str">
        <f>IF(AND($E197="Oui",$L197="Stage"),1,"")</f>
        <v/>
      </c>
      <c r="AG197" s="35" t="str">
        <f>IF(AND($E197="Oui",$L197="Autre"),1,"")</f>
        <v/>
      </c>
      <c r="AH197" s="35" t="str">
        <f>IF(AND($E197="Oui",$O197="Cadre"),1,"")</f>
        <v/>
      </c>
      <c r="AI197" s="35" t="str">
        <f>IF(AND($E197="Oui",$O197="Agent de maîtrise"),1,"")</f>
        <v/>
      </c>
      <c r="AJ197" s="35" t="str">
        <f>IF(AND($E197="Oui",$O197="Autre"),1,"")</f>
        <v/>
      </c>
      <c r="AK197" s="38" t="str">
        <f>IF(AND($E197="Oui",$H197="F"),($C$3-J197)/365,"")</f>
        <v/>
      </c>
      <c r="AL197" s="38" t="str">
        <f>IF(AND($E197="Oui",$H197="M"),($C$3-$J197)/365,"")</f>
        <v/>
      </c>
      <c r="AM197" s="35" t="str">
        <f>IF(AND($E197="Oui",$L197="CDI",$H197="F"),1,"")</f>
        <v/>
      </c>
      <c r="AN197" s="35" t="str">
        <f>IF(AND($E197="Oui",$L197="CDD",$H197="F"),1,"")</f>
        <v/>
      </c>
      <c r="AO197" s="35" t="str">
        <f>IF(AND($E197="Oui",$L197="Apprentissage",$H197="F"),1,"")</f>
        <v/>
      </c>
      <c r="AP197" s="35" t="str">
        <f>IF(AND($E197="Oui",$L197="Stage",$H197="F"),1,"")</f>
        <v/>
      </c>
      <c r="AQ197" s="35" t="str">
        <f>IF(AND($E197="Oui",$L197="Autre",$H197="F"),1,"")</f>
        <v/>
      </c>
      <c r="AR197" s="35" t="str">
        <f>IF(AND($E197="Oui",$O197="Cadre",$H197="F"),1,"")</f>
        <v/>
      </c>
      <c r="AS197" s="35" t="str">
        <f>IF(AND($E197="Oui",$O197="Agent de maîtrise",$H197="F"),1,"")</f>
        <v/>
      </c>
      <c r="AT197" s="35" t="str">
        <f>IF(AND($E197="Oui",$O197="Autre",$H197="F"),1,"")</f>
        <v/>
      </c>
      <c r="AU197" s="35" t="str">
        <f ca="1">IF($D197&gt;$AU$5,1,"")</f>
        <v/>
      </c>
      <c r="AV197" s="35" t="str">
        <f ca="1">IF(AND($D197&gt;$AV$5,$D197&lt;$AU$5),1,"")</f>
        <v/>
      </c>
      <c r="AW197" s="35" t="str">
        <f ca="1">IF($C197&gt;$AU$5,1,"")</f>
        <v/>
      </c>
      <c r="AX197" s="35" t="str">
        <f ca="1">IF(AND($C197&gt;$AV$5,$C197&lt;$AU$5),1,"")</f>
        <v/>
      </c>
      <c r="AY197" s="21" t="str">
        <f t="shared" si="14"/>
        <v/>
      </c>
    </row>
    <row r="198" spans="1:51" x14ac:dyDescent="0.25">
      <c r="A198" s="18">
        <v>191</v>
      </c>
      <c r="B198" s="32"/>
      <c r="C198" s="33"/>
      <c r="D198" s="33"/>
      <c r="E198" s="26" t="str">
        <f t="shared" si="10"/>
        <v/>
      </c>
      <c r="F198" s="34"/>
      <c r="G198" s="35"/>
      <c r="H198" s="33"/>
      <c r="I198" s="35"/>
      <c r="J198" s="37"/>
      <c r="K198" s="37"/>
      <c r="L198" s="37"/>
      <c r="M198" s="37"/>
      <c r="N198" s="33"/>
      <c r="O198" s="33"/>
      <c r="P198" s="33"/>
      <c r="Q198" s="33"/>
      <c r="R198" s="35"/>
      <c r="S198" s="35"/>
      <c r="T198" s="37"/>
      <c r="U198" s="37"/>
      <c r="V198" s="35" t="str">
        <f>IF(ISBLANK(C198),"",IF(ISBLANK($D198),$C$3-C198,D198-C198))</f>
        <v/>
      </c>
      <c r="W198" s="35" t="str">
        <f>IF(E198="Oui",1,"")</f>
        <v/>
      </c>
      <c r="X198" s="35" t="str">
        <f t="shared" si="11"/>
        <v/>
      </c>
      <c r="Y198" s="35" t="str">
        <f t="shared" si="12"/>
        <v/>
      </c>
      <c r="Z198" s="35" t="str">
        <f>IF(E198="Oui",N198,"")</f>
        <v/>
      </c>
      <c r="AA198" s="38" t="str">
        <f>IF(E198="Oui",($C$3-J198)/365,"")</f>
        <v/>
      </c>
      <c r="AB198" s="35" t="str">
        <f t="shared" si="13"/>
        <v/>
      </c>
      <c r="AC198" s="35" t="str">
        <f>IF(AND($E198="Oui",$L198="CDI"),1,"")</f>
        <v/>
      </c>
      <c r="AD198" s="35" t="str">
        <f>IF(AND($E198="Oui",$L198="CDD"),1,"")</f>
        <v/>
      </c>
      <c r="AE198" s="35" t="str">
        <f>IF(AND($E198="Oui",$L198="Apprentissage"),1,"")</f>
        <v/>
      </c>
      <c r="AF198" s="35" t="str">
        <f>IF(AND($E198="Oui",$L198="Stage"),1,"")</f>
        <v/>
      </c>
      <c r="AG198" s="35" t="str">
        <f>IF(AND($E198="Oui",$L198="Autre"),1,"")</f>
        <v/>
      </c>
      <c r="AH198" s="35" t="str">
        <f>IF(AND($E198="Oui",$O198="Cadre"),1,"")</f>
        <v/>
      </c>
      <c r="AI198" s="35" t="str">
        <f>IF(AND($E198="Oui",$O198="Agent de maîtrise"),1,"")</f>
        <v/>
      </c>
      <c r="AJ198" s="35" t="str">
        <f>IF(AND($E198="Oui",$O198="Autre"),1,"")</f>
        <v/>
      </c>
      <c r="AK198" s="38" t="str">
        <f>IF(AND($E198="Oui",$H198="F"),($C$3-J198)/365,"")</f>
        <v/>
      </c>
      <c r="AL198" s="38" t="str">
        <f>IF(AND($E198="Oui",$H198="M"),($C$3-$J198)/365,"")</f>
        <v/>
      </c>
      <c r="AM198" s="35" t="str">
        <f>IF(AND($E198="Oui",$L198="CDI",$H198="F"),1,"")</f>
        <v/>
      </c>
      <c r="AN198" s="35" t="str">
        <f>IF(AND($E198="Oui",$L198="CDD",$H198="F"),1,"")</f>
        <v/>
      </c>
      <c r="AO198" s="35" t="str">
        <f>IF(AND($E198="Oui",$L198="Apprentissage",$H198="F"),1,"")</f>
        <v/>
      </c>
      <c r="AP198" s="35" t="str">
        <f>IF(AND($E198="Oui",$L198="Stage",$H198="F"),1,"")</f>
        <v/>
      </c>
      <c r="AQ198" s="35" t="str">
        <f>IF(AND($E198="Oui",$L198="Autre",$H198="F"),1,"")</f>
        <v/>
      </c>
      <c r="AR198" s="35" t="str">
        <f>IF(AND($E198="Oui",$O198="Cadre",$H198="F"),1,"")</f>
        <v/>
      </c>
      <c r="AS198" s="35" t="str">
        <f>IF(AND($E198="Oui",$O198="Agent de maîtrise",$H198="F"),1,"")</f>
        <v/>
      </c>
      <c r="AT198" s="35" t="str">
        <f>IF(AND($E198="Oui",$O198="Autre",$H198="F"),1,"")</f>
        <v/>
      </c>
      <c r="AU198" s="35" t="str">
        <f ca="1">IF($D198&gt;$AU$5,1,"")</f>
        <v/>
      </c>
      <c r="AV198" s="35" t="str">
        <f ca="1">IF(AND($D198&gt;$AV$5,$D198&lt;$AU$5),1,"")</f>
        <v/>
      </c>
      <c r="AW198" s="35" t="str">
        <f ca="1">IF($C198&gt;$AU$5,1,"")</f>
        <v/>
      </c>
      <c r="AX198" s="35" t="str">
        <f ca="1">IF(AND($C198&gt;$AV$5,$C198&lt;$AU$5),1,"")</f>
        <v/>
      </c>
      <c r="AY198" s="21" t="str">
        <f t="shared" si="14"/>
        <v/>
      </c>
    </row>
    <row r="199" spans="1:51" x14ac:dyDescent="0.25">
      <c r="A199" s="18">
        <v>192</v>
      </c>
      <c r="B199" s="32"/>
      <c r="C199" s="33"/>
      <c r="D199" s="33"/>
      <c r="E199" s="26" t="str">
        <f t="shared" si="10"/>
        <v/>
      </c>
      <c r="F199" s="34"/>
      <c r="G199" s="35"/>
      <c r="H199" s="33"/>
      <c r="I199" s="35"/>
      <c r="J199" s="37"/>
      <c r="K199" s="37"/>
      <c r="L199" s="37"/>
      <c r="M199" s="37"/>
      <c r="N199" s="33"/>
      <c r="O199" s="33"/>
      <c r="P199" s="33"/>
      <c r="Q199" s="33"/>
      <c r="R199" s="35"/>
      <c r="S199" s="35"/>
      <c r="T199" s="37"/>
      <c r="U199" s="37"/>
      <c r="V199" s="35" t="str">
        <f>IF(ISBLANK(C199),"",IF(ISBLANK($D199),$C$3-C199,D199-C199))</f>
        <v/>
      </c>
      <c r="W199" s="35" t="str">
        <f>IF(E199="Oui",1,"")</f>
        <v/>
      </c>
      <c r="X199" s="35" t="str">
        <f t="shared" si="11"/>
        <v/>
      </c>
      <c r="Y199" s="35" t="str">
        <f t="shared" si="12"/>
        <v/>
      </c>
      <c r="Z199" s="35" t="str">
        <f>IF(E199="Oui",N199,"")</f>
        <v/>
      </c>
      <c r="AA199" s="38" t="str">
        <f>IF(E199="Oui",($C$3-J199)/365,"")</f>
        <v/>
      </c>
      <c r="AB199" s="35" t="str">
        <f t="shared" si="13"/>
        <v/>
      </c>
      <c r="AC199" s="35" t="str">
        <f>IF(AND($E199="Oui",$L199="CDI"),1,"")</f>
        <v/>
      </c>
      <c r="AD199" s="35" t="str">
        <f>IF(AND($E199="Oui",$L199="CDD"),1,"")</f>
        <v/>
      </c>
      <c r="AE199" s="35" t="str">
        <f>IF(AND($E199="Oui",$L199="Apprentissage"),1,"")</f>
        <v/>
      </c>
      <c r="AF199" s="35" t="str">
        <f>IF(AND($E199="Oui",$L199="Stage"),1,"")</f>
        <v/>
      </c>
      <c r="AG199" s="35" t="str">
        <f>IF(AND($E199="Oui",$L199="Autre"),1,"")</f>
        <v/>
      </c>
      <c r="AH199" s="35" t="str">
        <f>IF(AND($E199="Oui",$O199="Cadre"),1,"")</f>
        <v/>
      </c>
      <c r="AI199" s="35" t="str">
        <f>IF(AND($E199="Oui",$O199="Agent de maîtrise"),1,"")</f>
        <v/>
      </c>
      <c r="AJ199" s="35" t="str">
        <f>IF(AND($E199="Oui",$O199="Autre"),1,"")</f>
        <v/>
      </c>
      <c r="AK199" s="38" t="str">
        <f>IF(AND($E199="Oui",$H199="F"),($C$3-J199)/365,"")</f>
        <v/>
      </c>
      <c r="AL199" s="38" t="str">
        <f>IF(AND($E199="Oui",$H199="M"),($C$3-$J199)/365,"")</f>
        <v/>
      </c>
      <c r="AM199" s="35" t="str">
        <f>IF(AND($E199="Oui",$L199="CDI",$H199="F"),1,"")</f>
        <v/>
      </c>
      <c r="AN199" s="35" t="str">
        <f>IF(AND($E199="Oui",$L199="CDD",$H199="F"),1,"")</f>
        <v/>
      </c>
      <c r="AO199" s="35" t="str">
        <f>IF(AND($E199="Oui",$L199="Apprentissage",$H199="F"),1,"")</f>
        <v/>
      </c>
      <c r="AP199" s="35" t="str">
        <f>IF(AND($E199="Oui",$L199="Stage",$H199="F"),1,"")</f>
        <v/>
      </c>
      <c r="AQ199" s="35" t="str">
        <f>IF(AND($E199="Oui",$L199="Autre",$H199="F"),1,"")</f>
        <v/>
      </c>
      <c r="AR199" s="35" t="str">
        <f>IF(AND($E199="Oui",$O199="Cadre",$H199="F"),1,"")</f>
        <v/>
      </c>
      <c r="AS199" s="35" t="str">
        <f>IF(AND($E199="Oui",$O199="Agent de maîtrise",$H199="F"),1,"")</f>
        <v/>
      </c>
      <c r="AT199" s="35" t="str">
        <f>IF(AND($E199="Oui",$O199="Autre",$H199="F"),1,"")</f>
        <v/>
      </c>
      <c r="AU199" s="35" t="str">
        <f ca="1">IF($D199&gt;$AU$5,1,"")</f>
        <v/>
      </c>
      <c r="AV199" s="35" t="str">
        <f ca="1">IF(AND($D199&gt;$AV$5,$D199&lt;$AU$5),1,"")</f>
        <v/>
      </c>
      <c r="AW199" s="35" t="str">
        <f ca="1">IF($C199&gt;$AU$5,1,"")</f>
        <v/>
      </c>
      <c r="AX199" s="35" t="str">
        <f ca="1">IF(AND($C199&gt;$AV$5,$C199&lt;$AU$5),1,"")</f>
        <v/>
      </c>
      <c r="AY199" s="21" t="str">
        <f t="shared" si="14"/>
        <v/>
      </c>
    </row>
    <row r="200" spans="1:51" x14ac:dyDescent="0.25">
      <c r="A200" s="18">
        <v>193</v>
      </c>
      <c r="B200" s="32"/>
      <c r="C200" s="33"/>
      <c r="D200" s="33"/>
      <c r="E200" s="26" t="str">
        <f t="shared" si="10"/>
        <v/>
      </c>
      <c r="F200" s="34"/>
      <c r="G200" s="35"/>
      <c r="H200" s="33"/>
      <c r="I200" s="35"/>
      <c r="J200" s="37"/>
      <c r="K200" s="37"/>
      <c r="L200" s="37"/>
      <c r="M200" s="37"/>
      <c r="N200" s="33"/>
      <c r="O200" s="33"/>
      <c r="P200" s="33"/>
      <c r="Q200" s="33"/>
      <c r="R200" s="35"/>
      <c r="S200" s="35"/>
      <c r="T200" s="37"/>
      <c r="U200" s="37"/>
      <c r="V200" s="35" t="str">
        <f>IF(ISBLANK(C200),"",IF(ISBLANK($D200),$C$3-C200,D200-C200))</f>
        <v/>
      </c>
      <c r="W200" s="35" t="str">
        <f>IF(E200="Oui",1,"")</f>
        <v/>
      </c>
      <c r="X200" s="35" t="str">
        <f t="shared" si="11"/>
        <v/>
      </c>
      <c r="Y200" s="35" t="str">
        <f t="shared" si="12"/>
        <v/>
      </c>
      <c r="Z200" s="35" t="str">
        <f>IF(E200="Oui",N200,"")</f>
        <v/>
      </c>
      <c r="AA200" s="38" t="str">
        <f>IF(E200="Oui",($C$3-J200)/365,"")</f>
        <v/>
      </c>
      <c r="AB200" s="35" t="str">
        <f t="shared" si="13"/>
        <v/>
      </c>
      <c r="AC200" s="35" t="str">
        <f>IF(AND($E200="Oui",$L200="CDI"),1,"")</f>
        <v/>
      </c>
      <c r="AD200" s="35" t="str">
        <f>IF(AND($E200="Oui",$L200="CDD"),1,"")</f>
        <v/>
      </c>
      <c r="AE200" s="35" t="str">
        <f>IF(AND($E200="Oui",$L200="Apprentissage"),1,"")</f>
        <v/>
      </c>
      <c r="AF200" s="35" t="str">
        <f>IF(AND($E200="Oui",$L200="Stage"),1,"")</f>
        <v/>
      </c>
      <c r="AG200" s="35" t="str">
        <f>IF(AND($E200="Oui",$L200="Autre"),1,"")</f>
        <v/>
      </c>
      <c r="AH200" s="35" t="str">
        <f>IF(AND($E200="Oui",$O200="Cadre"),1,"")</f>
        <v/>
      </c>
      <c r="AI200" s="35" t="str">
        <f>IF(AND($E200="Oui",$O200="Agent de maîtrise"),1,"")</f>
        <v/>
      </c>
      <c r="AJ200" s="35" t="str">
        <f>IF(AND($E200="Oui",$O200="Autre"),1,"")</f>
        <v/>
      </c>
      <c r="AK200" s="38" t="str">
        <f>IF(AND($E200="Oui",$H200="F"),($C$3-J200)/365,"")</f>
        <v/>
      </c>
      <c r="AL200" s="38" t="str">
        <f>IF(AND($E200="Oui",$H200="M"),($C$3-$J200)/365,"")</f>
        <v/>
      </c>
      <c r="AM200" s="35" t="str">
        <f>IF(AND($E200="Oui",$L200="CDI",$H200="F"),1,"")</f>
        <v/>
      </c>
      <c r="AN200" s="35" t="str">
        <f>IF(AND($E200="Oui",$L200="CDD",$H200="F"),1,"")</f>
        <v/>
      </c>
      <c r="AO200" s="35" t="str">
        <f>IF(AND($E200="Oui",$L200="Apprentissage",$H200="F"),1,"")</f>
        <v/>
      </c>
      <c r="AP200" s="35" t="str">
        <f>IF(AND($E200="Oui",$L200="Stage",$H200="F"),1,"")</f>
        <v/>
      </c>
      <c r="AQ200" s="35" t="str">
        <f>IF(AND($E200="Oui",$L200="Autre",$H200="F"),1,"")</f>
        <v/>
      </c>
      <c r="AR200" s="35" t="str">
        <f>IF(AND($E200="Oui",$O200="Cadre",$H200="F"),1,"")</f>
        <v/>
      </c>
      <c r="AS200" s="35" t="str">
        <f>IF(AND($E200="Oui",$O200="Agent de maîtrise",$H200="F"),1,"")</f>
        <v/>
      </c>
      <c r="AT200" s="35" t="str">
        <f>IF(AND($E200="Oui",$O200="Autre",$H200="F"),1,"")</f>
        <v/>
      </c>
      <c r="AU200" s="35" t="str">
        <f ca="1">IF($D200&gt;$AU$5,1,"")</f>
        <v/>
      </c>
      <c r="AV200" s="35" t="str">
        <f ca="1">IF(AND($D200&gt;$AV$5,$D200&lt;$AU$5),1,"")</f>
        <v/>
      </c>
      <c r="AW200" s="35" t="str">
        <f ca="1">IF($C200&gt;$AU$5,1,"")</f>
        <v/>
      </c>
      <c r="AX200" s="35" t="str">
        <f ca="1">IF(AND($C200&gt;$AV$5,$C200&lt;$AU$5),1,"")</f>
        <v/>
      </c>
      <c r="AY200" s="21" t="str">
        <f t="shared" si="14"/>
        <v/>
      </c>
    </row>
    <row r="201" spans="1:51" x14ac:dyDescent="0.25">
      <c r="A201" s="18">
        <v>194</v>
      </c>
      <c r="B201" s="32"/>
      <c r="C201" s="33"/>
      <c r="D201" s="33"/>
      <c r="E201" s="26" t="str">
        <f t="shared" ref="E201:E264" si="15">IF(AND(ISBLANK(D201),ISBLANK(C201)),"",IF(ISBLANK(D201),"Oui","Non"))</f>
        <v/>
      </c>
      <c r="F201" s="34"/>
      <c r="G201" s="35"/>
      <c r="H201" s="33"/>
      <c r="I201" s="35"/>
      <c r="J201" s="37"/>
      <c r="K201" s="37"/>
      <c r="L201" s="37"/>
      <c r="M201" s="37"/>
      <c r="N201" s="33"/>
      <c r="O201" s="33"/>
      <c r="P201" s="33"/>
      <c r="Q201" s="33"/>
      <c r="R201" s="35"/>
      <c r="S201" s="35"/>
      <c r="T201" s="37"/>
      <c r="U201" s="37"/>
      <c r="V201" s="35" t="str">
        <f>IF(ISBLANK(C201),"",IF(ISBLANK($D201),$C$3-C201,D201-C201))</f>
        <v/>
      </c>
      <c r="W201" s="35" t="str">
        <f>IF(E201="Oui",1,"")</f>
        <v/>
      </c>
      <c r="X201" s="35" t="str">
        <f t="shared" ref="X201:X264" si="16">IF(H201="F",W201,"")</f>
        <v/>
      </c>
      <c r="Y201" s="35" t="str">
        <f t="shared" ref="Y201:Y264" si="17">IF(H201="M",W201,"")</f>
        <v/>
      </c>
      <c r="Z201" s="35" t="str">
        <f>IF(E201="Oui",N201,"")</f>
        <v/>
      </c>
      <c r="AA201" s="38" t="str">
        <f>IF(E201="Oui",($C$3-J201)/365,"")</f>
        <v/>
      </c>
      <c r="AB201" s="35" t="str">
        <f t="shared" ref="AB201:AB264" si="18">IF(AND($E201="Oui",K201="Oui"),1,"")</f>
        <v/>
      </c>
      <c r="AC201" s="35" t="str">
        <f>IF(AND($E201="Oui",$L201="CDI"),1,"")</f>
        <v/>
      </c>
      <c r="AD201" s="35" t="str">
        <f>IF(AND($E201="Oui",$L201="CDD"),1,"")</f>
        <v/>
      </c>
      <c r="AE201" s="35" t="str">
        <f>IF(AND($E201="Oui",$L201="Apprentissage"),1,"")</f>
        <v/>
      </c>
      <c r="AF201" s="35" t="str">
        <f>IF(AND($E201="Oui",$L201="Stage"),1,"")</f>
        <v/>
      </c>
      <c r="AG201" s="35" t="str">
        <f>IF(AND($E201="Oui",$L201="Autre"),1,"")</f>
        <v/>
      </c>
      <c r="AH201" s="35" t="str">
        <f>IF(AND($E201="Oui",$O201="Cadre"),1,"")</f>
        <v/>
      </c>
      <c r="AI201" s="35" t="str">
        <f>IF(AND($E201="Oui",$O201="Agent de maîtrise"),1,"")</f>
        <v/>
      </c>
      <c r="AJ201" s="35" t="str">
        <f>IF(AND($E201="Oui",$O201="Autre"),1,"")</f>
        <v/>
      </c>
      <c r="AK201" s="38" t="str">
        <f>IF(AND($E201="Oui",$H201="F"),($C$3-J201)/365,"")</f>
        <v/>
      </c>
      <c r="AL201" s="38" t="str">
        <f>IF(AND($E201="Oui",$H201="M"),($C$3-$J201)/365,"")</f>
        <v/>
      </c>
      <c r="AM201" s="35" t="str">
        <f>IF(AND($E201="Oui",$L201="CDI",$H201="F"),1,"")</f>
        <v/>
      </c>
      <c r="AN201" s="35" t="str">
        <f>IF(AND($E201="Oui",$L201="CDD",$H201="F"),1,"")</f>
        <v/>
      </c>
      <c r="AO201" s="35" t="str">
        <f>IF(AND($E201="Oui",$L201="Apprentissage",$H201="F"),1,"")</f>
        <v/>
      </c>
      <c r="AP201" s="35" t="str">
        <f>IF(AND($E201="Oui",$L201="Stage",$H201="F"),1,"")</f>
        <v/>
      </c>
      <c r="AQ201" s="35" t="str">
        <f>IF(AND($E201="Oui",$L201="Autre",$H201="F"),1,"")</f>
        <v/>
      </c>
      <c r="AR201" s="35" t="str">
        <f>IF(AND($E201="Oui",$O201="Cadre",$H201="F"),1,"")</f>
        <v/>
      </c>
      <c r="AS201" s="35" t="str">
        <f>IF(AND($E201="Oui",$O201="Agent de maîtrise",$H201="F"),1,"")</f>
        <v/>
      </c>
      <c r="AT201" s="35" t="str">
        <f>IF(AND($E201="Oui",$O201="Autre",$H201="F"),1,"")</f>
        <v/>
      </c>
      <c r="AU201" s="35" t="str">
        <f ca="1">IF($D201&gt;$AU$5,1,"")</f>
        <v/>
      </c>
      <c r="AV201" s="35" t="str">
        <f ca="1">IF(AND($D201&gt;$AV$5,$D201&lt;$AU$5),1,"")</f>
        <v/>
      </c>
      <c r="AW201" s="35" t="str">
        <f ca="1">IF($C201&gt;$AU$5,1,"")</f>
        <v/>
      </c>
      <c r="AX201" s="35" t="str">
        <f ca="1">IF(AND($C201&gt;$AV$5,$C201&lt;$AU$5),1,"")</f>
        <v/>
      </c>
      <c r="AY201" s="21" t="str">
        <f t="shared" ref="AY201:AY264" si="19">IF(ISBLANK(B201),"",B201)</f>
        <v/>
      </c>
    </row>
    <row r="202" spans="1:51" x14ac:dyDescent="0.25">
      <c r="A202" s="18">
        <v>195</v>
      </c>
      <c r="B202" s="32"/>
      <c r="C202" s="33"/>
      <c r="D202" s="33"/>
      <c r="E202" s="26" t="str">
        <f t="shared" si="15"/>
        <v/>
      </c>
      <c r="F202" s="34"/>
      <c r="G202" s="35"/>
      <c r="H202" s="33"/>
      <c r="I202" s="35"/>
      <c r="J202" s="37"/>
      <c r="K202" s="37"/>
      <c r="L202" s="37"/>
      <c r="M202" s="37"/>
      <c r="N202" s="33"/>
      <c r="O202" s="33"/>
      <c r="P202" s="33"/>
      <c r="Q202" s="33"/>
      <c r="R202" s="35"/>
      <c r="S202" s="35"/>
      <c r="T202" s="37"/>
      <c r="U202" s="37"/>
      <c r="V202" s="35" t="str">
        <f>IF(ISBLANK(C202),"",IF(ISBLANK($D202),$C$3-C202,D202-C202))</f>
        <v/>
      </c>
      <c r="W202" s="35" t="str">
        <f>IF(E202="Oui",1,"")</f>
        <v/>
      </c>
      <c r="X202" s="35" t="str">
        <f t="shared" si="16"/>
        <v/>
      </c>
      <c r="Y202" s="35" t="str">
        <f t="shared" si="17"/>
        <v/>
      </c>
      <c r="Z202" s="35" t="str">
        <f>IF(E202="Oui",N202,"")</f>
        <v/>
      </c>
      <c r="AA202" s="38" t="str">
        <f>IF(E202="Oui",($C$3-J202)/365,"")</f>
        <v/>
      </c>
      <c r="AB202" s="35" t="str">
        <f t="shared" si="18"/>
        <v/>
      </c>
      <c r="AC202" s="35" t="str">
        <f>IF(AND($E202="Oui",$L202="CDI"),1,"")</f>
        <v/>
      </c>
      <c r="AD202" s="35" t="str">
        <f>IF(AND($E202="Oui",$L202="CDD"),1,"")</f>
        <v/>
      </c>
      <c r="AE202" s="35" t="str">
        <f>IF(AND($E202="Oui",$L202="Apprentissage"),1,"")</f>
        <v/>
      </c>
      <c r="AF202" s="35" t="str">
        <f>IF(AND($E202="Oui",$L202="Stage"),1,"")</f>
        <v/>
      </c>
      <c r="AG202" s="35" t="str">
        <f>IF(AND($E202="Oui",$L202="Autre"),1,"")</f>
        <v/>
      </c>
      <c r="AH202" s="35" t="str">
        <f>IF(AND($E202="Oui",$O202="Cadre"),1,"")</f>
        <v/>
      </c>
      <c r="AI202" s="35" t="str">
        <f>IF(AND($E202="Oui",$O202="Agent de maîtrise"),1,"")</f>
        <v/>
      </c>
      <c r="AJ202" s="35" t="str">
        <f>IF(AND($E202="Oui",$O202="Autre"),1,"")</f>
        <v/>
      </c>
      <c r="AK202" s="38" t="str">
        <f>IF(AND($E202="Oui",$H202="F"),($C$3-J202)/365,"")</f>
        <v/>
      </c>
      <c r="AL202" s="38" t="str">
        <f>IF(AND($E202="Oui",$H202="M"),($C$3-$J202)/365,"")</f>
        <v/>
      </c>
      <c r="AM202" s="35" t="str">
        <f>IF(AND($E202="Oui",$L202="CDI",$H202="F"),1,"")</f>
        <v/>
      </c>
      <c r="AN202" s="35" t="str">
        <f>IF(AND($E202="Oui",$L202="CDD",$H202="F"),1,"")</f>
        <v/>
      </c>
      <c r="AO202" s="35" t="str">
        <f>IF(AND($E202="Oui",$L202="Apprentissage",$H202="F"),1,"")</f>
        <v/>
      </c>
      <c r="AP202" s="35" t="str">
        <f>IF(AND($E202="Oui",$L202="Stage",$H202="F"),1,"")</f>
        <v/>
      </c>
      <c r="AQ202" s="35" t="str">
        <f>IF(AND($E202="Oui",$L202="Autre",$H202="F"),1,"")</f>
        <v/>
      </c>
      <c r="AR202" s="35" t="str">
        <f>IF(AND($E202="Oui",$O202="Cadre",$H202="F"),1,"")</f>
        <v/>
      </c>
      <c r="AS202" s="35" t="str">
        <f>IF(AND($E202="Oui",$O202="Agent de maîtrise",$H202="F"),1,"")</f>
        <v/>
      </c>
      <c r="AT202" s="35" t="str">
        <f>IF(AND($E202="Oui",$O202="Autre",$H202="F"),1,"")</f>
        <v/>
      </c>
      <c r="AU202" s="35" t="str">
        <f ca="1">IF($D202&gt;$AU$5,1,"")</f>
        <v/>
      </c>
      <c r="AV202" s="35" t="str">
        <f ca="1">IF(AND($D202&gt;$AV$5,$D202&lt;$AU$5),1,"")</f>
        <v/>
      </c>
      <c r="AW202" s="35" t="str">
        <f ca="1">IF($C202&gt;$AU$5,1,"")</f>
        <v/>
      </c>
      <c r="AX202" s="35" t="str">
        <f ca="1">IF(AND($C202&gt;$AV$5,$C202&lt;$AU$5),1,"")</f>
        <v/>
      </c>
      <c r="AY202" s="21" t="str">
        <f t="shared" si="19"/>
        <v/>
      </c>
    </row>
    <row r="203" spans="1:51" x14ac:dyDescent="0.25">
      <c r="A203" s="18">
        <v>196</v>
      </c>
      <c r="B203" s="32"/>
      <c r="C203" s="33"/>
      <c r="D203" s="33"/>
      <c r="E203" s="26" t="str">
        <f t="shared" si="15"/>
        <v/>
      </c>
      <c r="F203" s="34"/>
      <c r="G203" s="35"/>
      <c r="H203" s="33"/>
      <c r="I203" s="35"/>
      <c r="J203" s="37"/>
      <c r="K203" s="37"/>
      <c r="L203" s="37"/>
      <c r="M203" s="37"/>
      <c r="N203" s="33"/>
      <c r="O203" s="33"/>
      <c r="P203" s="33"/>
      <c r="Q203" s="33"/>
      <c r="R203" s="35"/>
      <c r="S203" s="35"/>
      <c r="T203" s="37"/>
      <c r="U203" s="37"/>
      <c r="V203" s="35" t="str">
        <f>IF(ISBLANK(C203),"",IF(ISBLANK($D203),$C$3-C203,D203-C203))</f>
        <v/>
      </c>
      <c r="W203" s="35" t="str">
        <f>IF(E203="Oui",1,"")</f>
        <v/>
      </c>
      <c r="X203" s="35" t="str">
        <f t="shared" si="16"/>
        <v/>
      </c>
      <c r="Y203" s="35" t="str">
        <f t="shared" si="17"/>
        <v/>
      </c>
      <c r="Z203" s="35" t="str">
        <f>IF(E203="Oui",N203,"")</f>
        <v/>
      </c>
      <c r="AA203" s="38" t="str">
        <f>IF(E203="Oui",($C$3-J203)/365,"")</f>
        <v/>
      </c>
      <c r="AB203" s="35" t="str">
        <f t="shared" si="18"/>
        <v/>
      </c>
      <c r="AC203" s="35" t="str">
        <f>IF(AND($E203="Oui",$L203="CDI"),1,"")</f>
        <v/>
      </c>
      <c r="AD203" s="35" t="str">
        <f>IF(AND($E203="Oui",$L203="CDD"),1,"")</f>
        <v/>
      </c>
      <c r="AE203" s="35" t="str">
        <f>IF(AND($E203="Oui",$L203="Apprentissage"),1,"")</f>
        <v/>
      </c>
      <c r="AF203" s="35" t="str">
        <f>IF(AND($E203="Oui",$L203="Stage"),1,"")</f>
        <v/>
      </c>
      <c r="AG203" s="35" t="str">
        <f>IF(AND($E203="Oui",$L203="Autre"),1,"")</f>
        <v/>
      </c>
      <c r="AH203" s="35" t="str">
        <f>IF(AND($E203="Oui",$O203="Cadre"),1,"")</f>
        <v/>
      </c>
      <c r="AI203" s="35" t="str">
        <f>IF(AND($E203="Oui",$O203="Agent de maîtrise"),1,"")</f>
        <v/>
      </c>
      <c r="AJ203" s="35" t="str">
        <f>IF(AND($E203="Oui",$O203="Autre"),1,"")</f>
        <v/>
      </c>
      <c r="AK203" s="38" t="str">
        <f>IF(AND($E203="Oui",$H203="F"),($C$3-J203)/365,"")</f>
        <v/>
      </c>
      <c r="AL203" s="38" t="str">
        <f>IF(AND($E203="Oui",$H203="M"),($C$3-$J203)/365,"")</f>
        <v/>
      </c>
      <c r="AM203" s="35" t="str">
        <f>IF(AND($E203="Oui",$L203="CDI",$H203="F"),1,"")</f>
        <v/>
      </c>
      <c r="AN203" s="35" t="str">
        <f>IF(AND($E203="Oui",$L203="CDD",$H203="F"),1,"")</f>
        <v/>
      </c>
      <c r="AO203" s="35" t="str">
        <f>IF(AND($E203="Oui",$L203="Apprentissage",$H203="F"),1,"")</f>
        <v/>
      </c>
      <c r="AP203" s="35" t="str">
        <f>IF(AND($E203="Oui",$L203="Stage",$H203="F"),1,"")</f>
        <v/>
      </c>
      <c r="AQ203" s="35" t="str">
        <f>IF(AND($E203="Oui",$L203="Autre",$H203="F"),1,"")</f>
        <v/>
      </c>
      <c r="AR203" s="35" t="str">
        <f>IF(AND($E203="Oui",$O203="Cadre",$H203="F"),1,"")</f>
        <v/>
      </c>
      <c r="AS203" s="35" t="str">
        <f>IF(AND($E203="Oui",$O203="Agent de maîtrise",$H203="F"),1,"")</f>
        <v/>
      </c>
      <c r="AT203" s="35" t="str">
        <f>IF(AND($E203="Oui",$O203="Autre",$H203="F"),1,"")</f>
        <v/>
      </c>
      <c r="AU203" s="35" t="str">
        <f ca="1">IF($D203&gt;$AU$5,1,"")</f>
        <v/>
      </c>
      <c r="AV203" s="35" t="str">
        <f ca="1">IF(AND($D203&gt;$AV$5,$D203&lt;$AU$5),1,"")</f>
        <v/>
      </c>
      <c r="AW203" s="35" t="str">
        <f ca="1">IF($C203&gt;$AU$5,1,"")</f>
        <v/>
      </c>
      <c r="AX203" s="35" t="str">
        <f ca="1">IF(AND($C203&gt;$AV$5,$C203&lt;$AU$5),1,"")</f>
        <v/>
      </c>
      <c r="AY203" s="21" t="str">
        <f t="shared" si="19"/>
        <v/>
      </c>
    </row>
    <row r="204" spans="1:51" x14ac:dyDescent="0.25">
      <c r="A204" s="18">
        <v>197</v>
      </c>
      <c r="B204" s="32"/>
      <c r="C204" s="33"/>
      <c r="D204" s="33"/>
      <c r="E204" s="26" t="str">
        <f t="shared" si="15"/>
        <v/>
      </c>
      <c r="F204" s="34"/>
      <c r="G204" s="35"/>
      <c r="H204" s="33"/>
      <c r="I204" s="35"/>
      <c r="J204" s="37"/>
      <c r="K204" s="37"/>
      <c r="L204" s="37"/>
      <c r="M204" s="37"/>
      <c r="N204" s="33"/>
      <c r="O204" s="33"/>
      <c r="P204" s="33"/>
      <c r="Q204" s="33"/>
      <c r="R204" s="35"/>
      <c r="S204" s="35"/>
      <c r="T204" s="37"/>
      <c r="U204" s="37"/>
      <c r="V204" s="35" t="str">
        <f>IF(ISBLANK(C204),"",IF(ISBLANK($D204),$C$3-C204,D204-C204))</f>
        <v/>
      </c>
      <c r="W204" s="35" t="str">
        <f>IF(E204="Oui",1,"")</f>
        <v/>
      </c>
      <c r="X204" s="35" t="str">
        <f t="shared" si="16"/>
        <v/>
      </c>
      <c r="Y204" s="35" t="str">
        <f t="shared" si="17"/>
        <v/>
      </c>
      <c r="Z204" s="35" t="str">
        <f>IF(E204="Oui",N204,"")</f>
        <v/>
      </c>
      <c r="AA204" s="38" t="str">
        <f>IF(E204="Oui",($C$3-J204)/365,"")</f>
        <v/>
      </c>
      <c r="AB204" s="35" t="str">
        <f t="shared" si="18"/>
        <v/>
      </c>
      <c r="AC204" s="35" t="str">
        <f>IF(AND($E204="Oui",$L204="CDI"),1,"")</f>
        <v/>
      </c>
      <c r="AD204" s="35" t="str">
        <f>IF(AND($E204="Oui",$L204="CDD"),1,"")</f>
        <v/>
      </c>
      <c r="AE204" s="35" t="str">
        <f>IF(AND($E204="Oui",$L204="Apprentissage"),1,"")</f>
        <v/>
      </c>
      <c r="AF204" s="35" t="str">
        <f>IF(AND($E204="Oui",$L204="Stage"),1,"")</f>
        <v/>
      </c>
      <c r="AG204" s="35" t="str">
        <f>IF(AND($E204="Oui",$L204="Autre"),1,"")</f>
        <v/>
      </c>
      <c r="AH204" s="35" t="str">
        <f>IF(AND($E204="Oui",$O204="Cadre"),1,"")</f>
        <v/>
      </c>
      <c r="AI204" s="35" t="str">
        <f>IF(AND($E204="Oui",$O204="Agent de maîtrise"),1,"")</f>
        <v/>
      </c>
      <c r="AJ204" s="35" t="str">
        <f>IF(AND($E204="Oui",$O204="Autre"),1,"")</f>
        <v/>
      </c>
      <c r="AK204" s="38" t="str">
        <f>IF(AND($E204="Oui",$H204="F"),($C$3-J204)/365,"")</f>
        <v/>
      </c>
      <c r="AL204" s="38" t="str">
        <f>IF(AND($E204="Oui",$H204="M"),($C$3-$J204)/365,"")</f>
        <v/>
      </c>
      <c r="AM204" s="35" t="str">
        <f>IF(AND($E204="Oui",$L204="CDI",$H204="F"),1,"")</f>
        <v/>
      </c>
      <c r="AN204" s="35" t="str">
        <f>IF(AND($E204="Oui",$L204="CDD",$H204="F"),1,"")</f>
        <v/>
      </c>
      <c r="AO204" s="35" t="str">
        <f>IF(AND($E204="Oui",$L204="Apprentissage",$H204="F"),1,"")</f>
        <v/>
      </c>
      <c r="AP204" s="35" t="str">
        <f>IF(AND($E204="Oui",$L204="Stage",$H204="F"),1,"")</f>
        <v/>
      </c>
      <c r="AQ204" s="35" t="str">
        <f>IF(AND($E204="Oui",$L204="Autre",$H204="F"),1,"")</f>
        <v/>
      </c>
      <c r="AR204" s="35" t="str">
        <f>IF(AND($E204="Oui",$O204="Cadre",$H204="F"),1,"")</f>
        <v/>
      </c>
      <c r="AS204" s="35" t="str">
        <f>IF(AND($E204="Oui",$O204="Agent de maîtrise",$H204="F"),1,"")</f>
        <v/>
      </c>
      <c r="AT204" s="35" t="str">
        <f>IF(AND($E204="Oui",$O204="Autre",$H204="F"),1,"")</f>
        <v/>
      </c>
      <c r="AU204" s="35" t="str">
        <f ca="1">IF($D204&gt;$AU$5,1,"")</f>
        <v/>
      </c>
      <c r="AV204" s="35" t="str">
        <f ca="1">IF(AND($D204&gt;$AV$5,$D204&lt;$AU$5),1,"")</f>
        <v/>
      </c>
      <c r="AW204" s="35" t="str">
        <f ca="1">IF($C204&gt;$AU$5,1,"")</f>
        <v/>
      </c>
      <c r="AX204" s="35" t="str">
        <f ca="1">IF(AND($C204&gt;$AV$5,$C204&lt;$AU$5),1,"")</f>
        <v/>
      </c>
      <c r="AY204" s="21" t="str">
        <f t="shared" si="19"/>
        <v/>
      </c>
    </row>
    <row r="205" spans="1:51" x14ac:dyDescent="0.25">
      <c r="A205" s="18">
        <v>198</v>
      </c>
      <c r="B205" s="32"/>
      <c r="C205" s="33"/>
      <c r="D205" s="33"/>
      <c r="E205" s="26" t="str">
        <f t="shared" si="15"/>
        <v/>
      </c>
      <c r="F205" s="34"/>
      <c r="G205" s="35"/>
      <c r="H205" s="33"/>
      <c r="I205" s="35"/>
      <c r="J205" s="37"/>
      <c r="K205" s="37"/>
      <c r="L205" s="37"/>
      <c r="M205" s="37"/>
      <c r="N205" s="33"/>
      <c r="O205" s="33"/>
      <c r="P205" s="33"/>
      <c r="Q205" s="33"/>
      <c r="R205" s="35"/>
      <c r="S205" s="35"/>
      <c r="T205" s="37"/>
      <c r="U205" s="37"/>
      <c r="V205" s="35" t="str">
        <f>IF(ISBLANK(C205),"",IF(ISBLANK($D205),$C$3-C205,D205-C205))</f>
        <v/>
      </c>
      <c r="W205" s="35" t="str">
        <f>IF(E205="Oui",1,"")</f>
        <v/>
      </c>
      <c r="X205" s="35" t="str">
        <f t="shared" si="16"/>
        <v/>
      </c>
      <c r="Y205" s="35" t="str">
        <f t="shared" si="17"/>
        <v/>
      </c>
      <c r="Z205" s="35" t="str">
        <f>IF(E205="Oui",N205,"")</f>
        <v/>
      </c>
      <c r="AA205" s="38" t="str">
        <f>IF(E205="Oui",($C$3-J205)/365,"")</f>
        <v/>
      </c>
      <c r="AB205" s="35" t="str">
        <f t="shared" si="18"/>
        <v/>
      </c>
      <c r="AC205" s="35" t="str">
        <f>IF(AND($E205="Oui",$L205="CDI"),1,"")</f>
        <v/>
      </c>
      <c r="AD205" s="35" t="str">
        <f>IF(AND($E205="Oui",$L205="CDD"),1,"")</f>
        <v/>
      </c>
      <c r="AE205" s="35" t="str">
        <f>IF(AND($E205="Oui",$L205="Apprentissage"),1,"")</f>
        <v/>
      </c>
      <c r="AF205" s="35" t="str">
        <f>IF(AND($E205="Oui",$L205="Stage"),1,"")</f>
        <v/>
      </c>
      <c r="AG205" s="35" t="str">
        <f>IF(AND($E205="Oui",$L205="Autre"),1,"")</f>
        <v/>
      </c>
      <c r="AH205" s="35" t="str">
        <f>IF(AND($E205="Oui",$O205="Cadre"),1,"")</f>
        <v/>
      </c>
      <c r="AI205" s="35" t="str">
        <f>IF(AND($E205="Oui",$O205="Agent de maîtrise"),1,"")</f>
        <v/>
      </c>
      <c r="AJ205" s="35" t="str">
        <f>IF(AND($E205="Oui",$O205="Autre"),1,"")</f>
        <v/>
      </c>
      <c r="AK205" s="38" t="str">
        <f>IF(AND($E205="Oui",$H205="F"),($C$3-J205)/365,"")</f>
        <v/>
      </c>
      <c r="AL205" s="38" t="str">
        <f>IF(AND($E205="Oui",$H205="M"),($C$3-$J205)/365,"")</f>
        <v/>
      </c>
      <c r="AM205" s="35" t="str">
        <f>IF(AND($E205="Oui",$L205="CDI",$H205="F"),1,"")</f>
        <v/>
      </c>
      <c r="AN205" s="35" t="str">
        <f>IF(AND($E205="Oui",$L205="CDD",$H205="F"),1,"")</f>
        <v/>
      </c>
      <c r="AO205" s="35" t="str">
        <f>IF(AND($E205="Oui",$L205="Apprentissage",$H205="F"),1,"")</f>
        <v/>
      </c>
      <c r="AP205" s="35" t="str">
        <f>IF(AND($E205="Oui",$L205="Stage",$H205="F"),1,"")</f>
        <v/>
      </c>
      <c r="AQ205" s="35" t="str">
        <f>IF(AND($E205="Oui",$L205="Autre",$H205="F"),1,"")</f>
        <v/>
      </c>
      <c r="AR205" s="35" t="str">
        <f>IF(AND($E205="Oui",$O205="Cadre",$H205="F"),1,"")</f>
        <v/>
      </c>
      <c r="AS205" s="35" t="str">
        <f>IF(AND($E205="Oui",$O205="Agent de maîtrise",$H205="F"),1,"")</f>
        <v/>
      </c>
      <c r="AT205" s="35" t="str">
        <f>IF(AND($E205="Oui",$O205="Autre",$H205="F"),1,"")</f>
        <v/>
      </c>
      <c r="AU205" s="35" t="str">
        <f ca="1">IF($D205&gt;$AU$5,1,"")</f>
        <v/>
      </c>
      <c r="AV205" s="35" t="str">
        <f ca="1">IF(AND($D205&gt;$AV$5,$D205&lt;$AU$5),1,"")</f>
        <v/>
      </c>
      <c r="AW205" s="35" t="str">
        <f ca="1">IF($C205&gt;$AU$5,1,"")</f>
        <v/>
      </c>
      <c r="AX205" s="35" t="str">
        <f ca="1">IF(AND($C205&gt;$AV$5,$C205&lt;$AU$5),1,"")</f>
        <v/>
      </c>
      <c r="AY205" s="21" t="str">
        <f t="shared" si="19"/>
        <v/>
      </c>
    </row>
    <row r="206" spans="1:51" x14ac:dyDescent="0.25">
      <c r="A206" s="18">
        <v>199</v>
      </c>
      <c r="B206" s="32"/>
      <c r="C206" s="33"/>
      <c r="D206" s="33"/>
      <c r="E206" s="26" t="str">
        <f t="shared" si="15"/>
        <v/>
      </c>
      <c r="F206" s="34"/>
      <c r="G206" s="35"/>
      <c r="H206" s="33"/>
      <c r="I206" s="35"/>
      <c r="J206" s="37"/>
      <c r="K206" s="37"/>
      <c r="L206" s="37"/>
      <c r="M206" s="37"/>
      <c r="N206" s="33"/>
      <c r="O206" s="33"/>
      <c r="P206" s="33"/>
      <c r="Q206" s="33"/>
      <c r="R206" s="35"/>
      <c r="S206" s="35"/>
      <c r="T206" s="37"/>
      <c r="U206" s="37"/>
      <c r="V206" s="35" t="str">
        <f>IF(ISBLANK(C206),"",IF(ISBLANK($D206),$C$3-C206,D206-C206))</f>
        <v/>
      </c>
      <c r="W206" s="35" t="str">
        <f>IF(E206="Oui",1,"")</f>
        <v/>
      </c>
      <c r="X206" s="35" t="str">
        <f t="shared" si="16"/>
        <v/>
      </c>
      <c r="Y206" s="35" t="str">
        <f t="shared" si="17"/>
        <v/>
      </c>
      <c r="Z206" s="35" t="str">
        <f>IF(E206="Oui",N206,"")</f>
        <v/>
      </c>
      <c r="AA206" s="38" t="str">
        <f>IF(E206="Oui",($C$3-J206)/365,"")</f>
        <v/>
      </c>
      <c r="AB206" s="35" t="str">
        <f t="shared" si="18"/>
        <v/>
      </c>
      <c r="AC206" s="35" t="str">
        <f>IF(AND($E206="Oui",$L206="CDI"),1,"")</f>
        <v/>
      </c>
      <c r="AD206" s="35" t="str">
        <f>IF(AND($E206="Oui",$L206="CDD"),1,"")</f>
        <v/>
      </c>
      <c r="AE206" s="35" t="str">
        <f>IF(AND($E206="Oui",$L206="Apprentissage"),1,"")</f>
        <v/>
      </c>
      <c r="AF206" s="35" t="str">
        <f>IF(AND($E206="Oui",$L206="Stage"),1,"")</f>
        <v/>
      </c>
      <c r="AG206" s="35" t="str">
        <f>IF(AND($E206="Oui",$L206="Autre"),1,"")</f>
        <v/>
      </c>
      <c r="AH206" s="35" t="str">
        <f>IF(AND($E206="Oui",$O206="Cadre"),1,"")</f>
        <v/>
      </c>
      <c r="AI206" s="35" t="str">
        <f>IF(AND($E206="Oui",$O206="Agent de maîtrise"),1,"")</f>
        <v/>
      </c>
      <c r="AJ206" s="35" t="str">
        <f>IF(AND($E206="Oui",$O206="Autre"),1,"")</f>
        <v/>
      </c>
      <c r="AK206" s="38" t="str">
        <f>IF(AND($E206="Oui",$H206="F"),($C$3-J206)/365,"")</f>
        <v/>
      </c>
      <c r="AL206" s="38" t="str">
        <f>IF(AND($E206="Oui",$H206="M"),($C$3-$J206)/365,"")</f>
        <v/>
      </c>
      <c r="AM206" s="35" t="str">
        <f>IF(AND($E206="Oui",$L206="CDI",$H206="F"),1,"")</f>
        <v/>
      </c>
      <c r="AN206" s="35" t="str">
        <f>IF(AND($E206="Oui",$L206="CDD",$H206="F"),1,"")</f>
        <v/>
      </c>
      <c r="AO206" s="35" t="str">
        <f>IF(AND($E206="Oui",$L206="Apprentissage",$H206="F"),1,"")</f>
        <v/>
      </c>
      <c r="AP206" s="35" t="str">
        <f>IF(AND($E206="Oui",$L206="Stage",$H206="F"),1,"")</f>
        <v/>
      </c>
      <c r="AQ206" s="35" t="str">
        <f>IF(AND($E206="Oui",$L206="Autre",$H206="F"),1,"")</f>
        <v/>
      </c>
      <c r="AR206" s="35" t="str">
        <f>IF(AND($E206="Oui",$O206="Cadre",$H206="F"),1,"")</f>
        <v/>
      </c>
      <c r="AS206" s="35" t="str">
        <f>IF(AND($E206="Oui",$O206="Agent de maîtrise",$H206="F"),1,"")</f>
        <v/>
      </c>
      <c r="AT206" s="35" t="str">
        <f>IF(AND($E206="Oui",$O206="Autre",$H206="F"),1,"")</f>
        <v/>
      </c>
      <c r="AU206" s="35" t="str">
        <f ca="1">IF($D206&gt;$AU$5,1,"")</f>
        <v/>
      </c>
      <c r="AV206" s="35" t="str">
        <f ca="1">IF(AND($D206&gt;$AV$5,$D206&lt;$AU$5),1,"")</f>
        <v/>
      </c>
      <c r="AW206" s="35" t="str">
        <f ca="1">IF($C206&gt;$AU$5,1,"")</f>
        <v/>
      </c>
      <c r="AX206" s="35" t="str">
        <f ca="1">IF(AND($C206&gt;$AV$5,$C206&lt;$AU$5),1,"")</f>
        <v/>
      </c>
      <c r="AY206" s="21" t="str">
        <f t="shared" si="19"/>
        <v/>
      </c>
    </row>
    <row r="207" spans="1:51" x14ac:dyDescent="0.25">
      <c r="A207" s="18">
        <v>200</v>
      </c>
      <c r="B207" s="32"/>
      <c r="C207" s="33"/>
      <c r="D207" s="33"/>
      <c r="E207" s="26" t="str">
        <f t="shared" si="15"/>
        <v/>
      </c>
      <c r="F207" s="34"/>
      <c r="G207" s="35"/>
      <c r="H207" s="33"/>
      <c r="I207" s="35"/>
      <c r="J207" s="37"/>
      <c r="K207" s="37"/>
      <c r="L207" s="37"/>
      <c r="M207" s="37"/>
      <c r="N207" s="33"/>
      <c r="O207" s="33"/>
      <c r="P207" s="33"/>
      <c r="Q207" s="33"/>
      <c r="R207" s="35"/>
      <c r="S207" s="35"/>
      <c r="T207" s="37"/>
      <c r="U207" s="37"/>
      <c r="V207" s="35" t="str">
        <f>IF(ISBLANK(C207),"",IF(ISBLANK($D207),$C$3-C207,D207-C207))</f>
        <v/>
      </c>
      <c r="W207" s="35" t="str">
        <f>IF(E207="Oui",1,"")</f>
        <v/>
      </c>
      <c r="X207" s="35" t="str">
        <f t="shared" si="16"/>
        <v/>
      </c>
      <c r="Y207" s="35" t="str">
        <f t="shared" si="17"/>
        <v/>
      </c>
      <c r="Z207" s="35" t="str">
        <f>IF(E207="Oui",N207,"")</f>
        <v/>
      </c>
      <c r="AA207" s="38" t="str">
        <f>IF(E207="Oui",($C$3-J207)/365,"")</f>
        <v/>
      </c>
      <c r="AB207" s="35" t="str">
        <f t="shared" si="18"/>
        <v/>
      </c>
      <c r="AC207" s="35" t="str">
        <f>IF(AND($E207="Oui",$L207="CDI"),1,"")</f>
        <v/>
      </c>
      <c r="AD207" s="35" t="str">
        <f>IF(AND($E207="Oui",$L207="CDD"),1,"")</f>
        <v/>
      </c>
      <c r="AE207" s="35" t="str">
        <f>IF(AND($E207="Oui",$L207="Apprentissage"),1,"")</f>
        <v/>
      </c>
      <c r="AF207" s="35" t="str">
        <f>IF(AND($E207="Oui",$L207="Stage"),1,"")</f>
        <v/>
      </c>
      <c r="AG207" s="35" t="str">
        <f>IF(AND($E207="Oui",$L207="Autre"),1,"")</f>
        <v/>
      </c>
      <c r="AH207" s="35" t="str">
        <f>IF(AND($E207="Oui",$O207="Cadre"),1,"")</f>
        <v/>
      </c>
      <c r="AI207" s="35" t="str">
        <f>IF(AND($E207="Oui",$O207="Agent de maîtrise"),1,"")</f>
        <v/>
      </c>
      <c r="AJ207" s="35" t="str">
        <f>IF(AND($E207="Oui",$O207="Autre"),1,"")</f>
        <v/>
      </c>
      <c r="AK207" s="38" t="str">
        <f>IF(AND($E207="Oui",$H207="F"),($C$3-J207)/365,"")</f>
        <v/>
      </c>
      <c r="AL207" s="38" t="str">
        <f>IF(AND($E207="Oui",$H207="M"),($C$3-$J207)/365,"")</f>
        <v/>
      </c>
      <c r="AM207" s="35" t="str">
        <f>IF(AND($E207="Oui",$L207="CDI",$H207="F"),1,"")</f>
        <v/>
      </c>
      <c r="AN207" s="35" t="str">
        <f>IF(AND($E207="Oui",$L207="CDD",$H207="F"),1,"")</f>
        <v/>
      </c>
      <c r="AO207" s="35" t="str">
        <f>IF(AND($E207="Oui",$L207="Apprentissage",$H207="F"),1,"")</f>
        <v/>
      </c>
      <c r="AP207" s="35" t="str">
        <f>IF(AND($E207="Oui",$L207="Stage",$H207="F"),1,"")</f>
        <v/>
      </c>
      <c r="AQ207" s="35" t="str">
        <f>IF(AND($E207="Oui",$L207="Autre",$H207="F"),1,"")</f>
        <v/>
      </c>
      <c r="AR207" s="35" t="str">
        <f>IF(AND($E207="Oui",$O207="Cadre",$H207="F"),1,"")</f>
        <v/>
      </c>
      <c r="AS207" s="35" t="str">
        <f>IF(AND($E207="Oui",$O207="Agent de maîtrise",$H207="F"),1,"")</f>
        <v/>
      </c>
      <c r="AT207" s="35" t="str">
        <f>IF(AND($E207="Oui",$O207="Autre",$H207="F"),1,"")</f>
        <v/>
      </c>
      <c r="AU207" s="35" t="str">
        <f ca="1">IF($D207&gt;$AU$5,1,"")</f>
        <v/>
      </c>
      <c r="AV207" s="35" t="str">
        <f ca="1">IF(AND($D207&gt;$AV$5,$D207&lt;$AU$5),1,"")</f>
        <v/>
      </c>
      <c r="AW207" s="35" t="str">
        <f ca="1">IF($C207&gt;$AU$5,1,"")</f>
        <v/>
      </c>
      <c r="AX207" s="35" t="str">
        <f ca="1">IF(AND($C207&gt;$AV$5,$C207&lt;$AU$5),1,"")</f>
        <v/>
      </c>
      <c r="AY207" s="21" t="str">
        <f t="shared" si="19"/>
        <v/>
      </c>
    </row>
    <row r="208" spans="1:51" x14ac:dyDescent="0.25">
      <c r="A208" s="18">
        <v>201</v>
      </c>
      <c r="B208" s="32"/>
      <c r="C208" s="33"/>
      <c r="D208" s="33"/>
      <c r="E208" s="26" t="str">
        <f t="shared" si="15"/>
        <v/>
      </c>
      <c r="F208" s="34"/>
      <c r="G208" s="35"/>
      <c r="H208" s="33"/>
      <c r="I208" s="35"/>
      <c r="J208" s="37"/>
      <c r="K208" s="37"/>
      <c r="L208" s="37"/>
      <c r="M208" s="37"/>
      <c r="N208" s="33"/>
      <c r="O208" s="33"/>
      <c r="P208" s="33"/>
      <c r="Q208" s="33"/>
      <c r="R208" s="35"/>
      <c r="S208" s="35"/>
      <c r="T208" s="37"/>
      <c r="U208" s="37"/>
      <c r="V208" s="35" t="str">
        <f>IF(ISBLANK(C208),"",IF(ISBLANK($D208),$C$3-C208,D208-C208))</f>
        <v/>
      </c>
      <c r="W208" s="35" t="str">
        <f>IF(E208="Oui",1,"")</f>
        <v/>
      </c>
      <c r="X208" s="35" t="str">
        <f t="shared" si="16"/>
        <v/>
      </c>
      <c r="Y208" s="35" t="str">
        <f t="shared" si="17"/>
        <v/>
      </c>
      <c r="Z208" s="35" t="str">
        <f>IF(E208="Oui",N208,"")</f>
        <v/>
      </c>
      <c r="AA208" s="38" t="str">
        <f>IF(E208="Oui",($C$3-J208)/365,"")</f>
        <v/>
      </c>
      <c r="AB208" s="35" t="str">
        <f t="shared" si="18"/>
        <v/>
      </c>
      <c r="AC208" s="35" t="str">
        <f>IF(AND($E208="Oui",$L208="CDI"),1,"")</f>
        <v/>
      </c>
      <c r="AD208" s="35" t="str">
        <f>IF(AND($E208="Oui",$L208="CDD"),1,"")</f>
        <v/>
      </c>
      <c r="AE208" s="35" t="str">
        <f>IF(AND($E208="Oui",$L208="Apprentissage"),1,"")</f>
        <v/>
      </c>
      <c r="AF208" s="35" t="str">
        <f>IF(AND($E208="Oui",$L208="Stage"),1,"")</f>
        <v/>
      </c>
      <c r="AG208" s="35" t="str">
        <f>IF(AND($E208="Oui",$L208="Autre"),1,"")</f>
        <v/>
      </c>
      <c r="AH208" s="35" t="str">
        <f>IF(AND($E208="Oui",$O208="Cadre"),1,"")</f>
        <v/>
      </c>
      <c r="AI208" s="35" t="str">
        <f>IF(AND($E208="Oui",$O208="Agent de maîtrise"),1,"")</f>
        <v/>
      </c>
      <c r="AJ208" s="35" t="str">
        <f>IF(AND($E208="Oui",$O208="Autre"),1,"")</f>
        <v/>
      </c>
      <c r="AK208" s="38" t="str">
        <f>IF(AND($E208="Oui",$H208="F"),($C$3-J208)/365,"")</f>
        <v/>
      </c>
      <c r="AL208" s="38" t="str">
        <f>IF(AND($E208="Oui",$H208="M"),($C$3-$J208)/365,"")</f>
        <v/>
      </c>
      <c r="AM208" s="35" t="str">
        <f>IF(AND($E208="Oui",$L208="CDI",$H208="F"),1,"")</f>
        <v/>
      </c>
      <c r="AN208" s="35" t="str">
        <f>IF(AND($E208="Oui",$L208="CDD",$H208="F"),1,"")</f>
        <v/>
      </c>
      <c r="AO208" s="35" t="str">
        <f>IF(AND($E208="Oui",$L208="Apprentissage",$H208="F"),1,"")</f>
        <v/>
      </c>
      <c r="AP208" s="35" t="str">
        <f>IF(AND($E208="Oui",$L208="Stage",$H208="F"),1,"")</f>
        <v/>
      </c>
      <c r="AQ208" s="35" t="str">
        <f>IF(AND($E208="Oui",$L208="Autre",$H208="F"),1,"")</f>
        <v/>
      </c>
      <c r="AR208" s="35" t="str">
        <f>IF(AND($E208="Oui",$O208="Cadre",$H208="F"),1,"")</f>
        <v/>
      </c>
      <c r="AS208" s="35" t="str">
        <f>IF(AND($E208="Oui",$O208="Agent de maîtrise",$H208="F"),1,"")</f>
        <v/>
      </c>
      <c r="AT208" s="35" t="str">
        <f>IF(AND($E208="Oui",$O208="Autre",$H208="F"),1,"")</f>
        <v/>
      </c>
      <c r="AU208" s="35" t="str">
        <f ca="1">IF($D208&gt;$AU$5,1,"")</f>
        <v/>
      </c>
      <c r="AV208" s="35" t="str">
        <f ca="1">IF(AND($D208&gt;$AV$5,$D208&lt;$AU$5),1,"")</f>
        <v/>
      </c>
      <c r="AW208" s="35" t="str">
        <f ca="1">IF($C208&gt;$AU$5,1,"")</f>
        <v/>
      </c>
      <c r="AX208" s="35" t="str">
        <f ca="1">IF(AND($C208&gt;$AV$5,$C208&lt;$AU$5),1,"")</f>
        <v/>
      </c>
      <c r="AY208" s="21" t="str">
        <f t="shared" si="19"/>
        <v/>
      </c>
    </row>
    <row r="209" spans="1:51" x14ac:dyDescent="0.25">
      <c r="A209" s="18">
        <v>202</v>
      </c>
      <c r="B209" s="32"/>
      <c r="C209" s="33"/>
      <c r="D209" s="33"/>
      <c r="E209" s="26" t="str">
        <f t="shared" si="15"/>
        <v/>
      </c>
      <c r="F209" s="34"/>
      <c r="G209" s="35"/>
      <c r="H209" s="33"/>
      <c r="I209" s="35"/>
      <c r="J209" s="37"/>
      <c r="K209" s="37"/>
      <c r="L209" s="37"/>
      <c r="M209" s="37"/>
      <c r="N209" s="33"/>
      <c r="O209" s="33"/>
      <c r="P209" s="33"/>
      <c r="Q209" s="33"/>
      <c r="R209" s="35"/>
      <c r="S209" s="35"/>
      <c r="T209" s="37"/>
      <c r="U209" s="37"/>
      <c r="V209" s="35" t="str">
        <f>IF(ISBLANK(C209),"",IF(ISBLANK($D209),$C$3-C209,D209-C209))</f>
        <v/>
      </c>
      <c r="W209" s="35" t="str">
        <f>IF(E209="Oui",1,"")</f>
        <v/>
      </c>
      <c r="X209" s="35" t="str">
        <f t="shared" si="16"/>
        <v/>
      </c>
      <c r="Y209" s="35" t="str">
        <f t="shared" si="17"/>
        <v/>
      </c>
      <c r="Z209" s="35" t="str">
        <f>IF(E209="Oui",N209,"")</f>
        <v/>
      </c>
      <c r="AA209" s="38" t="str">
        <f>IF(E209="Oui",($C$3-J209)/365,"")</f>
        <v/>
      </c>
      <c r="AB209" s="35" t="str">
        <f t="shared" si="18"/>
        <v/>
      </c>
      <c r="AC209" s="35" t="str">
        <f>IF(AND($E209="Oui",$L209="CDI"),1,"")</f>
        <v/>
      </c>
      <c r="AD209" s="35" t="str">
        <f>IF(AND($E209="Oui",$L209="CDD"),1,"")</f>
        <v/>
      </c>
      <c r="AE209" s="35" t="str">
        <f>IF(AND($E209="Oui",$L209="Apprentissage"),1,"")</f>
        <v/>
      </c>
      <c r="AF209" s="35" t="str">
        <f>IF(AND($E209="Oui",$L209="Stage"),1,"")</f>
        <v/>
      </c>
      <c r="AG209" s="35" t="str">
        <f>IF(AND($E209="Oui",$L209="Autre"),1,"")</f>
        <v/>
      </c>
      <c r="AH209" s="35" t="str">
        <f>IF(AND($E209="Oui",$O209="Cadre"),1,"")</f>
        <v/>
      </c>
      <c r="AI209" s="35" t="str">
        <f>IF(AND($E209="Oui",$O209="Agent de maîtrise"),1,"")</f>
        <v/>
      </c>
      <c r="AJ209" s="35" t="str">
        <f>IF(AND($E209="Oui",$O209="Autre"),1,"")</f>
        <v/>
      </c>
      <c r="AK209" s="38" t="str">
        <f>IF(AND($E209="Oui",$H209="F"),($C$3-J209)/365,"")</f>
        <v/>
      </c>
      <c r="AL209" s="38" t="str">
        <f>IF(AND($E209="Oui",$H209="M"),($C$3-$J209)/365,"")</f>
        <v/>
      </c>
      <c r="AM209" s="35" t="str">
        <f>IF(AND($E209="Oui",$L209="CDI",$H209="F"),1,"")</f>
        <v/>
      </c>
      <c r="AN209" s="35" t="str">
        <f>IF(AND($E209="Oui",$L209="CDD",$H209="F"),1,"")</f>
        <v/>
      </c>
      <c r="AO209" s="35" t="str">
        <f>IF(AND($E209="Oui",$L209="Apprentissage",$H209="F"),1,"")</f>
        <v/>
      </c>
      <c r="AP209" s="35" t="str">
        <f>IF(AND($E209="Oui",$L209="Stage",$H209="F"),1,"")</f>
        <v/>
      </c>
      <c r="AQ209" s="35" t="str">
        <f>IF(AND($E209="Oui",$L209="Autre",$H209="F"),1,"")</f>
        <v/>
      </c>
      <c r="AR209" s="35" t="str">
        <f>IF(AND($E209="Oui",$O209="Cadre",$H209="F"),1,"")</f>
        <v/>
      </c>
      <c r="AS209" s="35" t="str">
        <f>IF(AND($E209="Oui",$O209="Agent de maîtrise",$H209="F"),1,"")</f>
        <v/>
      </c>
      <c r="AT209" s="35" t="str">
        <f>IF(AND($E209="Oui",$O209="Autre",$H209="F"),1,"")</f>
        <v/>
      </c>
      <c r="AU209" s="35" t="str">
        <f ca="1">IF($D209&gt;$AU$5,1,"")</f>
        <v/>
      </c>
      <c r="AV209" s="35" t="str">
        <f ca="1">IF(AND($D209&gt;$AV$5,$D209&lt;$AU$5),1,"")</f>
        <v/>
      </c>
      <c r="AW209" s="35" t="str">
        <f ca="1">IF($C209&gt;$AU$5,1,"")</f>
        <v/>
      </c>
      <c r="AX209" s="35" t="str">
        <f ca="1">IF(AND($C209&gt;$AV$5,$C209&lt;$AU$5),1,"")</f>
        <v/>
      </c>
      <c r="AY209" s="21" t="str">
        <f t="shared" si="19"/>
        <v/>
      </c>
    </row>
    <row r="210" spans="1:51" x14ac:dyDescent="0.25">
      <c r="A210" s="18">
        <v>203</v>
      </c>
      <c r="B210" s="32"/>
      <c r="C210" s="33"/>
      <c r="D210" s="33"/>
      <c r="E210" s="26" t="str">
        <f t="shared" si="15"/>
        <v/>
      </c>
      <c r="F210" s="34"/>
      <c r="G210" s="35"/>
      <c r="H210" s="33"/>
      <c r="I210" s="35"/>
      <c r="J210" s="37"/>
      <c r="K210" s="37"/>
      <c r="L210" s="37"/>
      <c r="M210" s="37"/>
      <c r="N210" s="33"/>
      <c r="O210" s="33"/>
      <c r="P210" s="33"/>
      <c r="Q210" s="33"/>
      <c r="R210" s="35"/>
      <c r="S210" s="35"/>
      <c r="T210" s="37"/>
      <c r="U210" s="37"/>
      <c r="V210" s="35" t="str">
        <f>IF(ISBLANK(C210),"",IF(ISBLANK($D210),$C$3-C210,D210-C210))</f>
        <v/>
      </c>
      <c r="W210" s="35" t="str">
        <f>IF(E210="Oui",1,"")</f>
        <v/>
      </c>
      <c r="X210" s="35" t="str">
        <f t="shared" si="16"/>
        <v/>
      </c>
      <c r="Y210" s="35" t="str">
        <f t="shared" si="17"/>
        <v/>
      </c>
      <c r="Z210" s="35" t="str">
        <f>IF(E210="Oui",N210,"")</f>
        <v/>
      </c>
      <c r="AA210" s="38" t="str">
        <f>IF(E210="Oui",($C$3-J210)/365,"")</f>
        <v/>
      </c>
      <c r="AB210" s="35" t="str">
        <f t="shared" si="18"/>
        <v/>
      </c>
      <c r="AC210" s="35" t="str">
        <f>IF(AND($E210="Oui",$L210="CDI"),1,"")</f>
        <v/>
      </c>
      <c r="AD210" s="35" t="str">
        <f>IF(AND($E210="Oui",$L210="CDD"),1,"")</f>
        <v/>
      </c>
      <c r="AE210" s="35" t="str">
        <f>IF(AND($E210="Oui",$L210="Apprentissage"),1,"")</f>
        <v/>
      </c>
      <c r="AF210" s="35" t="str">
        <f>IF(AND($E210="Oui",$L210="Stage"),1,"")</f>
        <v/>
      </c>
      <c r="AG210" s="35" t="str">
        <f>IF(AND($E210="Oui",$L210="Autre"),1,"")</f>
        <v/>
      </c>
      <c r="AH210" s="35" t="str">
        <f>IF(AND($E210="Oui",$O210="Cadre"),1,"")</f>
        <v/>
      </c>
      <c r="AI210" s="35" t="str">
        <f>IF(AND($E210="Oui",$O210="Agent de maîtrise"),1,"")</f>
        <v/>
      </c>
      <c r="AJ210" s="35" t="str">
        <f>IF(AND($E210="Oui",$O210="Autre"),1,"")</f>
        <v/>
      </c>
      <c r="AK210" s="38" t="str">
        <f>IF(AND($E210="Oui",$H210="F"),($C$3-J210)/365,"")</f>
        <v/>
      </c>
      <c r="AL210" s="38" t="str">
        <f>IF(AND($E210="Oui",$H210="M"),($C$3-$J210)/365,"")</f>
        <v/>
      </c>
      <c r="AM210" s="35" t="str">
        <f>IF(AND($E210="Oui",$L210="CDI",$H210="F"),1,"")</f>
        <v/>
      </c>
      <c r="AN210" s="35" t="str">
        <f>IF(AND($E210="Oui",$L210="CDD",$H210="F"),1,"")</f>
        <v/>
      </c>
      <c r="AO210" s="35" t="str">
        <f>IF(AND($E210="Oui",$L210="Apprentissage",$H210="F"),1,"")</f>
        <v/>
      </c>
      <c r="AP210" s="35" t="str">
        <f>IF(AND($E210="Oui",$L210="Stage",$H210="F"),1,"")</f>
        <v/>
      </c>
      <c r="AQ210" s="35" t="str">
        <f>IF(AND($E210="Oui",$L210="Autre",$H210="F"),1,"")</f>
        <v/>
      </c>
      <c r="AR210" s="35" t="str">
        <f>IF(AND($E210="Oui",$O210="Cadre",$H210="F"),1,"")</f>
        <v/>
      </c>
      <c r="AS210" s="35" t="str">
        <f>IF(AND($E210="Oui",$O210="Agent de maîtrise",$H210="F"),1,"")</f>
        <v/>
      </c>
      <c r="AT210" s="35" t="str">
        <f>IF(AND($E210="Oui",$O210="Autre",$H210="F"),1,"")</f>
        <v/>
      </c>
      <c r="AU210" s="35" t="str">
        <f ca="1">IF($D210&gt;$AU$5,1,"")</f>
        <v/>
      </c>
      <c r="AV210" s="35" t="str">
        <f ca="1">IF(AND($D210&gt;$AV$5,$D210&lt;$AU$5),1,"")</f>
        <v/>
      </c>
      <c r="AW210" s="35" t="str">
        <f ca="1">IF($C210&gt;$AU$5,1,"")</f>
        <v/>
      </c>
      <c r="AX210" s="35" t="str">
        <f ca="1">IF(AND($C210&gt;$AV$5,$C210&lt;$AU$5),1,"")</f>
        <v/>
      </c>
      <c r="AY210" s="21" t="str">
        <f t="shared" si="19"/>
        <v/>
      </c>
    </row>
    <row r="211" spans="1:51" x14ac:dyDescent="0.25">
      <c r="A211" s="18">
        <v>204</v>
      </c>
      <c r="B211" s="32"/>
      <c r="C211" s="33"/>
      <c r="D211" s="33"/>
      <c r="E211" s="26" t="str">
        <f t="shared" si="15"/>
        <v/>
      </c>
      <c r="F211" s="34"/>
      <c r="G211" s="35"/>
      <c r="H211" s="33"/>
      <c r="I211" s="35"/>
      <c r="J211" s="37"/>
      <c r="K211" s="37"/>
      <c r="L211" s="37"/>
      <c r="M211" s="37"/>
      <c r="N211" s="33"/>
      <c r="O211" s="33"/>
      <c r="P211" s="33"/>
      <c r="Q211" s="33"/>
      <c r="R211" s="35"/>
      <c r="S211" s="35"/>
      <c r="T211" s="37"/>
      <c r="U211" s="37"/>
      <c r="V211" s="35" t="str">
        <f>IF(ISBLANK(C211),"",IF(ISBLANK($D211),$C$3-C211,D211-C211))</f>
        <v/>
      </c>
      <c r="W211" s="35" t="str">
        <f>IF(E211="Oui",1,"")</f>
        <v/>
      </c>
      <c r="X211" s="35" t="str">
        <f t="shared" si="16"/>
        <v/>
      </c>
      <c r="Y211" s="35" t="str">
        <f t="shared" si="17"/>
        <v/>
      </c>
      <c r="Z211" s="35" t="str">
        <f>IF(E211="Oui",N211,"")</f>
        <v/>
      </c>
      <c r="AA211" s="38" t="str">
        <f>IF(E211="Oui",($C$3-J211)/365,"")</f>
        <v/>
      </c>
      <c r="AB211" s="35" t="str">
        <f t="shared" si="18"/>
        <v/>
      </c>
      <c r="AC211" s="35" t="str">
        <f>IF(AND($E211="Oui",$L211="CDI"),1,"")</f>
        <v/>
      </c>
      <c r="AD211" s="35" t="str">
        <f>IF(AND($E211="Oui",$L211="CDD"),1,"")</f>
        <v/>
      </c>
      <c r="AE211" s="35" t="str">
        <f>IF(AND($E211="Oui",$L211="Apprentissage"),1,"")</f>
        <v/>
      </c>
      <c r="AF211" s="35" t="str">
        <f>IF(AND($E211="Oui",$L211="Stage"),1,"")</f>
        <v/>
      </c>
      <c r="AG211" s="35" t="str">
        <f>IF(AND($E211="Oui",$L211="Autre"),1,"")</f>
        <v/>
      </c>
      <c r="AH211" s="35" t="str">
        <f>IF(AND($E211="Oui",$O211="Cadre"),1,"")</f>
        <v/>
      </c>
      <c r="AI211" s="35" t="str">
        <f>IF(AND($E211="Oui",$O211="Agent de maîtrise"),1,"")</f>
        <v/>
      </c>
      <c r="AJ211" s="35" t="str">
        <f>IF(AND($E211="Oui",$O211="Autre"),1,"")</f>
        <v/>
      </c>
      <c r="AK211" s="38" t="str">
        <f>IF(AND($E211="Oui",$H211="F"),($C$3-J211)/365,"")</f>
        <v/>
      </c>
      <c r="AL211" s="38" t="str">
        <f>IF(AND($E211="Oui",$H211="M"),($C$3-$J211)/365,"")</f>
        <v/>
      </c>
      <c r="AM211" s="35" t="str">
        <f>IF(AND($E211="Oui",$L211="CDI",$H211="F"),1,"")</f>
        <v/>
      </c>
      <c r="AN211" s="35" t="str">
        <f>IF(AND($E211="Oui",$L211="CDD",$H211="F"),1,"")</f>
        <v/>
      </c>
      <c r="AO211" s="35" t="str">
        <f>IF(AND($E211="Oui",$L211="Apprentissage",$H211="F"),1,"")</f>
        <v/>
      </c>
      <c r="AP211" s="35" t="str">
        <f>IF(AND($E211="Oui",$L211="Stage",$H211="F"),1,"")</f>
        <v/>
      </c>
      <c r="AQ211" s="35" t="str">
        <f>IF(AND($E211="Oui",$L211="Autre",$H211="F"),1,"")</f>
        <v/>
      </c>
      <c r="AR211" s="35" t="str">
        <f>IF(AND($E211="Oui",$O211="Cadre",$H211="F"),1,"")</f>
        <v/>
      </c>
      <c r="AS211" s="35" t="str">
        <f>IF(AND($E211="Oui",$O211="Agent de maîtrise",$H211="F"),1,"")</f>
        <v/>
      </c>
      <c r="AT211" s="35" t="str">
        <f>IF(AND($E211="Oui",$O211="Autre",$H211="F"),1,"")</f>
        <v/>
      </c>
      <c r="AU211" s="35" t="str">
        <f ca="1">IF($D211&gt;$AU$5,1,"")</f>
        <v/>
      </c>
      <c r="AV211" s="35" t="str">
        <f ca="1">IF(AND($D211&gt;$AV$5,$D211&lt;$AU$5),1,"")</f>
        <v/>
      </c>
      <c r="AW211" s="35" t="str">
        <f ca="1">IF($C211&gt;$AU$5,1,"")</f>
        <v/>
      </c>
      <c r="AX211" s="35" t="str">
        <f ca="1">IF(AND($C211&gt;$AV$5,$C211&lt;$AU$5),1,"")</f>
        <v/>
      </c>
      <c r="AY211" s="21" t="str">
        <f t="shared" si="19"/>
        <v/>
      </c>
    </row>
    <row r="212" spans="1:51" x14ac:dyDescent="0.25">
      <c r="A212" s="18">
        <v>205</v>
      </c>
      <c r="B212" s="32"/>
      <c r="C212" s="33"/>
      <c r="D212" s="33"/>
      <c r="E212" s="26" t="str">
        <f t="shared" si="15"/>
        <v/>
      </c>
      <c r="F212" s="34"/>
      <c r="G212" s="35"/>
      <c r="H212" s="33"/>
      <c r="I212" s="35"/>
      <c r="J212" s="37"/>
      <c r="K212" s="37"/>
      <c r="L212" s="37"/>
      <c r="M212" s="37"/>
      <c r="N212" s="33"/>
      <c r="O212" s="33"/>
      <c r="P212" s="33"/>
      <c r="Q212" s="33"/>
      <c r="R212" s="35"/>
      <c r="S212" s="35"/>
      <c r="T212" s="37"/>
      <c r="U212" s="37"/>
      <c r="V212" s="35" t="str">
        <f>IF(ISBLANK(C212),"",IF(ISBLANK($D212),$C$3-C212,D212-C212))</f>
        <v/>
      </c>
      <c r="W212" s="35" t="str">
        <f>IF(E212="Oui",1,"")</f>
        <v/>
      </c>
      <c r="X212" s="35" t="str">
        <f t="shared" si="16"/>
        <v/>
      </c>
      <c r="Y212" s="35" t="str">
        <f t="shared" si="17"/>
        <v/>
      </c>
      <c r="Z212" s="35" t="str">
        <f>IF(E212="Oui",N212,"")</f>
        <v/>
      </c>
      <c r="AA212" s="38" t="str">
        <f>IF(E212="Oui",($C$3-J212)/365,"")</f>
        <v/>
      </c>
      <c r="AB212" s="35" t="str">
        <f t="shared" si="18"/>
        <v/>
      </c>
      <c r="AC212" s="35" t="str">
        <f>IF(AND($E212="Oui",$L212="CDI"),1,"")</f>
        <v/>
      </c>
      <c r="AD212" s="35" t="str">
        <f>IF(AND($E212="Oui",$L212="CDD"),1,"")</f>
        <v/>
      </c>
      <c r="AE212" s="35" t="str">
        <f>IF(AND($E212="Oui",$L212="Apprentissage"),1,"")</f>
        <v/>
      </c>
      <c r="AF212" s="35" t="str">
        <f>IF(AND($E212="Oui",$L212="Stage"),1,"")</f>
        <v/>
      </c>
      <c r="AG212" s="35" t="str">
        <f>IF(AND($E212="Oui",$L212="Autre"),1,"")</f>
        <v/>
      </c>
      <c r="AH212" s="35" t="str">
        <f>IF(AND($E212="Oui",$O212="Cadre"),1,"")</f>
        <v/>
      </c>
      <c r="AI212" s="35" t="str">
        <f>IF(AND($E212="Oui",$O212="Agent de maîtrise"),1,"")</f>
        <v/>
      </c>
      <c r="AJ212" s="35" t="str">
        <f>IF(AND($E212="Oui",$O212="Autre"),1,"")</f>
        <v/>
      </c>
      <c r="AK212" s="38" t="str">
        <f>IF(AND($E212="Oui",$H212="F"),($C$3-J212)/365,"")</f>
        <v/>
      </c>
      <c r="AL212" s="38" t="str">
        <f>IF(AND($E212="Oui",$H212="M"),($C$3-$J212)/365,"")</f>
        <v/>
      </c>
      <c r="AM212" s="35" t="str">
        <f>IF(AND($E212="Oui",$L212="CDI",$H212="F"),1,"")</f>
        <v/>
      </c>
      <c r="AN212" s="35" t="str">
        <f>IF(AND($E212="Oui",$L212="CDD",$H212="F"),1,"")</f>
        <v/>
      </c>
      <c r="AO212" s="35" t="str">
        <f>IF(AND($E212="Oui",$L212="Apprentissage",$H212="F"),1,"")</f>
        <v/>
      </c>
      <c r="AP212" s="35" t="str">
        <f>IF(AND($E212="Oui",$L212="Stage",$H212="F"),1,"")</f>
        <v/>
      </c>
      <c r="AQ212" s="35" t="str">
        <f>IF(AND($E212="Oui",$L212="Autre",$H212="F"),1,"")</f>
        <v/>
      </c>
      <c r="AR212" s="35" t="str">
        <f>IF(AND($E212="Oui",$O212="Cadre",$H212="F"),1,"")</f>
        <v/>
      </c>
      <c r="AS212" s="35" t="str">
        <f>IF(AND($E212="Oui",$O212="Agent de maîtrise",$H212="F"),1,"")</f>
        <v/>
      </c>
      <c r="AT212" s="35" t="str">
        <f>IF(AND($E212="Oui",$O212="Autre",$H212="F"),1,"")</f>
        <v/>
      </c>
      <c r="AU212" s="35" t="str">
        <f ca="1">IF($D212&gt;$AU$5,1,"")</f>
        <v/>
      </c>
      <c r="AV212" s="35" t="str">
        <f ca="1">IF(AND($D212&gt;$AV$5,$D212&lt;$AU$5),1,"")</f>
        <v/>
      </c>
      <c r="AW212" s="35" t="str">
        <f ca="1">IF($C212&gt;$AU$5,1,"")</f>
        <v/>
      </c>
      <c r="AX212" s="35" t="str">
        <f ca="1">IF(AND($C212&gt;$AV$5,$C212&lt;$AU$5),1,"")</f>
        <v/>
      </c>
      <c r="AY212" s="21" t="str">
        <f t="shared" si="19"/>
        <v/>
      </c>
    </row>
    <row r="213" spans="1:51" x14ac:dyDescent="0.25">
      <c r="A213" s="18">
        <v>206</v>
      </c>
      <c r="B213" s="32"/>
      <c r="C213" s="33"/>
      <c r="D213" s="33"/>
      <c r="E213" s="26" t="str">
        <f t="shared" si="15"/>
        <v/>
      </c>
      <c r="F213" s="34"/>
      <c r="G213" s="35"/>
      <c r="H213" s="33"/>
      <c r="I213" s="35"/>
      <c r="J213" s="37"/>
      <c r="K213" s="37"/>
      <c r="L213" s="37"/>
      <c r="M213" s="37"/>
      <c r="N213" s="33"/>
      <c r="O213" s="33"/>
      <c r="P213" s="33"/>
      <c r="Q213" s="33"/>
      <c r="R213" s="35"/>
      <c r="S213" s="35"/>
      <c r="T213" s="37"/>
      <c r="U213" s="37"/>
      <c r="V213" s="35" t="str">
        <f>IF(ISBLANK(C213),"",IF(ISBLANK($D213),$C$3-C213,D213-C213))</f>
        <v/>
      </c>
      <c r="W213" s="35" t="str">
        <f>IF(E213="Oui",1,"")</f>
        <v/>
      </c>
      <c r="X213" s="35" t="str">
        <f t="shared" si="16"/>
        <v/>
      </c>
      <c r="Y213" s="35" t="str">
        <f t="shared" si="17"/>
        <v/>
      </c>
      <c r="Z213" s="35" t="str">
        <f>IF(E213="Oui",N213,"")</f>
        <v/>
      </c>
      <c r="AA213" s="38" t="str">
        <f>IF(E213="Oui",($C$3-J213)/365,"")</f>
        <v/>
      </c>
      <c r="AB213" s="35" t="str">
        <f t="shared" si="18"/>
        <v/>
      </c>
      <c r="AC213" s="35" t="str">
        <f>IF(AND($E213="Oui",$L213="CDI"),1,"")</f>
        <v/>
      </c>
      <c r="AD213" s="35" t="str">
        <f>IF(AND($E213="Oui",$L213="CDD"),1,"")</f>
        <v/>
      </c>
      <c r="AE213" s="35" t="str">
        <f>IF(AND($E213="Oui",$L213="Apprentissage"),1,"")</f>
        <v/>
      </c>
      <c r="AF213" s="35" t="str">
        <f>IF(AND($E213="Oui",$L213="Stage"),1,"")</f>
        <v/>
      </c>
      <c r="AG213" s="35" t="str">
        <f>IF(AND($E213="Oui",$L213="Autre"),1,"")</f>
        <v/>
      </c>
      <c r="AH213" s="35" t="str">
        <f>IF(AND($E213="Oui",$O213="Cadre"),1,"")</f>
        <v/>
      </c>
      <c r="AI213" s="35" t="str">
        <f>IF(AND($E213="Oui",$O213="Agent de maîtrise"),1,"")</f>
        <v/>
      </c>
      <c r="AJ213" s="35" t="str">
        <f>IF(AND($E213="Oui",$O213="Autre"),1,"")</f>
        <v/>
      </c>
      <c r="AK213" s="38" t="str">
        <f>IF(AND($E213="Oui",$H213="F"),($C$3-J213)/365,"")</f>
        <v/>
      </c>
      <c r="AL213" s="38" t="str">
        <f>IF(AND($E213="Oui",$H213="M"),($C$3-$J213)/365,"")</f>
        <v/>
      </c>
      <c r="AM213" s="35" t="str">
        <f>IF(AND($E213="Oui",$L213="CDI",$H213="F"),1,"")</f>
        <v/>
      </c>
      <c r="AN213" s="35" t="str">
        <f>IF(AND($E213="Oui",$L213="CDD",$H213="F"),1,"")</f>
        <v/>
      </c>
      <c r="AO213" s="35" t="str">
        <f>IF(AND($E213="Oui",$L213="Apprentissage",$H213="F"),1,"")</f>
        <v/>
      </c>
      <c r="AP213" s="35" t="str">
        <f>IF(AND($E213="Oui",$L213="Stage",$H213="F"),1,"")</f>
        <v/>
      </c>
      <c r="AQ213" s="35" t="str">
        <f>IF(AND($E213="Oui",$L213="Autre",$H213="F"),1,"")</f>
        <v/>
      </c>
      <c r="AR213" s="35" t="str">
        <f>IF(AND($E213="Oui",$O213="Cadre",$H213="F"),1,"")</f>
        <v/>
      </c>
      <c r="AS213" s="35" t="str">
        <f>IF(AND($E213="Oui",$O213="Agent de maîtrise",$H213="F"),1,"")</f>
        <v/>
      </c>
      <c r="AT213" s="35" t="str">
        <f>IF(AND($E213="Oui",$O213="Autre",$H213="F"),1,"")</f>
        <v/>
      </c>
      <c r="AU213" s="35" t="str">
        <f ca="1">IF($D213&gt;$AU$5,1,"")</f>
        <v/>
      </c>
      <c r="AV213" s="35" t="str">
        <f ca="1">IF(AND($D213&gt;$AV$5,$D213&lt;$AU$5),1,"")</f>
        <v/>
      </c>
      <c r="AW213" s="35" t="str">
        <f ca="1">IF($C213&gt;$AU$5,1,"")</f>
        <v/>
      </c>
      <c r="AX213" s="35" t="str">
        <f ca="1">IF(AND($C213&gt;$AV$5,$C213&lt;$AU$5),1,"")</f>
        <v/>
      </c>
      <c r="AY213" s="21" t="str">
        <f t="shared" si="19"/>
        <v/>
      </c>
    </row>
    <row r="214" spans="1:51" x14ac:dyDescent="0.25">
      <c r="A214" s="18">
        <v>207</v>
      </c>
      <c r="B214" s="32"/>
      <c r="C214" s="33"/>
      <c r="D214" s="33"/>
      <c r="E214" s="26" t="str">
        <f t="shared" si="15"/>
        <v/>
      </c>
      <c r="F214" s="34"/>
      <c r="G214" s="35"/>
      <c r="H214" s="33"/>
      <c r="I214" s="35"/>
      <c r="J214" s="37"/>
      <c r="K214" s="37"/>
      <c r="L214" s="37"/>
      <c r="M214" s="37"/>
      <c r="N214" s="33"/>
      <c r="O214" s="33"/>
      <c r="P214" s="33"/>
      <c r="Q214" s="33"/>
      <c r="R214" s="35"/>
      <c r="S214" s="35"/>
      <c r="T214" s="37"/>
      <c r="U214" s="37"/>
      <c r="V214" s="35" t="str">
        <f>IF(ISBLANK(C214),"",IF(ISBLANK($D214),$C$3-C214,D214-C214))</f>
        <v/>
      </c>
      <c r="W214" s="35" t="str">
        <f>IF(E214="Oui",1,"")</f>
        <v/>
      </c>
      <c r="X214" s="35" t="str">
        <f t="shared" si="16"/>
        <v/>
      </c>
      <c r="Y214" s="35" t="str">
        <f t="shared" si="17"/>
        <v/>
      </c>
      <c r="Z214" s="35" t="str">
        <f>IF(E214="Oui",N214,"")</f>
        <v/>
      </c>
      <c r="AA214" s="38" t="str">
        <f>IF(E214="Oui",($C$3-J214)/365,"")</f>
        <v/>
      </c>
      <c r="AB214" s="35" t="str">
        <f t="shared" si="18"/>
        <v/>
      </c>
      <c r="AC214" s="35" t="str">
        <f>IF(AND($E214="Oui",$L214="CDI"),1,"")</f>
        <v/>
      </c>
      <c r="AD214" s="35" t="str">
        <f>IF(AND($E214="Oui",$L214="CDD"),1,"")</f>
        <v/>
      </c>
      <c r="AE214" s="35" t="str">
        <f>IF(AND($E214="Oui",$L214="Apprentissage"),1,"")</f>
        <v/>
      </c>
      <c r="AF214" s="35" t="str">
        <f>IF(AND($E214="Oui",$L214="Stage"),1,"")</f>
        <v/>
      </c>
      <c r="AG214" s="35" t="str">
        <f>IF(AND($E214="Oui",$L214="Autre"),1,"")</f>
        <v/>
      </c>
      <c r="AH214" s="35" t="str">
        <f>IF(AND($E214="Oui",$O214="Cadre"),1,"")</f>
        <v/>
      </c>
      <c r="AI214" s="35" t="str">
        <f>IF(AND($E214="Oui",$O214="Agent de maîtrise"),1,"")</f>
        <v/>
      </c>
      <c r="AJ214" s="35" t="str">
        <f>IF(AND($E214="Oui",$O214="Autre"),1,"")</f>
        <v/>
      </c>
      <c r="AK214" s="38" t="str">
        <f>IF(AND($E214="Oui",$H214="F"),($C$3-J214)/365,"")</f>
        <v/>
      </c>
      <c r="AL214" s="38" t="str">
        <f>IF(AND($E214="Oui",$H214="M"),($C$3-$J214)/365,"")</f>
        <v/>
      </c>
      <c r="AM214" s="35" t="str">
        <f>IF(AND($E214="Oui",$L214="CDI",$H214="F"),1,"")</f>
        <v/>
      </c>
      <c r="AN214" s="35" t="str">
        <f>IF(AND($E214="Oui",$L214="CDD",$H214="F"),1,"")</f>
        <v/>
      </c>
      <c r="AO214" s="35" t="str">
        <f>IF(AND($E214="Oui",$L214="Apprentissage",$H214="F"),1,"")</f>
        <v/>
      </c>
      <c r="AP214" s="35" t="str">
        <f>IF(AND($E214="Oui",$L214="Stage",$H214="F"),1,"")</f>
        <v/>
      </c>
      <c r="AQ214" s="35" t="str">
        <f>IF(AND($E214="Oui",$L214="Autre",$H214="F"),1,"")</f>
        <v/>
      </c>
      <c r="AR214" s="35" t="str">
        <f>IF(AND($E214="Oui",$O214="Cadre",$H214="F"),1,"")</f>
        <v/>
      </c>
      <c r="AS214" s="35" t="str">
        <f>IF(AND($E214="Oui",$O214="Agent de maîtrise",$H214="F"),1,"")</f>
        <v/>
      </c>
      <c r="AT214" s="35" t="str">
        <f>IF(AND($E214="Oui",$O214="Autre",$H214="F"),1,"")</f>
        <v/>
      </c>
      <c r="AU214" s="35" t="str">
        <f ca="1">IF($D214&gt;$AU$5,1,"")</f>
        <v/>
      </c>
      <c r="AV214" s="35" t="str">
        <f ca="1">IF(AND($D214&gt;$AV$5,$D214&lt;$AU$5),1,"")</f>
        <v/>
      </c>
      <c r="AW214" s="35" t="str">
        <f ca="1">IF($C214&gt;$AU$5,1,"")</f>
        <v/>
      </c>
      <c r="AX214" s="35" t="str">
        <f ca="1">IF(AND($C214&gt;$AV$5,$C214&lt;$AU$5),1,"")</f>
        <v/>
      </c>
      <c r="AY214" s="21" t="str">
        <f t="shared" si="19"/>
        <v/>
      </c>
    </row>
    <row r="215" spans="1:51" x14ac:dyDescent="0.25">
      <c r="A215" s="18">
        <v>208</v>
      </c>
      <c r="B215" s="32"/>
      <c r="C215" s="33"/>
      <c r="D215" s="33"/>
      <c r="E215" s="26" t="str">
        <f t="shared" si="15"/>
        <v/>
      </c>
      <c r="F215" s="34"/>
      <c r="G215" s="35"/>
      <c r="H215" s="33"/>
      <c r="I215" s="35"/>
      <c r="J215" s="37"/>
      <c r="K215" s="37"/>
      <c r="L215" s="37"/>
      <c r="M215" s="37"/>
      <c r="N215" s="33"/>
      <c r="O215" s="33"/>
      <c r="P215" s="33"/>
      <c r="Q215" s="33"/>
      <c r="R215" s="35"/>
      <c r="S215" s="35"/>
      <c r="T215" s="37"/>
      <c r="U215" s="37"/>
      <c r="V215" s="35" t="str">
        <f>IF(ISBLANK(C215),"",IF(ISBLANK($D215),$C$3-C215,D215-C215))</f>
        <v/>
      </c>
      <c r="W215" s="35" t="str">
        <f>IF(E215="Oui",1,"")</f>
        <v/>
      </c>
      <c r="X215" s="35" t="str">
        <f t="shared" si="16"/>
        <v/>
      </c>
      <c r="Y215" s="35" t="str">
        <f t="shared" si="17"/>
        <v/>
      </c>
      <c r="Z215" s="35" t="str">
        <f>IF(E215="Oui",N215,"")</f>
        <v/>
      </c>
      <c r="AA215" s="38" t="str">
        <f>IF(E215="Oui",($C$3-J215)/365,"")</f>
        <v/>
      </c>
      <c r="AB215" s="35" t="str">
        <f t="shared" si="18"/>
        <v/>
      </c>
      <c r="AC215" s="35" t="str">
        <f>IF(AND($E215="Oui",$L215="CDI"),1,"")</f>
        <v/>
      </c>
      <c r="AD215" s="35" t="str">
        <f>IF(AND($E215="Oui",$L215="CDD"),1,"")</f>
        <v/>
      </c>
      <c r="AE215" s="35" t="str">
        <f>IF(AND($E215="Oui",$L215="Apprentissage"),1,"")</f>
        <v/>
      </c>
      <c r="AF215" s="35" t="str">
        <f>IF(AND($E215="Oui",$L215="Stage"),1,"")</f>
        <v/>
      </c>
      <c r="AG215" s="35" t="str">
        <f>IF(AND($E215="Oui",$L215="Autre"),1,"")</f>
        <v/>
      </c>
      <c r="AH215" s="35" t="str">
        <f>IF(AND($E215="Oui",$O215="Cadre"),1,"")</f>
        <v/>
      </c>
      <c r="AI215" s="35" t="str">
        <f>IF(AND($E215="Oui",$O215="Agent de maîtrise"),1,"")</f>
        <v/>
      </c>
      <c r="AJ215" s="35" t="str">
        <f>IF(AND($E215="Oui",$O215="Autre"),1,"")</f>
        <v/>
      </c>
      <c r="AK215" s="38" t="str">
        <f>IF(AND($E215="Oui",$H215="F"),($C$3-J215)/365,"")</f>
        <v/>
      </c>
      <c r="AL215" s="38" t="str">
        <f>IF(AND($E215="Oui",$H215="M"),($C$3-$J215)/365,"")</f>
        <v/>
      </c>
      <c r="AM215" s="35" t="str">
        <f>IF(AND($E215="Oui",$L215="CDI",$H215="F"),1,"")</f>
        <v/>
      </c>
      <c r="AN215" s="35" t="str">
        <f>IF(AND($E215="Oui",$L215="CDD",$H215="F"),1,"")</f>
        <v/>
      </c>
      <c r="AO215" s="35" t="str">
        <f>IF(AND($E215="Oui",$L215="Apprentissage",$H215="F"),1,"")</f>
        <v/>
      </c>
      <c r="AP215" s="35" t="str">
        <f>IF(AND($E215="Oui",$L215="Stage",$H215="F"),1,"")</f>
        <v/>
      </c>
      <c r="AQ215" s="35" t="str">
        <f>IF(AND($E215="Oui",$L215="Autre",$H215="F"),1,"")</f>
        <v/>
      </c>
      <c r="AR215" s="35" t="str">
        <f>IF(AND($E215="Oui",$O215="Cadre",$H215="F"),1,"")</f>
        <v/>
      </c>
      <c r="AS215" s="35" t="str">
        <f>IF(AND($E215="Oui",$O215="Agent de maîtrise",$H215="F"),1,"")</f>
        <v/>
      </c>
      <c r="AT215" s="35" t="str">
        <f>IF(AND($E215="Oui",$O215="Autre",$H215="F"),1,"")</f>
        <v/>
      </c>
      <c r="AU215" s="35" t="str">
        <f ca="1">IF($D215&gt;$AU$5,1,"")</f>
        <v/>
      </c>
      <c r="AV215" s="35" t="str">
        <f ca="1">IF(AND($D215&gt;$AV$5,$D215&lt;$AU$5),1,"")</f>
        <v/>
      </c>
      <c r="AW215" s="35" t="str">
        <f ca="1">IF($C215&gt;$AU$5,1,"")</f>
        <v/>
      </c>
      <c r="AX215" s="35" t="str">
        <f ca="1">IF(AND($C215&gt;$AV$5,$C215&lt;$AU$5),1,"")</f>
        <v/>
      </c>
      <c r="AY215" s="21" t="str">
        <f t="shared" si="19"/>
        <v/>
      </c>
    </row>
    <row r="216" spans="1:51" x14ac:dyDescent="0.25">
      <c r="A216" s="18">
        <v>209</v>
      </c>
      <c r="B216" s="32"/>
      <c r="C216" s="33"/>
      <c r="D216" s="33"/>
      <c r="E216" s="26" t="str">
        <f t="shared" si="15"/>
        <v/>
      </c>
      <c r="F216" s="34"/>
      <c r="G216" s="35"/>
      <c r="H216" s="33"/>
      <c r="I216" s="35"/>
      <c r="J216" s="37"/>
      <c r="K216" s="37"/>
      <c r="L216" s="37"/>
      <c r="M216" s="37"/>
      <c r="N216" s="33"/>
      <c r="O216" s="33"/>
      <c r="P216" s="33"/>
      <c r="Q216" s="33"/>
      <c r="R216" s="35"/>
      <c r="S216" s="35"/>
      <c r="T216" s="37"/>
      <c r="U216" s="37"/>
      <c r="V216" s="35" t="str">
        <f>IF(ISBLANK(C216),"",IF(ISBLANK($D216),$C$3-C216,D216-C216))</f>
        <v/>
      </c>
      <c r="W216" s="35" t="str">
        <f>IF(E216="Oui",1,"")</f>
        <v/>
      </c>
      <c r="X216" s="35" t="str">
        <f t="shared" si="16"/>
        <v/>
      </c>
      <c r="Y216" s="35" t="str">
        <f t="shared" si="17"/>
        <v/>
      </c>
      <c r="Z216" s="35" t="str">
        <f>IF(E216="Oui",N216,"")</f>
        <v/>
      </c>
      <c r="AA216" s="38" t="str">
        <f>IF(E216="Oui",($C$3-J216)/365,"")</f>
        <v/>
      </c>
      <c r="AB216" s="35" t="str">
        <f t="shared" si="18"/>
        <v/>
      </c>
      <c r="AC216" s="35" t="str">
        <f>IF(AND($E216="Oui",$L216="CDI"),1,"")</f>
        <v/>
      </c>
      <c r="AD216" s="35" t="str">
        <f>IF(AND($E216="Oui",$L216="CDD"),1,"")</f>
        <v/>
      </c>
      <c r="AE216" s="35" t="str">
        <f>IF(AND($E216="Oui",$L216="Apprentissage"),1,"")</f>
        <v/>
      </c>
      <c r="AF216" s="35" t="str">
        <f>IF(AND($E216="Oui",$L216="Stage"),1,"")</f>
        <v/>
      </c>
      <c r="AG216" s="35" t="str">
        <f>IF(AND($E216="Oui",$L216="Autre"),1,"")</f>
        <v/>
      </c>
      <c r="AH216" s="35" t="str">
        <f>IF(AND($E216="Oui",$O216="Cadre"),1,"")</f>
        <v/>
      </c>
      <c r="AI216" s="35" t="str">
        <f>IF(AND($E216="Oui",$O216="Agent de maîtrise"),1,"")</f>
        <v/>
      </c>
      <c r="AJ216" s="35" t="str">
        <f>IF(AND($E216="Oui",$O216="Autre"),1,"")</f>
        <v/>
      </c>
      <c r="AK216" s="38" t="str">
        <f>IF(AND($E216="Oui",$H216="F"),($C$3-J216)/365,"")</f>
        <v/>
      </c>
      <c r="AL216" s="38" t="str">
        <f>IF(AND($E216="Oui",$H216="M"),($C$3-$J216)/365,"")</f>
        <v/>
      </c>
      <c r="AM216" s="35" t="str">
        <f>IF(AND($E216="Oui",$L216="CDI",$H216="F"),1,"")</f>
        <v/>
      </c>
      <c r="AN216" s="35" t="str">
        <f>IF(AND($E216="Oui",$L216="CDD",$H216="F"),1,"")</f>
        <v/>
      </c>
      <c r="AO216" s="35" t="str">
        <f>IF(AND($E216="Oui",$L216="Apprentissage",$H216="F"),1,"")</f>
        <v/>
      </c>
      <c r="AP216" s="35" t="str">
        <f>IF(AND($E216="Oui",$L216="Stage",$H216="F"),1,"")</f>
        <v/>
      </c>
      <c r="AQ216" s="35" t="str">
        <f>IF(AND($E216="Oui",$L216="Autre",$H216="F"),1,"")</f>
        <v/>
      </c>
      <c r="AR216" s="35" t="str">
        <f>IF(AND($E216="Oui",$O216="Cadre",$H216="F"),1,"")</f>
        <v/>
      </c>
      <c r="AS216" s="35" t="str">
        <f>IF(AND($E216="Oui",$O216="Agent de maîtrise",$H216="F"),1,"")</f>
        <v/>
      </c>
      <c r="AT216" s="35" t="str">
        <f>IF(AND($E216="Oui",$O216="Autre",$H216="F"),1,"")</f>
        <v/>
      </c>
      <c r="AU216" s="35" t="str">
        <f ca="1">IF($D216&gt;$AU$5,1,"")</f>
        <v/>
      </c>
      <c r="AV216" s="35" t="str">
        <f ca="1">IF(AND($D216&gt;$AV$5,$D216&lt;$AU$5),1,"")</f>
        <v/>
      </c>
      <c r="AW216" s="35" t="str">
        <f ca="1">IF($C216&gt;$AU$5,1,"")</f>
        <v/>
      </c>
      <c r="AX216" s="35" t="str">
        <f ca="1">IF(AND($C216&gt;$AV$5,$C216&lt;$AU$5),1,"")</f>
        <v/>
      </c>
      <c r="AY216" s="21" t="str">
        <f t="shared" si="19"/>
        <v/>
      </c>
    </row>
    <row r="217" spans="1:51" x14ac:dyDescent="0.25">
      <c r="A217" s="18">
        <v>210</v>
      </c>
      <c r="B217" s="32"/>
      <c r="C217" s="33"/>
      <c r="D217" s="33"/>
      <c r="E217" s="26" t="str">
        <f t="shared" si="15"/>
        <v/>
      </c>
      <c r="F217" s="34"/>
      <c r="G217" s="35"/>
      <c r="H217" s="33"/>
      <c r="I217" s="35"/>
      <c r="J217" s="37"/>
      <c r="K217" s="37"/>
      <c r="L217" s="37"/>
      <c r="M217" s="37"/>
      <c r="N217" s="33"/>
      <c r="O217" s="33"/>
      <c r="P217" s="33"/>
      <c r="Q217" s="33"/>
      <c r="R217" s="35"/>
      <c r="S217" s="35"/>
      <c r="T217" s="37"/>
      <c r="U217" s="37"/>
      <c r="V217" s="35" t="str">
        <f>IF(ISBLANK(C217),"",IF(ISBLANK($D217),$C$3-C217,D217-C217))</f>
        <v/>
      </c>
      <c r="W217" s="35" t="str">
        <f>IF(E217="Oui",1,"")</f>
        <v/>
      </c>
      <c r="X217" s="35" t="str">
        <f t="shared" si="16"/>
        <v/>
      </c>
      <c r="Y217" s="35" t="str">
        <f t="shared" si="17"/>
        <v/>
      </c>
      <c r="Z217" s="35" t="str">
        <f>IF(E217="Oui",N217,"")</f>
        <v/>
      </c>
      <c r="AA217" s="38" t="str">
        <f>IF(E217="Oui",($C$3-J217)/365,"")</f>
        <v/>
      </c>
      <c r="AB217" s="35" t="str">
        <f t="shared" si="18"/>
        <v/>
      </c>
      <c r="AC217" s="35" t="str">
        <f>IF(AND($E217="Oui",$L217="CDI"),1,"")</f>
        <v/>
      </c>
      <c r="AD217" s="35" t="str">
        <f>IF(AND($E217="Oui",$L217="CDD"),1,"")</f>
        <v/>
      </c>
      <c r="AE217" s="35" t="str">
        <f>IF(AND($E217="Oui",$L217="Apprentissage"),1,"")</f>
        <v/>
      </c>
      <c r="AF217" s="35" t="str">
        <f>IF(AND($E217="Oui",$L217="Stage"),1,"")</f>
        <v/>
      </c>
      <c r="AG217" s="35" t="str">
        <f>IF(AND($E217="Oui",$L217="Autre"),1,"")</f>
        <v/>
      </c>
      <c r="AH217" s="35" t="str">
        <f>IF(AND($E217="Oui",$O217="Cadre"),1,"")</f>
        <v/>
      </c>
      <c r="AI217" s="35" t="str">
        <f>IF(AND($E217="Oui",$O217="Agent de maîtrise"),1,"")</f>
        <v/>
      </c>
      <c r="AJ217" s="35" t="str">
        <f>IF(AND($E217="Oui",$O217="Autre"),1,"")</f>
        <v/>
      </c>
      <c r="AK217" s="38" t="str">
        <f>IF(AND($E217="Oui",$H217="F"),($C$3-J217)/365,"")</f>
        <v/>
      </c>
      <c r="AL217" s="38" t="str">
        <f>IF(AND($E217="Oui",$H217="M"),($C$3-$J217)/365,"")</f>
        <v/>
      </c>
      <c r="AM217" s="35" t="str">
        <f>IF(AND($E217="Oui",$L217="CDI",$H217="F"),1,"")</f>
        <v/>
      </c>
      <c r="AN217" s="35" t="str">
        <f>IF(AND($E217="Oui",$L217="CDD",$H217="F"),1,"")</f>
        <v/>
      </c>
      <c r="AO217" s="35" t="str">
        <f>IF(AND($E217="Oui",$L217="Apprentissage",$H217="F"),1,"")</f>
        <v/>
      </c>
      <c r="AP217" s="35" t="str">
        <f>IF(AND($E217="Oui",$L217="Stage",$H217="F"),1,"")</f>
        <v/>
      </c>
      <c r="AQ217" s="35" t="str">
        <f>IF(AND($E217="Oui",$L217="Autre",$H217="F"),1,"")</f>
        <v/>
      </c>
      <c r="AR217" s="35" t="str">
        <f>IF(AND($E217="Oui",$O217="Cadre",$H217="F"),1,"")</f>
        <v/>
      </c>
      <c r="AS217" s="35" t="str">
        <f>IF(AND($E217="Oui",$O217="Agent de maîtrise",$H217="F"),1,"")</f>
        <v/>
      </c>
      <c r="AT217" s="35" t="str">
        <f>IF(AND($E217="Oui",$O217="Autre",$H217="F"),1,"")</f>
        <v/>
      </c>
      <c r="AU217" s="35" t="str">
        <f ca="1">IF($D217&gt;$AU$5,1,"")</f>
        <v/>
      </c>
      <c r="AV217" s="35" t="str">
        <f ca="1">IF(AND($D217&gt;$AV$5,$D217&lt;$AU$5),1,"")</f>
        <v/>
      </c>
      <c r="AW217" s="35" t="str">
        <f ca="1">IF($C217&gt;$AU$5,1,"")</f>
        <v/>
      </c>
      <c r="AX217" s="35" t="str">
        <f ca="1">IF(AND($C217&gt;$AV$5,$C217&lt;$AU$5),1,"")</f>
        <v/>
      </c>
      <c r="AY217" s="21" t="str">
        <f t="shared" si="19"/>
        <v/>
      </c>
    </row>
    <row r="218" spans="1:51" x14ac:dyDescent="0.25">
      <c r="A218" s="18">
        <v>211</v>
      </c>
      <c r="B218" s="32"/>
      <c r="C218" s="33"/>
      <c r="D218" s="33"/>
      <c r="E218" s="26" t="str">
        <f t="shared" si="15"/>
        <v/>
      </c>
      <c r="F218" s="34"/>
      <c r="G218" s="35"/>
      <c r="H218" s="33"/>
      <c r="I218" s="35"/>
      <c r="J218" s="37"/>
      <c r="K218" s="37"/>
      <c r="L218" s="37"/>
      <c r="M218" s="37"/>
      <c r="N218" s="33"/>
      <c r="O218" s="33"/>
      <c r="P218" s="33"/>
      <c r="Q218" s="33"/>
      <c r="R218" s="35"/>
      <c r="S218" s="35"/>
      <c r="T218" s="37"/>
      <c r="U218" s="37"/>
      <c r="V218" s="35" t="str">
        <f>IF(ISBLANK(C218),"",IF(ISBLANK($D218),$C$3-C218,D218-C218))</f>
        <v/>
      </c>
      <c r="W218" s="35" t="str">
        <f>IF(E218="Oui",1,"")</f>
        <v/>
      </c>
      <c r="X218" s="35" t="str">
        <f t="shared" si="16"/>
        <v/>
      </c>
      <c r="Y218" s="35" t="str">
        <f t="shared" si="17"/>
        <v/>
      </c>
      <c r="Z218" s="35" t="str">
        <f>IF(E218="Oui",N218,"")</f>
        <v/>
      </c>
      <c r="AA218" s="38" t="str">
        <f>IF(E218="Oui",($C$3-J218)/365,"")</f>
        <v/>
      </c>
      <c r="AB218" s="35" t="str">
        <f t="shared" si="18"/>
        <v/>
      </c>
      <c r="AC218" s="35" t="str">
        <f>IF(AND($E218="Oui",$L218="CDI"),1,"")</f>
        <v/>
      </c>
      <c r="AD218" s="35" t="str">
        <f>IF(AND($E218="Oui",$L218="CDD"),1,"")</f>
        <v/>
      </c>
      <c r="AE218" s="35" t="str">
        <f>IF(AND($E218="Oui",$L218="Apprentissage"),1,"")</f>
        <v/>
      </c>
      <c r="AF218" s="35" t="str">
        <f>IF(AND($E218="Oui",$L218="Stage"),1,"")</f>
        <v/>
      </c>
      <c r="AG218" s="35" t="str">
        <f>IF(AND($E218="Oui",$L218="Autre"),1,"")</f>
        <v/>
      </c>
      <c r="AH218" s="35" t="str">
        <f>IF(AND($E218="Oui",$O218="Cadre"),1,"")</f>
        <v/>
      </c>
      <c r="AI218" s="35" t="str">
        <f>IF(AND($E218="Oui",$O218="Agent de maîtrise"),1,"")</f>
        <v/>
      </c>
      <c r="AJ218" s="35" t="str">
        <f>IF(AND($E218="Oui",$O218="Autre"),1,"")</f>
        <v/>
      </c>
      <c r="AK218" s="38" t="str">
        <f>IF(AND($E218="Oui",$H218="F"),($C$3-J218)/365,"")</f>
        <v/>
      </c>
      <c r="AL218" s="38" t="str">
        <f>IF(AND($E218="Oui",$H218="M"),($C$3-$J218)/365,"")</f>
        <v/>
      </c>
      <c r="AM218" s="35" t="str">
        <f>IF(AND($E218="Oui",$L218="CDI",$H218="F"),1,"")</f>
        <v/>
      </c>
      <c r="AN218" s="35" t="str">
        <f>IF(AND($E218="Oui",$L218="CDD",$H218="F"),1,"")</f>
        <v/>
      </c>
      <c r="AO218" s="35" t="str">
        <f>IF(AND($E218="Oui",$L218="Apprentissage",$H218="F"),1,"")</f>
        <v/>
      </c>
      <c r="AP218" s="35" t="str">
        <f>IF(AND($E218="Oui",$L218="Stage",$H218="F"),1,"")</f>
        <v/>
      </c>
      <c r="AQ218" s="35" t="str">
        <f>IF(AND($E218="Oui",$L218="Autre",$H218="F"),1,"")</f>
        <v/>
      </c>
      <c r="AR218" s="35" t="str">
        <f>IF(AND($E218="Oui",$O218="Cadre",$H218="F"),1,"")</f>
        <v/>
      </c>
      <c r="AS218" s="35" t="str">
        <f>IF(AND($E218="Oui",$O218="Agent de maîtrise",$H218="F"),1,"")</f>
        <v/>
      </c>
      <c r="AT218" s="35" t="str">
        <f>IF(AND($E218="Oui",$O218="Autre",$H218="F"),1,"")</f>
        <v/>
      </c>
      <c r="AU218" s="35" t="str">
        <f ca="1">IF($D218&gt;$AU$5,1,"")</f>
        <v/>
      </c>
      <c r="AV218" s="35" t="str">
        <f ca="1">IF(AND($D218&gt;$AV$5,$D218&lt;$AU$5),1,"")</f>
        <v/>
      </c>
      <c r="AW218" s="35" t="str">
        <f ca="1">IF($C218&gt;$AU$5,1,"")</f>
        <v/>
      </c>
      <c r="AX218" s="35" t="str">
        <f ca="1">IF(AND($C218&gt;$AV$5,$C218&lt;$AU$5),1,"")</f>
        <v/>
      </c>
      <c r="AY218" s="21" t="str">
        <f t="shared" si="19"/>
        <v/>
      </c>
    </row>
    <row r="219" spans="1:51" x14ac:dyDescent="0.25">
      <c r="A219" s="18">
        <v>212</v>
      </c>
      <c r="B219" s="32"/>
      <c r="C219" s="33"/>
      <c r="D219" s="33"/>
      <c r="E219" s="26" t="str">
        <f t="shared" si="15"/>
        <v/>
      </c>
      <c r="F219" s="34"/>
      <c r="G219" s="35"/>
      <c r="H219" s="33"/>
      <c r="I219" s="35"/>
      <c r="J219" s="37"/>
      <c r="K219" s="37"/>
      <c r="L219" s="37"/>
      <c r="M219" s="37"/>
      <c r="N219" s="33"/>
      <c r="O219" s="33"/>
      <c r="P219" s="33"/>
      <c r="Q219" s="33"/>
      <c r="R219" s="35"/>
      <c r="S219" s="35"/>
      <c r="T219" s="37"/>
      <c r="U219" s="37"/>
      <c r="V219" s="35" t="str">
        <f>IF(ISBLANK(C219),"",IF(ISBLANK($D219),$C$3-C219,D219-C219))</f>
        <v/>
      </c>
      <c r="W219" s="35" t="str">
        <f>IF(E219="Oui",1,"")</f>
        <v/>
      </c>
      <c r="X219" s="35" t="str">
        <f t="shared" si="16"/>
        <v/>
      </c>
      <c r="Y219" s="35" t="str">
        <f t="shared" si="17"/>
        <v/>
      </c>
      <c r="Z219" s="35" t="str">
        <f>IF(E219="Oui",N219,"")</f>
        <v/>
      </c>
      <c r="AA219" s="38" t="str">
        <f>IF(E219="Oui",($C$3-J219)/365,"")</f>
        <v/>
      </c>
      <c r="AB219" s="35" t="str">
        <f t="shared" si="18"/>
        <v/>
      </c>
      <c r="AC219" s="35" t="str">
        <f>IF(AND($E219="Oui",$L219="CDI"),1,"")</f>
        <v/>
      </c>
      <c r="AD219" s="35" t="str">
        <f>IF(AND($E219="Oui",$L219="CDD"),1,"")</f>
        <v/>
      </c>
      <c r="AE219" s="35" t="str">
        <f>IF(AND($E219="Oui",$L219="Apprentissage"),1,"")</f>
        <v/>
      </c>
      <c r="AF219" s="35" t="str">
        <f>IF(AND($E219="Oui",$L219="Stage"),1,"")</f>
        <v/>
      </c>
      <c r="AG219" s="35" t="str">
        <f>IF(AND($E219="Oui",$L219="Autre"),1,"")</f>
        <v/>
      </c>
      <c r="AH219" s="35" t="str">
        <f>IF(AND($E219="Oui",$O219="Cadre"),1,"")</f>
        <v/>
      </c>
      <c r="AI219" s="35" t="str">
        <f>IF(AND($E219="Oui",$O219="Agent de maîtrise"),1,"")</f>
        <v/>
      </c>
      <c r="AJ219" s="35" t="str">
        <f>IF(AND($E219="Oui",$O219="Autre"),1,"")</f>
        <v/>
      </c>
      <c r="AK219" s="38" t="str">
        <f>IF(AND($E219="Oui",$H219="F"),($C$3-J219)/365,"")</f>
        <v/>
      </c>
      <c r="AL219" s="38" t="str">
        <f>IF(AND($E219="Oui",$H219="M"),($C$3-$J219)/365,"")</f>
        <v/>
      </c>
      <c r="AM219" s="35" t="str">
        <f>IF(AND($E219="Oui",$L219="CDI",$H219="F"),1,"")</f>
        <v/>
      </c>
      <c r="AN219" s="35" t="str">
        <f>IF(AND($E219="Oui",$L219="CDD",$H219="F"),1,"")</f>
        <v/>
      </c>
      <c r="AO219" s="35" t="str">
        <f>IF(AND($E219="Oui",$L219="Apprentissage",$H219="F"),1,"")</f>
        <v/>
      </c>
      <c r="AP219" s="35" t="str">
        <f>IF(AND($E219="Oui",$L219="Stage",$H219="F"),1,"")</f>
        <v/>
      </c>
      <c r="AQ219" s="35" t="str">
        <f>IF(AND($E219="Oui",$L219="Autre",$H219="F"),1,"")</f>
        <v/>
      </c>
      <c r="AR219" s="35" t="str">
        <f>IF(AND($E219="Oui",$O219="Cadre",$H219="F"),1,"")</f>
        <v/>
      </c>
      <c r="AS219" s="35" t="str">
        <f>IF(AND($E219="Oui",$O219="Agent de maîtrise",$H219="F"),1,"")</f>
        <v/>
      </c>
      <c r="AT219" s="35" t="str">
        <f>IF(AND($E219="Oui",$O219="Autre",$H219="F"),1,"")</f>
        <v/>
      </c>
      <c r="AU219" s="35" t="str">
        <f ca="1">IF($D219&gt;$AU$5,1,"")</f>
        <v/>
      </c>
      <c r="AV219" s="35" t="str">
        <f ca="1">IF(AND($D219&gt;$AV$5,$D219&lt;$AU$5),1,"")</f>
        <v/>
      </c>
      <c r="AW219" s="35" t="str">
        <f ca="1">IF($C219&gt;$AU$5,1,"")</f>
        <v/>
      </c>
      <c r="AX219" s="35" t="str">
        <f ca="1">IF(AND($C219&gt;$AV$5,$C219&lt;$AU$5),1,"")</f>
        <v/>
      </c>
      <c r="AY219" s="21" t="str">
        <f t="shared" si="19"/>
        <v/>
      </c>
    </row>
    <row r="220" spans="1:51" x14ac:dyDescent="0.25">
      <c r="A220" s="18">
        <v>213</v>
      </c>
      <c r="B220" s="32"/>
      <c r="C220" s="33"/>
      <c r="D220" s="33"/>
      <c r="E220" s="26" t="str">
        <f t="shared" si="15"/>
        <v/>
      </c>
      <c r="F220" s="34"/>
      <c r="G220" s="35"/>
      <c r="H220" s="33"/>
      <c r="I220" s="35"/>
      <c r="J220" s="37"/>
      <c r="K220" s="37"/>
      <c r="L220" s="37"/>
      <c r="M220" s="37"/>
      <c r="N220" s="33"/>
      <c r="O220" s="33"/>
      <c r="P220" s="33"/>
      <c r="Q220" s="33"/>
      <c r="R220" s="35"/>
      <c r="S220" s="35"/>
      <c r="T220" s="37"/>
      <c r="U220" s="37"/>
      <c r="V220" s="35" t="str">
        <f>IF(ISBLANK(C220),"",IF(ISBLANK($D220),$C$3-C220,D220-C220))</f>
        <v/>
      </c>
      <c r="W220" s="35" t="str">
        <f>IF(E220="Oui",1,"")</f>
        <v/>
      </c>
      <c r="X220" s="35" t="str">
        <f t="shared" si="16"/>
        <v/>
      </c>
      <c r="Y220" s="35" t="str">
        <f t="shared" si="17"/>
        <v/>
      </c>
      <c r="Z220" s="35" t="str">
        <f>IF(E220="Oui",N220,"")</f>
        <v/>
      </c>
      <c r="AA220" s="38" t="str">
        <f>IF(E220="Oui",($C$3-J220)/365,"")</f>
        <v/>
      </c>
      <c r="AB220" s="35" t="str">
        <f t="shared" si="18"/>
        <v/>
      </c>
      <c r="AC220" s="35" t="str">
        <f>IF(AND($E220="Oui",$L220="CDI"),1,"")</f>
        <v/>
      </c>
      <c r="AD220" s="35" t="str">
        <f>IF(AND($E220="Oui",$L220="CDD"),1,"")</f>
        <v/>
      </c>
      <c r="AE220" s="35" t="str">
        <f>IF(AND($E220="Oui",$L220="Apprentissage"),1,"")</f>
        <v/>
      </c>
      <c r="AF220" s="35" t="str">
        <f>IF(AND($E220="Oui",$L220="Stage"),1,"")</f>
        <v/>
      </c>
      <c r="AG220" s="35" t="str">
        <f>IF(AND($E220="Oui",$L220="Autre"),1,"")</f>
        <v/>
      </c>
      <c r="AH220" s="35" t="str">
        <f>IF(AND($E220="Oui",$O220="Cadre"),1,"")</f>
        <v/>
      </c>
      <c r="AI220" s="35" t="str">
        <f>IF(AND($E220="Oui",$O220="Agent de maîtrise"),1,"")</f>
        <v/>
      </c>
      <c r="AJ220" s="35" t="str">
        <f>IF(AND($E220="Oui",$O220="Autre"),1,"")</f>
        <v/>
      </c>
      <c r="AK220" s="38" t="str">
        <f>IF(AND($E220="Oui",$H220="F"),($C$3-J220)/365,"")</f>
        <v/>
      </c>
      <c r="AL220" s="38" t="str">
        <f>IF(AND($E220="Oui",$H220="M"),($C$3-$J220)/365,"")</f>
        <v/>
      </c>
      <c r="AM220" s="35" t="str">
        <f>IF(AND($E220="Oui",$L220="CDI",$H220="F"),1,"")</f>
        <v/>
      </c>
      <c r="AN220" s="35" t="str">
        <f>IF(AND($E220="Oui",$L220="CDD",$H220="F"),1,"")</f>
        <v/>
      </c>
      <c r="AO220" s="35" t="str">
        <f>IF(AND($E220="Oui",$L220="Apprentissage",$H220="F"),1,"")</f>
        <v/>
      </c>
      <c r="AP220" s="35" t="str">
        <f>IF(AND($E220="Oui",$L220="Stage",$H220="F"),1,"")</f>
        <v/>
      </c>
      <c r="AQ220" s="35" t="str">
        <f>IF(AND($E220="Oui",$L220="Autre",$H220="F"),1,"")</f>
        <v/>
      </c>
      <c r="AR220" s="35" t="str">
        <f>IF(AND($E220="Oui",$O220="Cadre",$H220="F"),1,"")</f>
        <v/>
      </c>
      <c r="AS220" s="35" t="str">
        <f>IF(AND($E220="Oui",$O220="Agent de maîtrise",$H220="F"),1,"")</f>
        <v/>
      </c>
      <c r="AT220" s="35" t="str">
        <f>IF(AND($E220="Oui",$O220="Autre",$H220="F"),1,"")</f>
        <v/>
      </c>
      <c r="AU220" s="35" t="str">
        <f ca="1">IF($D220&gt;$AU$5,1,"")</f>
        <v/>
      </c>
      <c r="AV220" s="35" t="str">
        <f ca="1">IF(AND($D220&gt;$AV$5,$D220&lt;$AU$5),1,"")</f>
        <v/>
      </c>
      <c r="AW220" s="35" t="str">
        <f ca="1">IF($C220&gt;$AU$5,1,"")</f>
        <v/>
      </c>
      <c r="AX220" s="35" t="str">
        <f ca="1">IF(AND($C220&gt;$AV$5,$C220&lt;$AU$5),1,"")</f>
        <v/>
      </c>
      <c r="AY220" s="21" t="str">
        <f t="shared" si="19"/>
        <v/>
      </c>
    </row>
    <row r="221" spans="1:51" x14ac:dyDescent="0.25">
      <c r="A221" s="18">
        <v>214</v>
      </c>
      <c r="B221" s="32"/>
      <c r="C221" s="33"/>
      <c r="D221" s="33"/>
      <c r="E221" s="26" t="str">
        <f t="shared" si="15"/>
        <v/>
      </c>
      <c r="F221" s="34"/>
      <c r="G221" s="35"/>
      <c r="H221" s="33"/>
      <c r="I221" s="35"/>
      <c r="J221" s="37"/>
      <c r="K221" s="37"/>
      <c r="L221" s="37"/>
      <c r="M221" s="37"/>
      <c r="N221" s="33"/>
      <c r="O221" s="33"/>
      <c r="P221" s="33"/>
      <c r="Q221" s="33"/>
      <c r="R221" s="35"/>
      <c r="S221" s="35"/>
      <c r="T221" s="37"/>
      <c r="U221" s="37"/>
      <c r="V221" s="35" t="str">
        <f>IF(ISBLANK(C221),"",IF(ISBLANK($D221),$C$3-C221,D221-C221))</f>
        <v/>
      </c>
      <c r="W221" s="35" t="str">
        <f>IF(E221="Oui",1,"")</f>
        <v/>
      </c>
      <c r="X221" s="35" t="str">
        <f t="shared" si="16"/>
        <v/>
      </c>
      <c r="Y221" s="35" t="str">
        <f t="shared" si="17"/>
        <v/>
      </c>
      <c r="Z221" s="35" t="str">
        <f>IF(E221="Oui",N221,"")</f>
        <v/>
      </c>
      <c r="AA221" s="38" t="str">
        <f>IF(E221="Oui",($C$3-J221)/365,"")</f>
        <v/>
      </c>
      <c r="AB221" s="35" t="str">
        <f t="shared" si="18"/>
        <v/>
      </c>
      <c r="AC221" s="35" t="str">
        <f>IF(AND($E221="Oui",$L221="CDI"),1,"")</f>
        <v/>
      </c>
      <c r="AD221" s="35" t="str">
        <f>IF(AND($E221="Oui",$L221="CDD"),1,"")</f>
        <v/>
      </c>
      <c r="AE221" s="35" t="str">
        <f>IF(AND($E221="Oui",$L221="Apprentissage"),1,"")</f>
        <v/>
      </c>
      <c r="AF221" s="35" t="str">
        <f>IF(AND($E221="Oui",$L221="Stage"),1,"")</f>
        <v/>
      </c>
      <c r="AG221" s="35" t="str">
        <f>IF(AND($E221="Oui",$L221="Autre"),1,"")</f>
        <v/>
      </c>
      <c r="AH221" s="35" t="str">
        <f>IF(AND($E221="Oui",$O221="Cadre"),1,"")</f>
        <v/>
      </c>
      <c r="AI221" s="35" t="str">
        <f>IF(AND($E221="Oui",$O221="Agent de maîtrise"),1,"")</f>
        <v/>
      </c>
      <c r="AJ221" s="35" t="str">
        <f>IF(AND($E221="Oui",$O221="Autre"),1,"")</f>
        <v/>
      </c>
      <c r="AK221" s="38" t="str">
        <f>IF(AND($E221="Oui",$H221="F"),($C$3-J221)/365,"")</f>
        <v/>
      </c>
      <c r="AL221" s="38" t="str">
        <f>IF(AND($E221="Oui",$H221="M"),($C$3-$J221)/365,"")</f>
        <v/>
      </c>
      <c r="AM221" s="35" t="str">
        <f>IF(AND($E221="Oui",$L221="CDI",$H221="F"),1,"")</f>
        <v/>
      </c>
      <c r="AN221" s="35" t="str">
        <f>IF(AND($E221="Oui",$L221="CDD",$H221="F"),1,"")</f>
        <v/>
      </c>
      <c r="AO221" s="35" t="str">
        <f>IF(AND($E221="Oui",$L221="Apprentissage",$H221="F"),1,"")</f>
        <v/>
      </c>
      <c r="AP221" s="35" t="str">
        <f>IF(AND($E221="Oui",$L221="Stage",$H221="F"),1,"")</f>
        <v/>
      </c>
      <c r="AQ221" s="35" t="str">
        <f>IF(AND($E221="Oui",$L221="Autre",$H221="F"),1,"")</f>
        <v/>
      </c>
      <c r="AR221" s="35" t="str">
        <f>IF(AND($E221="Oui",$O221="Cadre",$H221="F"),1,"")</f>
        <v/>
      </c>
      <c r="AS221" s="35" t="str">
        <f>IF(AND($E221="Oui",$O221="Agent de maîtrise",$H221="F"),1,"")</f>
        <v/>
      </c>
      <c r="AT221" s="35" t="str">
        <f>IF(AND($E221="Oui",$O221="Autre",$H221="F"),1,"")</f>
        <v/>
      </c>
      <c r="AU221" s="35" t="str">
        <f ca="1">IF($D221&gt;$AU$5,1,"")</f>
        <v/>
      </c>
      <c r="AV221" s="35" t="str">
        <f ca="1">IF(AND($D221&gt;$AV$5,$D221&lt;$AU$5),1,"")</f>
        <v/>
      </c>
      <c r="AW221" s="35" t="str">
        <f ca="1">IF($C221&gt;$AU$5,1,"")</f>
        <v/>
      </c>
      <c r="AX221" s="35" t="str">
        <f ca="1">IF(AND($C221&gt;$AV$5,$C221&lt;$AU$5),1,"")</f>
        <v/>
      </c>
      <c r="AY221" s="21" t="str">
        <f t="shared" si="19"/>
        <v/>
      </c>
    </row>
    <row r="222" spans="1:51" x14ac:dyDescent="0.25">
      <c r="A222" s="18">
        <v>215</v>
      </c>
      <c r="B222" s="32"/>
      <c r="C222" s="33"/>
      <c r="D222" s="33"/>
      <c r="E222" s="26" t="str">
        <f t="shared" si="15"/>
        <v/>
      </c>
      <c r="F222" s="34"/>
      <c r="G222" s="35"/>
      <c r="H222" s="33"/>
      <c r="I222" s="35"/>
      <c r="J222" s="37"/>
      <c r="K222" s="37"/>
      <c r="L222" s="37"/>
      <c r="M222" s="37"/>
      <c r="N222" s="33"/>
      <c r="O222" s="33"/>
      <c r="P222" s="33"/>
      <c r="Q222" s="33"/>
      <c r="R222" s="35"/>
      <c r="S222" s="35"/>
      <c r="T222" s="37"/>
      <c r="U222" s="37"/>
      <c r="V222" s="35" t="str">
        <f>IF(ISBLANK(C222),"",IF(ISBLANK($D222),$C$3-C222,D222-C222))</f>
        <v/>
      </c>
      <c r="W222" s="35" t="str">
        <f>IF(E222="Oui",1,"")</f>
        <v/>
      </c>
      <c r="X222" s="35" t="str">
        <f t="shared" si="16"/>
        <v/>
      </c>
      <c r="Y222" s="35" t="str">
        <f t="shared" si="17"/>
        <v/>
      </c>
      <c r="Z222" s="35" t="str">
        <f>IF(E222="Oui",N222,"")</f>
        <v/>
      </c>
      <c r="AA222" s="38" t="str">
        <f>IF(E222="Oui",($C$3-J222)/365,"")</f>
        <v/>
      </c>
      <c r="AB222" s="35" t="str">
        <f t="shared" si="18"/>
        <v/>
      </c>
      <c r="AC222" s="35" t="str">
        <f>IF(AND($E222="Oui",$L222="CDI"),1,"")</f>
        <v/>
      </c>
      <c r="AD222" s="35" t="str">
        <f>IF(AND($E222="Oui",$L222="CDD"),1,"")</f>
        <v/>
      </c>
      <c r="AE222" s="35" t="str">
        <f>IF(AND($E222="Oui",$L222="Apprentissage"),1,"")</f>
        <v/>
      </c>
      <c r="AF222" s="35" t="str">
        <f>IF(AND($E222="Oui",$L222="Stage"),1,"")</f>
        <v/>
      </c>
      <c r="AG222" s="35" t="str">
        <f>IF(AND($E222="Oui",$L222="Autre"),1,"")</f>
        <v/>
      </c>
      <c r="AH222" s="35" t="str">
        <f>IF(AND($E222="Oui",$O222="Cadre"),1,"")</f>
        <v/>
      </c>
      <c r="AI222" s="35" t="str">
        <f>IF(AND($E222="Oui",$O222="Agent de maîtrise"),1,"")</f>
        <v/>
      </c>
      <c r="AJ222" s="35" t="str">
        <f>IF(AND($E222="Oui",$O222="Autre"),1,"")</f>
        <v/>
      </c>
      <c r="AK222" s="38" t="str">
        <f>IF(AND($E222="Oui",$H222="F"),($C$3-J222)/365,"")</f>
        <v/>
      </c>
      <c r="AL222" s="38" t="str">
        <f>IF(AND($E222="Oui",$H222="M"),($C$3-$J222)/365,"")</f>
        <v/>
      </c>
      <c r="AM222" s="35" t="str">
        <f>IF(AND($E222="Oui",$L222="CDI",$H222="F"),1,"")</f>
        <v/>
      </c>
      <c r="AN222" s="35" t="str">
        <f>IF(AND($E222="Oui",$L222="CDD",$H222="F"),1,"")</f>
        <v/>
      </c>
      <c r="AO222" s="35" t="str">
        <f>IF(AND($E222="Oui",$L222="Apprentissage",$H222="F"),1,"")</f>
        <v/>
      </c>
      <c r="AP222" s="35" t="str">
        <f>IF(AND($E222="Oui",$L222="Stage",$H222="F"),1,"")</f>
        <v/>
      </c>
      <c r="AQ222" s="35" t="str">
        <f>IF(AND($E222="Oui",$L222="Autre",$H222="F"),1,"")</f>
        <v/>
      </c>
      <c r="AR222" s="35" t="str">
        <f>IF(AND($E222="Oui",$O222="Cadre",$H222="F"),1,"")</f>
        <v/>
      </c>
      <c r="AS222" s="35" t="str">
        <f>IF(AND($E222="Oui",$O222="Agent de maîtrise",$H222="F"),1,"")</f>
        <v/>
      </c>
      <c r="AT222" s="35" t="str">
        <f>IF(AND($E222="Oui",$O222="Autre",$H222="F"),1,"")</f>
        <v/>
      </c>
      <c r="AU222" s="35" t="str">
        <f ca="1">IF($D222&gt;$AU$5,1,"")</f>
        <v/>
      </c>
      <c r="AV222" s="35" t="str">
        <f ca="1">IF(AND($D222&gt;$AV$5,$D222&lt;$AU$5),1,"")</f>
        <v/>
      </c>
      <c r="AW222" s="35" t="str">
        <f ca="1">IF($C222&gt;$AU$5,1,"")</f>
        <v/>
      </c>
      <c r="AX222" s="35" t="str">
        <f ca="1">IF(AND($C222&gt;$AV$5,$C222&lt;$AU$5),1,"")</f>
        <v/>
      </c>
      <c r="AY222" s="21" t="str">
        <f t="shared" si="19"/>
        <v/>
      </c>
    </row>
    <row r="223" spans="1:51" x14ac:dyDescent="0.25">
      <c r="A223" s="18">
        <v>216</v>
      </c>
      <c r="B223" s="32"/>
      <c r="C223" s="33"/>
      <c r="D223" s="33"/>
      <c r="E223" s="26" t="str">
        <f t="shared" si="15"/>
        <v/>
      </c>
      <c r="F223" s="34"/>
      <c r="G223" s="35"/>
      <c r="H223" s="33"/>
      <c r="I223" s="35"/>
      <c r="J223" s="37"/>
      <c r="K223" s="37"/>
      <c r="L223" s="37"/>
      <c r="M223" s="37"/>
      <c r="N223" s="33"/>
      <c r="O223" s="33"/>
      <c r="P223" s="33"/>
      <c r="Q223" s="33"/>
      <c r="R223" s="35"/>
      <c r="S223" s="35"/>
      <c r="T223" s="37"/>
      <c r="U223" s="37"/>
      <c r="V223" s="35" t="str">
        <f>IF(ISBLANK(C223),"",IF(ISBLANK($D223),$C$3-C223,D223-C223))</f>
        <v/>
      </c>
      <c r="W223" s="35" t="str">
        <f>IF(E223="Oui",1,"")</f>
        <v/>
      </c>
      <c r="X223" s="35" t="str">
        <f t="shared" si="16"/>
        <v/>
      </c>
      <c r="Y223" s="35" t="str">
        <f t="shared" si="17"/>
        <v/>
      </c>
      <c r="Z223" s="35" t="str">
        <f>IF(E223="Oui",N223,"")</f>
        <v/>
      </c>
      <c r="AA223" s="38" t="str">
        <f>IF(E223="Oui",($C$3-J223)/365,"")</f>
        <v/>
      </c>
      <c r="AB223" s="35" t="str">
        <f t="shared" si="18"/>
        <v/>
      </c>
      <c r="AC223" s="35" t="str">
        <f>IF(AND($E223="Oui",$L223="CDI"),1,"")</f>
        <v/>
      </c>
      <c r="AD223" s="35" t="str">
        <f>IF(AND($E223="Oui",$L223="CDD"),1,"")</f>
        <v/>
      </c>
      <c r="AE223" s="35" t="str">
        <f>IF(AND($E223="Oui",$L223="Apprentissage"),1,"")</f>
        <v/>
      </c>
      <c r="AF223" s="35" t="str">
        <f>IF(AND($E223="Oui",$L223="Stage"),1,"")</f>
        <v/>
      </c>
      <c r="AG223" s="35" t="str">
        <f>IF(AND($E223="Oui",$L223="Autre"),1,"")</f>
        <v/>
      </c>
      <c r="AH223" s="35" t="str">
        <f>IF(AND($E223="Oui",$O223="Cadre"),1,"")</f>
        <v/>
      </c>
      <c r="AI223" s="35" t="str">
        <f>IF(AND($E223="Oui",$O223="Agent de maîtrise"),1,"")</f>
        <v/>
      </c>
      <c r="AJ223" s="35" t="str">
        <f>IF(AND($E223="Oui",$O223="Autre"),1,"")</f>
        <v/>
      </c>
      <c r="AK223" s="38" t="str">
        <f>IF(AND($E223="Oui",$H223="F"),($C$3-J223)/365,"")</f>
        <v/>
      </c>
      <c r="AL223" s="38" t="str">
        <f>IF(AND($E223="Oui",$H223="M"),($C$3-$J223)/365,"")</f>
        <v/>
      </c>
      <c r="AM223" s="35" t="str">
        <f>IF(AND($E223="Oui",$L223="CDI",$H223="F"),1,"")</f>
        <v/>
      </c>
      <c r="AN223" s="35" t="str">
        <f>IF(AND($E223="Oui",$L223="CDD",$H223="F"),1,"")</f>
        <v/>
      </c>
      <c r="AO223" s="35" t="str">
        <f>IF(AND($E223="Oui",$L223="Apprentissage",$H223="F"),1,"")</f>
        <v/>
      </c>
      <c r="AP223" s="35" t="str">
        <f>IF(AND($E223="Oui",$L223="Stage",$H223="F"),1,"")</f>
        <v/>
      </c>
      <c r="AQ223" s="35" t="str">
        <f>IF(AND($E223="Oui",$L223="Autre",$H223="F"),1,"")</f>
        <v/>
      </c>
      <c r="AR223" s="35" t="str">
        <f>IF(AND($E223="Oui",$O223="Cadre",$H223="F"),1,"")</f>
        <v/>
      </c>
      <c r="AS223" s="35" t="str">
        <f>IF(AND($E223="Oui",$O223="Agent de maîtrise",$H223="F"),1,"")</f>
        <v/>
      </c>
      <c r="AT223" s="35" t="str">
        <f>IF(AND($E223="Oui",$O223="Autre",$H223="F"),1,"")</f>
        <v/>
      </c>
      <c r="AU223" s="35" t="str">
        <f ca="1">IF($D223&gt;$AU$5,1,"")</f>
        <v/>
      </c>
      <c r="AV223" s="35" t="str">
        <f ca="1">IF(AND($D223&gt;$AV$5,$D223&lt;$AU$5),1,"")</f>
        <v/>
      </c>
      <c r="AW223" s="35" t="str">
        <f ca="1">IF($C223&gt;$AU$5,1,"")</f>
        <v/>
      </c>
      <c r="AX223" s="35" t="str">
        <f ca="1">IF(AND($C223&gt;$AV$5,$C223&lt;$AU$5),1,"")</f>
        <v/>
      </c>
      <c r="AY223" s="21" t="str">
        <f t="shared" si="19"/>
        <v/>
      </c>
    </row>
    <row r="224" spans="1:51" x14ac:dyDescent="0.25">
      <c r="A224" s="18">
        <v>217</v>
      </c>
      <c r="B224" s="32"/>
      <c r="C224" s="33"/>
      <c r="D224" s="33"/>
      <c r="E224" s="26" t="str">
        <f t="shared" si="15"/>
        <v/>
      </c>
      <c r="F224" s="34"/>
      <c r="G224" s="35"/>
      <c r="H224" s="33"/>
      <c r="I224" s="35"/>
      <c r="J224" s="37"/>
      <c r="K224" s="37"/>
      <c r="L224" s="37"/>
      <c r="M224" s="37"/>
      <c r="N224" s="33"/>
      <c r="O224" s="33"/>
      <c r="P224" s="33"/>
      <c r="Q224" s="33"/>
      <c r="R224" s="35"/>
      <c r="S224" s="35"/>
      <c r="T224" s="37"/>
      <c r="U224" s="37"/>
      <c r="V224" s="35" t="str">
        <f>IF(ISBLANK(C224),"",IF(ISBLANK($D224),$C$3-C224,D224-C224))</f>
        <v/>
      </c>
      <c r="W224" s="35" t="str">
        <f>IF(E224="Oui",1,"")</f>
        <v/>
      </c>
      <c r="X224" s="35" t="str">
        <f t="shared" si="16"/>
        <v/>
      </c>
      <c r="Y224" s="35" t="str">
        <f t="shared" si="17"/>
        <v/>
      </c>
      <c r="Z224" s="35" t="str">
        <f>IF(E224="Oui",N224,"")</f>
        <v/>
      </c>
      <c r="AA224" s="38" t="str">
        <f>IF(E224="Oui",($C$3-J224)/365,"")</f>
        <v/>
      </c>
      <c r="AB224" s="35" t="str">
        <f t="shared" si="18"/>
        <v/>
      </c>
      <c r="AC224" s="35" t="str">
        <f>IF(AND($E224="Oui",$L224="CDI"),1,"")</f>
        <v/>
      </c>
      <c r="AD224" s="35" t="str">
        <f>IF(AND($E224="Oui",$L224="CDD"),1,"")</f>
        <v/>
      </c>
      <c r="AE224" s="35" t="str">
        <f>IF(AND($E224="Oui",$L224="Apprentissage"),1,"")</f>
        <v/>
      </c>
      <c r="AF224" s="35" t="str">
        <f>IF(AND($E224="Oui",$L224="Stage"),1,"")</f>
        <v/>
      </c>
      <c r="AG224" s="35" t="str">
        <f>IF(AND($E224="Oui",$L224="Autre"),1,"")</f>
        <v/>
      </c>
      <c r="AH224" s="35" t="str">
        <f>IF(AND($E224="Oui",$O224="Cadre"),1,"")</f>
        <v/>
      </c>
      <c r="AI224" s="35" t="str">
        <f>IF(AND($E224="Oui",$O224="Agent de maîtrise"),1,"")</f>
        <v/>
      </c>
      <c r="AJ224" s="35" t="str">
        <f>IF(AND($E224="Oui",$O224="Autre"),1,"")</f>
        <v/>
      </c>
      <c r="AK224" s="38" t="str">
        <f>IF(AND($E224="Oui",$H224="F"),($C$3-J224)/365,"")</f>
        <v/>
      </c>
      <c r="AL224" s="38" t="str">
        <f>IF(AND($E224="Oui",$H224="M"),($C$3-$J224)/365,"")</f>
        <v/>
      </c>
      <c r="AM224" s="35" t="str">
        <f>IF(AND($E224="Oui",$L224="CDI",$H224="F"),1,"")</f>
        <v/>
      </c>
      <c r="AN224" s="35" t="str">
        <f>IF(AND($E224="Oui",$L224="CDD",$H224="F"),1,"")</f>
        <v/>
      </c>
      <c r="AO224" s="35" t="str">
        <f>IF(AND($E224="Oui",$L224="Apprentissage",$H224="F"),1,"")</f>
        <v/>
      </c>
      <c r="AP224" s="35" t="str">
        <f>IF(AND($E224="Oui",$L224="Stage",$H224="F"),1,"")</f>
        <v/>
      </c>
      <c r="AQ224" s="35" t="str">
        <f>IF(AND($E224="Oui",$L224="Autre",$H224="F"),1,"")</f>
        <v/>
      </c>
      <c r="AR224" s="35" t="str">
        <f>IF(AND($E224="Oui",$O224="Cadre",$H224="F"),1,"")</f>
        <v/>
      </c>
      <c r="AS224" s="35" t="str">
        <f>IF(AND($E224="Oui",$O224="Agent de maîtrise",$H224="F"),1,"")</f>
        <v/>
      </c>
      <c r="AT224" s="35" t="str">
        <f>IF(AND($E224="Oui",$O224="Autre",$H224="F"),1,"")</f>
        <v/>
      </c>
      <c r="AU224" s="35" t="str">
        <f ca="1">IF($D224&gt;$AU$5,1,"")</f>
        <v/>
      </c>
      <c r="AV224" s="35" t="str">
        <f ca="1">IF(AND($D224&gt;$AV$5,$D224&lt;$AU$5),1,"")</f>
        <v/>
      </c>
      <c r="AW224" s="35" t="str">
        <f ca="1">IF($C224&gt;$AU$5,1,"")</f>
        <v/>
      </c>
      <c r="AX224" s="35" t="str">
        <f ca="1">IF(AND($C224&gt;$AV$5,$C224&lt;$AU$5),1,"")</f>
        <v/>
      </c>
      <c r="AY224" s="21" t="str">
        <f t="shared" si="19"/>
        <v/>
      </c>
    </row>
    <row r="225" spans="1:51" x14ac:dyDescent="0.25">
      <c r="A225" s="18">
        <v>218</v>
      </c>
      <c r="B225" s="32"/>
      <c r="C225" s="33"/>
      <c r="D225" s="33"/>
      <c r="E225" s="26" t="str">
        <f t="shared" si="15"/>
        <v/>
      </c>
      <c r="F225" s="34"/>
      <c r="G225" s="35"/>
      <c r="H225" s="33"/>
      <c r="I225" s="35"/>
      <c r="J225" s="37"/>
      <c r="K225" s="37"/>
      <c r="L225" s="37"/>
      <c r="M225" s="37"/>
      <c r="N225" s="33"/>
      <c r="O225" s="33"/>
      <c r="P225" s="33"/>
      <c r="Q225" s="33"/>
      <c r="R225" s="35"/>
      <c r="S225" s="35"/>
      <c r="T225" s="37"/>
      <c r="U225" s="37"/>
      <c r="V225" s="35" t="str">
        <f>IF(ISBLANK(C225),"",IF(ISBLANK($D225),$C$3-C225,D225-C225))</f>
        <v/>
      </c>
      <c r="W225" s="35" t="str">
        <f>IF(E225="Oui",1,"")</f>
        <v/>
      </c>
      <c r="X225" s="35" t="str">
        <f t="shared" si="16"/>
        <v/>
      </c>
      <c r="Y225" s="35" t="str">
        <f t="shared" si="17"/>
        <v/>
      </c>
      <c r="Z225" s="35" t="str">
        <f>IF(E225="Oui",N225,"")</f>
        <v/>
      </c>
      <c r="AA225" s="38" t="str">
        <f>IF(E225="Oui",($C$3-J225)/365,"")</f>
        <v/>
      </c>
      <c r="AB225" s="35" t="str">
        <f t="shared" si="18"/>
        <v/>
      </c>
      <c r="AC225" s="35" t="str">
        <f>IF(AND($E225="Oui",$L225="CDI"),1,"")</f>
        <v/>
      </c>
      <c r="AD225" s="35" t="str">
        <f>IF(AND($E225="Oui",$L225="CDD"),1,"")</f>
        <v/>
      </c>
      <c r="AE225" s="35" t="str">
        <f>IF(AND($E225="Oui",$L225="Apprentissage"),1,"")</f>
        <v/>
      </c>
      <c r="AF225" s="35" t="str">
        <f>IF(AND($E225="Oui",$L225="Stage"),1,"")</f>
        <v/>
      </c>
      <c r="AG225" s="35" t="str">
        <f>IF(AND($E225="Oui",$L225="Autre"),1,"")</f>
        <v/>
      </c>
      <c r="AH225" s="35" t="str">
        <f>IF(AND($E225="Oui",$O225="Cadre"),1,"")</f>
        <v/>
      </c>
      <c r="AI225" s="35" t="str">
        <f>IF(AND($E225="Oui",$O225="Agent de maîtrise"),1,"")</f>
        <v/>
      </c>
      <c r="AJ225" s="35" t="str">
        <f>IF(AND($E225="Oui",$O225="Autre"),1,"")</f>
        <v/>
      </c>
      <c r="AK225" s="38" t="str">
        <f>IF(AND($E225="Oui",$H225="F"),($C$3-J225)/365,"")</f>
        <v/>
      </c>
      <c r="AL225" s="38" t="str">
        <f>IF(AND($E225="Oui",$H225="M"),($C$3-$J225)/365,"")</f>
        <v/>
      </c>
      <c r="AM225" s="35" t="str">
        <f>IF(AND($E225="Oui",$L225="CDI",$H225="F"),1,"")</f>
        <v/>
      </c>
      <c r="AN225" s="35" t="str">
        <f>IF(AND($E225="Oui",$L225="CDD",$H225="F"),1,"")</f>
        <v/>
      </c>
      <c r="AO225" s="35" t="str">
        <f>IF(AND($E225="Oui",$L225="Apprentissage",$H225="F"),1,"")</f>
        <v/>
      </c>
      <c r="AP225" s="35" t="str">
        <f>IF(AND($E225="Oui",$L225="Stage",$H225="F"),1,"")</f>
        <v/>
      </c>
      <c r="AQ225" s="35" t="str">
        <f>IF(AND($E225="Oui",$L225="Autre",$H225="F"),1,"")</f>
        <v/>
      </c>
      <c r="AR225" s="35" t="str">
        <f>IF(AND($E225="Oui",$O225="Cadre",$H225="F"),1,"")</f>
        <v/>
      </c>
      <c r="AS225" s="35" t="str">
        <f>IF(AND($E225="Oui",$O225="Agent de maîtrise",$H225="F"),1,"")</f>
        <v/>
      </c>
      <c r="AT225" s="35" t="str">
        <f>IF(AND($E225="Oui",$O225="Autre",$H225="F"),1,"")</f>
        <v/>
      </c>
      <c r="AU225" s="35" t="str">
        <f ca="1">IF($D225&gt;$AU$5,1,"")</f>
        <v/>
      </c>
      <c r="AV225" s="35" t="str">
        <f ca="1">IF(AND($D225&gt;$AV$5,$D225&lt;$AU$5),1,"")</f>
        <v/>
      </c>
      <c r="AW225" s="35" t="str">
        <f ca="1">IF($C225&gt;$AU$5,1,"")</f>
        <v/>
      </c>
      <c r="AX225" s="35" t="str">
        <f ca="1">IF(AND($C225&gt;$AV$5,$C225&lt;$AU$5),1,"")</f>
        <v/>
      </c>
      <c r="AY225" s="21" t="str">
        <f t="shared" si="19"/>
        <v/>
      </c>
    </row>
    <row r="226" spans="1:51" x14ac:dyDescent="0.25">
      <c r="A226" s="18">
        <v>219</v>
      </c>
      <c r="B226" s="32"/>
      <c r="C226" s="33"/>
      <c r="D226" s="33"/>
      <c r="E226" s="26" t="str">
        <f t="shared" si="15"/>
        <v/>
      </c>
      <c r="F226" s="34"/>
      <c r="G226" s="35"/>
      <c r="H226" s="33"/>
      <c r="I226" s="35"/>
      <c r="J226" s="37"/>
      <c r="K226" s="37"/>
      <c r="L226" s="37"/>
      <c r="M226" s="37"/>
      <c r="N226" s="33"/>
      <c r="O226" s="33"/>
      <c r="P226" s="33"/>
      <c r="Q226" s="33"/>
      <c r="R226" s="35"/>
      <c r="S226" s="35"/>
      <c r="T226" s="37"/>
      <c r="U226" s="37"/>
      <c r="V226" s="35" t="str">
        <f>IF(ISBLANK(C226),"",IF(ISBLANK($D226),$C$3-C226,D226-C226))</f>
        <v/>
      </c>
      <c r="W226" s="35" t="str">
        <f>IF(E226="Oui",1,"")</f>
        <v/>
      </c>
      <c r="X226" s="35" t="str">
        <f t="shared" si="16"/>
        <v/>
      </c>
      <c r="Y226" s="35" t="str">
        <f t="shared" si="17"/>
        <v/>
      </c>
      <c r="Z226" s="35" t="str">
        <f>IF(E226="Oui",N226,"")</f>
        <v/>
      </c>
      <c r="AA226" s="38" t="str">
        <f>IF(E226="Oui",($C$3-J226)/365,"")</f>
        <v/>
      </c>
      <c r="AB226" s="35" t="str">
        <f t="shared" si="18"/>
        <v/>
      </c>
      <c r="AC226" s="35" t="str">
        <f>IF(AND($E226="Oui",$L226="CDI"),1,"")</f>
        <v/>
      </c>
      <c r="AD226" s="35" t="str">
        <f>IF(AND($E226="Oui",$L226="CDD"),1,"")</f>
        <v/>
      </c>
      <c r="AE226" s="35" t="str">
        <f>IF(AND($E226="Oui",$L226="Apprentissage"),1,"")</f>
        <v/>
      </c>
      <c r="AF226" s="35" t="str">
        <f>IF(AND($E226="Oui",$L226="Stage"),1,"")</f>
        <v/>
      </c>
      <c r="AG226" s="35" t="str">
        <f>IF(AND($E226="Oui",$L226="Autre"),1,"")</f>
        <v/>
      </c>
      <c r="AH226" s="35" t="str">
        <f>IF(AND($E226="Oui",$O226="Cadre"),1,"")</f>
        <v/>
      </c>
      <c r="AI226" s="35" t="str">
        <f>IF(AND($E226="Oui",$O226="Agent de maîtrise"),1,"")</f>
        <v/>
      </c>
      <c r="AJ226" s="35" t="str">
        <f>IF(AND($E226="Oui",$O226="Autre"),1,"")</f>
        <v/>
      </c>
      <c r="AK226" s="38" t="str">
        <f>IF(AND($E226="Oui",$H226="F"),($C$3-J226)/365,"")</f>
        <v/>
      </c>
      <c r="AL226" s="38" t="str">
        <f>IF(AND($E226="Oui",$H226="M"),($C$3-$J226)/365,"")</f>
        <v/>
      </c>
      <c r="AM226" s="35" t="str">
        <f>IF(AND($E226="Oui",$L226="CDI",$H226="F"),1,"")</f>
        <v/>
      </c>
      <c r="AN226" s="35" t="str">
        <f>IF(AND($E226="Oui",$L226="CDD",$H226="F"),1,"")</f>
        <v/>
      </c>
      <c r="AO226" s="35" t="str">
        <f>IF(AND($E226="Oui",$L226="Apprentissage",$H226="F"),1,"")</f>
        <v/>
      </c>
      <c r="AP226" s="35" t="str">
        <f>IF(AND($E226="Oui",$L226="Stage",$H226="F"),1,"")</f>
        <v/>
      </c>
      <c r="AQ226" s="35" t="str">
        <f>IF(AND($E226="Oui",$L226="Autre",$H226="F"),1,"")</f>
        <v/>
      </c>
      <c r="AR226" s="35" t="str">
        <f>IF(AND($E226="Oui",$O226="Cadre",$H226="F"),1,"")</f>
        <v/>
      </c>
      <c r="AS226" s="35" t="str">
        <f>IF(AND($E226="Oui",$O226="Agent de maîtrise",$H226="F"),1,"")</f>
        <v/>
      </c>
      <c r="AT226" s="35" t="str">
        <f>IF(AND($E226="Oui",$O226="Autre",$H226="F"),1,"")</f>
        <v/>
      </c>
      <c r="AU226" s="35" t="str">
        <f ca="1">IF($D226&gt;$AU$5,1,"")</f>
        <v/>
      </c>
      <c r="AV226" s="35" t="str">
        <f ca="1">IF(AND($D226&gt;$AV$5,$D226&lt;$AU$5),1,"")</f>
        <v/>
      </c>
      <c r="AW226" s="35" t="str">
        <f ca="1">IF($C226&gt;$AU$5,1,"")</f>
        <v/>
      </c>
      <c r="AX226" s="35" t="str">
        <f ca="1">IF(AND($C226&gt;$AV$5,$C226&lt;$AU$5),1,"")</f>
        <v/>
      </c>
      <c r="AY226" s="21" t="str">
        <f t="shared" si="19"/>
        <v/>
      </c>
    </row>
    <row r="227" spans="1:51" x14ac:dyDescent="0.25">
      <c r="A227" s="18">
        <v>220</v>
      </c>
      <c r="B227" s="32"/>
      <c r="C227" s="33"/>
      <c r="D227" s="33"/>
      <c r="E227" s="26" t="str">
        <f t="shared" si="15"/>
        <v/>
      </c>
      <c r="F227" s="34"/>
      <c r="G227" s="35"/>
      <c r="H227" s="33"/>
      <c r="I227" s="35"/>
      <c r="J227" s="37"/>
      <c r="K227" s="37"/>
      <c r="L227" s="37"/>
      <c r="M227" s="37"/>
      <c r="N227" s="33"/>
      <c r="O227" s="33"/>
      <c r="P227" s="33"/>
      <c r="Q227" s="33"/>
      <c r="R227" s="35"/>
      <c r="S227" s="35"/>
      <c r="T227" s="37"/>
      <c r="U227" s="37"/>
      <c r="V227" s="35" t="str">
        <f>IF(ISBLANK(C227),"",IF(ISBLANK($D227),$C$3-C227,D227-C227))</f>
        <v/>
      </c>
      <c r="W227" s="35" t="str">
        <f>IF(E227="Oui",1,"")</f>
        <v/>
      </c>
      <c r="X227" s="35" t="str">
        <f t="shared" si="16"/>
        <v/>
      </c>
      <c r="Y227" s="35" t="str">
        <f t="shared" si="17"/>
        <v/>
      </c>
      <c r="Z227" s="35" t="str">
        <f>IF(E227="Oui",N227,"")</f>
        <v/>
      </c>
      <c r="AA227" s="38" t="str">
        <f>IF(E227="Oui",($C$3-J227)/365,"")</f>
        <v/>
      </c>
      <c r="AB227" s="35" t="str">
        <f t="shared" si="18"/>
        <v/>
      </c>
      <c r="AC227" s="35" t="str">
        <f>IF(AND($E227="Oui",$L227="CDI"),1,"")</f>
        <v/>
      </c>
      <c r="AD227" s="35" t="str">
        <f>IF(AND($E227="Oui",$L227="CDD"),1,"")</f>
        <v/>
      </c>
      <c r="AE227" s="35" t="str">
        <f>IF(AND($E227="Oui",$L227="Apprentissage"),1,"")</f>
        <v/>
      </c>
      <c r="AF227" s="35" t="str">
        <f>IF(AND($E227="Oui",$L227="Stage"),1,"")</f>
        <v/>
      </c>
      <c r="AG227" s="35" t="str">
        <f>IF(AND($E227="Oui",$L227="Autre"),1,"")</f>
        <v/>
      </c>
      <c r="AH227" s="35" t="str">
        <f>IF(AND($E227="Oui",$O227="Cadre"),1,"")</f>
        <v/>
      </c>
      <c r="AI227" s="35" t="str">
        <f>IF(AND($E227="Oui",$O227="Agent de maîtrise"),1,"")</f>
        <v/>
      </c>
      <c r="AJ227" s="35" t="str">
        <f>IF(AND($E227="Oui",$O227="Autre"),1,"")</f>
        <v/>
      </c>
      <c r="AK227" s="38" t="str">
        <f>IF(AND($E227="Oui",$H227="F"),($C$3-J227)/365,"")</f>
        <v/>
      </c>
      <c r="AL227" s="38" t="str">
        <f>IF(AND($E227="Oui",$H227="M"),($C$3-$J227)/365,"")</f>
        <v/>
      </c>
      <c r="AM227" s="35" t="str">
        <f>IF(AND($E227="Oui",$L227="CDI",$H227="F"),1,"")</f>
        <v/>
      </c>
      <c r="AN227" s="35" t="str">
        <f>IF(AND($E227="Oui",$L227="CDD",$H227="F"),1,"")</f>
        <v/>
      </c>
      <c r="AO227" s="35" t="str">
        <f>IF(AND($E227="Oui",$L227="Apprentissage",$H227="F"),1,"")</f>
        <v/>
      </c>
      <c r="AP227" s="35" t="str">
        <f>IF(AND($E227="Oui",$L227="Stage",$H227="F"),1,"")</f>
        <v/>
      </c>
      <c r="AQ227" s="35" t="str">
        <f>IF(AND($E227="Oui",$L227="Autre",$H227="F"),1,"")</f>
        <v/>
      </c>
      <c r="AR227" s="35" t="str">
        <f>IF(AND($E227="Oui",$O227="Cadre",$H227="F"),1,"")</f>
        <v/>
      </c>
      <c r="AS227" s="35" t="str">
        <f>IF(AND($E227="Oui",$O227="Agent de maîtrise",$H227="F"),1,"")</f>
        <v/>
      </c>
      <c r="AT227" s="35" t="str">
        <f>IF(AND($E227="Oui",$O227="Autre",$H227="F"),1,"")</f>
        <v/>
      </c>
      <c r="AU227" s="35" t="str">
        <f ca="1">IF($D227&gt;$AU$5,1,"")</f>
        <v/>
      </c>
      <c r="AV227" s="35" t="str">
        <f ca="1">IF(AND($D227&gt;$AV$5,$D227&lt;$AU$5),1,"")</f>
        <v/>
      </c>
      <c r="AW227" s="35" t="str">
        <f ca="1">IF($C227&gt;$AU$5,1,"")</f>
        <v/>
      </c>
      <c r="AX227" s="35" t="str">
        <f ca="1">IF(AND($C227&gt;$AV$5,$C227&lt;$AU$5),1,"")</f>
        <v/>
      </c>
      <c r="AY227" s="21" t="str">
        <f t="shared" si="19"/>
        <v/>
      </c>
    </row>
    <row r="228" spans="1:51" x14ac:dyDescent="0.25">
      <c r="A228" s="18">
        <v>221</v>
      </c>
      <c r="B228" s="32"/>
      <c r="C228" s="33"/>
      <c r="D228" s="33"/>
      <c r="E228" s="26" t="str">
        <f t="shared" si="15"/>
        <v/>
      </c>
      <c r="F228" s="34"/>
      <c r="G228" s="35"/>
      <c r="H228" s="33"/>
      <c r="I228" s="35"/>
      <c r="J228" s="37"/>
      <c r="K228" s="37"/>
      <c r="L228" s="37"/>
      <c r="M228" s="37"/>
      <c r="N228" s="33"/>
      <c r="O228" s="33"/>
      <c r="P228" s="33"/>
      <c r="Q228" s="33"/>
      <c r="R228" s="35"/>
      <c r="S228" s="35"/>
      <c r="T228" s="37"/>
      <c r="U228" s="37"/>
      <c r="V228" s="35" t="str">
        <f>IF(ISBLANK(C228),"",IF(ISBLANK($D228),$C$3-C228,D228-C228))</f>
        <v/>
      </c>
      <c r="W228" s="35" t="str">
        <f>IF(E228="Oui",1,"")</f>
        <v/>
      </c>
      <c r="X228" s="35" t="str">
        <f t="shared" si="16"/>
        <v/>
      </c>
      <c r="Y228" s="35" t="str">
        <f t="shared" si="17"/>
        <v/>
      </c>
      <c r="Z228" s="35" t="str">
        <f>IF(E228="Oui",N228,"")</f>
        <v/>
      </c>
      <c r="AA228" s="38" t="str">
        <f>IF(E228="Oui",($C$3-J228)/365,"")</f>
        <v/>
      </c>
      <c r="AB228" s="35" t="str">
        <f t="shared" si="18"/>
        <v/>
      </c>
      <c r="AC228" s="35" t="str">
        <f>IF(AND($E228="Oui",$L228="CDI"),1,"")</f>
        <v/>
      </c>
      <c r="AD228" s="35" t="str">
        <f>IF(AND($E228="Oui",$L228="CDD"),1,"")</f>
        <v/>
      </c>
      <c r="AE228" s="35" t="str">
        <f>IF(AND($E228="Oui",$L228="Apprentissage"),1,"")</f>
        <v/>
      </c>
      <c r="AF228" s="35" t="str">
        <f>IF(AND($E228="Oui",$L228="Stage"),1,"")</f>
        <v/>
      </c>
      <c r="AG228" s="35" t="str">
        <f>IF(AND($E228="Oui",$L228="Autre"),1,"")</f>
        <v/>
      </c>
      <c r="AH228" s="35" t="str">
        <f>IF(AND($E228="Oui",$O228="Cadre"),1,"")</f>
        <v/>
      </c>
      <c r="AI228" s="35" t="str">
        <f>IF(AND($E228="Oui",$O228="Agent de maîtrise"),1,"")</f>
        <v/>
      </c>
      <c r="AJ228" s="35" t="str">
        <f>IF(AND($E228="Oui",$O228="Autre"),1,"")</f>
        <v/>
      </c>
      <c r="AK228" s="38" t="str">
        <f>IF(AND($E228="Oui",$H228="F"),($C$3-J228)/365,"")</f>
        <v/>
      </c>
      <c r="AL228" s="38" t="str">
        <f>IF(AND($E228="Oui",$H228="M"),($C$3-$J228)/365,"")</f>
        <v/>
      </c>
      <c r="AM228" s="35" t="str">
        <f>IF(AND($E228="Oui",$L228="CDI",$H228="F"),1,"")</f>
        <v/>
      </c>
      <c r="AN228" s="35" t="str">
        <f>IF(AND($E228="Oui",$L228="CDD",$H228="F"),1,"")</f>
        <v/>
      </c>
      <c r="AO228" s="35" t="str">
        <f>IF(AND($E228="Oui",$L228="Apprentissage",$H228="F"),1,"")</f>
        <v/>
      </c>
      <c r="AP228" s="35" t="str">
        <f>IF(AND($E228="Oui",$L228="Stage",$H228="F"),1,"")</f>
        <v/>
      </c>
      <c r="AQ228" s="35" t="str">
        <f>IF(AND($E228="Oui",$L228="Autre",$H228="F"),1,"")</f>
        <v/>
      </c>
      <c r="AR228" s="35" t="str">
        <f>IF(AND($E228="Oui",$O228="Cadre",$H228="F"),1,"")</f>
        <v/>
      </c>
      <c r="AS228" s="35" t="str">
        <f>IF(AND($E228="Oui",$O228="Agent de maîtrise",$H228="F"),1,"")</f>
        <v/>
      </c>
      <c r="AT228" s="35" t="str">
        <f>IF(AND($E228="Oui",$O228="Autre",$H228="F"),1,"")</f>
        <v/>
      </c>
      <c r="AU228" s="35" t="str">
        <f ca="1">IF($D228&gt;$AU$5,1,"")</f>
        <v/>
      </c>
      <c r="AV228" s="35" t="str">
        <f ca="1">IF(AND($D228&gt;$AV$5,$D228&lt;$AU$5),1,"")</f>
        <v/>
      </c>
      <c r="AW228" s="35" t="str">
        <f ca="1">IF($C228&gt;$AU$5,1,"")</f>
        <v/>
      </c>
      <c r="AX228" s="35" t="str">
        <f ca="1">IF(AND($C228&gt;$AV$5,$C228&lt;$AU$5),1,"")</f>
        <v/>
      </c>
      <c r="AY228" s="21" t="str">
        <f t="shared" si="19"/>
        <v/>
      </c>
    </row>
    <row r="229" spans="1:51" x14ac:dyDescent="0.25">
      <c r="A229" s="18">
        <v>222</v>
      </c>
      <c r="B229" s="32"/>
      <c r="C229" s="33"/>
      <c r="D229" s="33"/>
      <c r="E229" s="26" t="str">
        <f t="shared" si="15"/>
        <v/>
      </c>
      <c r="F229" s="34"/>
      <c r="G229" s="35"/>
      <c r="H229" s="33"/>
      <c r="I229" s="35"/>
      <c r="J229" s="37"/>
      <c r="K229" s="37"/>
      <c r="L229" s="37"/>
      <c r="M229" s="37"/>
      <c r="N229" s="33"/>
      <c r="O229" s="33"/>
      <c r="P229" s="33"/>
      <c r="Q229" s="33"/>
      <c r="R229" s="35"/>
      <c r="S229" s="35"/>
      <c r="T229" s="37"/>
      <c r="U229" s="37"/>
      <c r="V229" s="35" t="str">
        <f>IF(ISBLANK(C229),"",IF(ISBLANK($D229),$C$3-C229,D229-C229))</f>
        <v/>
      </c>
      <c r="W229" s="35" t="str">
        <f>IF(E229="Oui",1,"")</f>
        <v/>
      </c>
      <c r="X229" s="35" t="str">
        <f t="shared" si="16"/>
        <v/>
      </c>
      <c r="Y229" s="35" t="str">
        <f t="shared" si="17"/>
        <v/>
      </c>
      <c r="Z229" s="35" t="str">
        <f>IF(E229="Oui",N229,"")</f>
        <v/>
      </c>
      <c r="AA229" s="38" t="str">
        <f>IF(E229="Oui",($C$3-J229)/365,"")</f>
        <v/>
      </c>
      <c r="AB229" s="35" t="str">
        <f t="shared" si="18"/>
        <v/>
      </c>
      <c r="AC229" s="35" t="str">
        <f>IF(AND($E229="Oui",$L229="CDI"),1,"")</f>
        <v/>
      </c>
      <c r="AD229" s="35" t="str">
        <f>IF(AND($E229="Oui",$L229="CDD"),1,"")</f>
        <v/>
      </c>
      <c r="AE229" s="35" t="str">
        <f>IF(AND($E229="Oui",$L229="Apprentissage"),1,"")</f>
        <v/>
      </c>
      <c r="AF229" s="35" t="str">
        <f>IF(AND($E229="Oui",$L229="Stage"),1,"")</f>
        <v/>
      </c>
      <c r="AG229" s="35" t="str">
        <f>IF(AND($E229="Oui",$L229="Autre"),1,"")</f>
        <v/>
      </c>
      <c r="AH229" s="35" t="str">
        <f>IF(AND($E229="Oui",$O229="Cadre"),1,"")</f>
        <v/>
      </c>
      <c r="AI229" s="35" t="str">
        <f>IF(AND($E229="Oui",$O229="Agent de maîtrise"),1,"")</f>
        <v/>
      </c>
      <c r="AJ229" s="35" t="str">
        <f>IF(AND($E229="Oui",$O229="Autre"),1,"")</f>
        <v/>
      </c>
      <c r="AK229" s="38" t="str">
        <f>IF(AND($E229="Oui",$H229="F"),($C$3-J229)/365,"")</f>
        <v/>
      </c>
      <c r="AL229" s="38" t="str">
        <f>IF(AND($E229="Oui",$H229="M"),($C$3-$J229)/365,"")</f>
        <v/>
      </c>
      <c r="AM229" s="35" t="str">
        <f>IF(AND($E229="Oui",$L229="CDI",$H229="F"),1,"")</f>
        <v/>
      </c>
      <c r="AN229" s="35" t="str">
        <f>IF(AND($E229="Oui",$L229="CDD",$H229="F"),1,"")</f>
        <v/>
      </c>
      <c r="AO229" s="35" t="str">
        <f>IF(AND($E229="Oui",$L229="Apprentissage",$H229="F"),1,"")</f>
        <v/>
      </c>
      <c r="AP229" s="35" t="str">
        <f>IF(AND($E229="Oui",$L229="Stage",$H229="F"),1,"")</f>
        <v/>
      </c>
      <c r="AQ229" s="35" t="str">
        <f>IF(AND($E229="Oui",$L229="Autre",$H229="F"),1,"")</f>
        <v/>
      </c>
      <c r="AR229" s="35" t="str">
        <f>IF(AND($E229="Oui",$O229="Cadre",$H229="F"),1,"")</f>
        <v/>
      </c>
      <c r="AS229" s="35" t="str">
        <f>IF(AND($E229="Oui",$O229="Agent de maîtrise",$H229="F"),1,"")</f>
        <v/>
      </c>
      <c r="AT229" s="35" t="str">
        <f>IF(AND($E229="Oui",$O229="Autre",$H229="F"),1,"")</f>
        <v/>
      </c>
      <c r="AU229" s="35" t="str">
        <f ca="1">IF($D229&gt;$AU$5,1,"")</f>
        <v/>
      </c>
      <c r="AV229" s="35" t="str">
        <f ca="1">IF(AND($D229&gt;$AV$5,$D229&lt;$AU$5),1,"")</f>
        <v/>
      </c>
      <c r="AW229" s="35" t="str">
        <f ca="1">IF($C229&gt;$AU$5,1,"")</f>
        <v/>
      </c>
      <c r="AX229" s="35" t="str">
        <f ca="1">IF(AND($C229&gt;$AV$5,$C229&lt;$AU$5),1,"")</f>
        <v/>
      </c>
      <c r="AY229" s="21" t="str">
        <f t="shared" si="19"/>
        <v/>
      </c>
    </row>
    <row r="230" spans="1:51" x14ac:dyDescent="0.25">
      <c r="A230" s="18">
        <v>223</v>
      </c>
      <c r="B230" s="32"/>
      <c r="C230" s="33"/>
      <c r="D230" s="33"/>
      <c r="E230" s="26" t="str">
        <f t="shared" si="15"/>
        <v/>
      </c>
      <c r="F230" s="34"/>
      <c r="G230" s="35"/>
      <c r="H230" s="33"/>
      <c r="I230" s="35"/>
      <c r="J230" s="37"/>
      <c r="K230" s="37"/>
      <c r="L230" s="37"/>
      <c r="M230" s="37"/>
      <c r="N230" s="33"/>
      <c r="O230" s="33"/>
      <c r="P230" s="33"/>
      <c r="Q230" s="33"/>
      <c r="R230" s="35"/>
      <c r="S230" s="35"/>
      <c r="T230" s="37"/>
      <c r="U230" s="37"/>
      <c r="V230" s="35" t="str">
        <f>IF(ISBLANK(C230),"",IF(ISBLANK($D230),$C$3-C230,D230-C230))</f>
        <v/>
      </c>
      <c r="W230" s="35" t="str">
        <f>IF(E230="Oui",1,"")</f>
        <v/>
      </c>
      <c r="X230" s="35" t="str">
        <f t="shared" si="16"/>
        <v/>
      </c>
      <c r="Y230" s="35" t="str">
        <f t="shared" si="17"/>
        <v/>
      </c>
      <c r="Z230" s="35" t="str">
        <f>IF(E230="Oui",N230,"")</f>
        <v/>
      </c>
      <c r="AA230" s="38" t="str">
        <f>IF(E230="Oui",($C$3-J230)/365,"")</f>
        <v/>
      </c>
      <c r="AB230" s="35" t="str">
        <f t="shared" si="18"/>
        <v/>
      </c>
      <c r="AC230" s="35" t="str">
        <f>IF(AND($E230="Oui",$L230="CDI"),1,"")</f>
        <v/>
      </c>
      <c r="AD230" s="35" t="str">
        <f>IF(AND($E230="Oui",$L230="CDD"),1,"")</f>
        <v/>
      </c>
      <c r="AE230" s="35" t="str">
        <f>IF(AND($E230="Oui",$L230="Apprentissage"),1,"")</f>
        <v/>
      </c>
      <c r="AF230" s="35" t="str">
        <f>IF(AND($E230="Oui",$L230="Stage"),1,"")</f>
        <v/>
      </c>
      <c r="AG230" s="35" t="str">
        <f>IF(AND($E230="Oui",$L230="Autre"),1,"")</f>
        <v/>
      </c>
      <c r="AH230" s="35" t="str">
        <f>IF(AND($E230="Oui",$O230="Cadre"),1,"")</f>
        <v/>
      </c>
      <c r="AI230" s="35" t="str">
        <f>IF(AND($E230="Oui",$O230="Agent de maîtrise"),1,"")</f>
        <v/>
      </c>
      <c r="AJ230" s="35" t="str">
        <f>IF(AND($E230="Oui",$O230="Autre"),1,"")</f>
        <v/>
      </c>
      <c r="AK230" s="38" t="str">
        <f>IF(AND($E230="Oui",$H230="F"),($C$3-J230)/365,"")</f>
        <v/>
      </c>
      <c r="AL230" s="38" t="str">
        <f>IF(AND($E230="Oui",$H230="M"),($C$3-$J230)/365,"")</f>
        <v/>
      </c>
      <c r="AM230" s="35" t="str">
        <f>IF(AND($E230="Oui",$L230="CDI",$H230="F"),1,"")</f>
        <v/>
      </c>
      <c r="AN230" s="35" t="str">
        <f>IF(AND($E230="Oui",$L230="CDD",$H230="F"),1,"")</f>
        <v/>
      </c>
      <c r="AO230" s="35" t="str">
        <f>IF(AND($E230="Oui",$L230="Apprentissage",$H230="F"),1,"")</f>
        <v/>
      </c>
      <c r="AP230" s="35" t="str">
        <f>IF(AND($E230="Oui",$L230="Stage",$H230="F"),1,"")</f>
        <v/>
      </c>
      <c r="AQ230" s="35" t="str">
        <f>IF(AND($E230="Oui",$L230="Autre",$H230="F"),1,"")</f>
        <v/>
      </c>
      <c r="AR230" s="35" t="str">
        <f>IF(AND($E230="Oui",$O230="Cadre",$H230="F"),1,"")</f>
        <v/>
      </c>
      <c r="AS230" s="35" t="str">
        <f>IF(AND($E230="Oui",$O230="Agent de maîtrise",$H230="F"),1,"")</f>
        <v/>
      </c>
      <c r="AT230" s="35" t="str">
        <f>IF(AND($E230="Oui",$O230="Autre",$H230="F"),1,"")</f>
        <v/>
      </c>
      <c r="AU230" s="35" t="str">
        <f ca="1">IF($D230&gt;$AU$5,1,"")</f>
        <v/>
      </c>
      <c r="AV230" s="35" t="str">
        <f ca="1">IF(AND($D230&gt;$AV$5,$D230&lt;$AU$5),1,"")</f>
        <v/>
      </c>
      <c r="AW230" s="35" t="str">
        <f ca="1">IF($C230&gt;$AU$5,1,"")</f>
        <v/>
      </c>
      <c r="AX230" s="35" t="str">
        <f ca="1">IF(AND($C230&gt;$AV$5,$C230&lt;$AU$5),1,"")</f>
        <v/>
      </c>
      <c r="AY230" s="21" t="str">
        <f t="shared" si="19"/>
        <v/>
      </c>
    </row>
    <row r="231" spans="1:51" x14ac:dyDescent="0.25">
      <c r="A231" s="18">
        <v>224</v>
      </c>
      <c r="B231" s="32"/>
      <c r="C231" s="33"/>
      <c r="D231" s="33"/>
      <c r="E231" s="26" t="str">
        <f t="shared" si="15"/>
        <v/>
      </c>
      <c r="F231" s="34"/>
      <c r="G231" s="35"/>
      <c r="H231" s="33"/>
      <c r="I231" s="35"/>
      <c r="J231" s="37"/>
      <c r="K231" s="37"/>
      <c r="L231" s="37"/>
      <c r="M231" s="37"/>
      <c r="N231" s="33"/>
      <c r="O231" s="33"/>
      <c r="P231" s="33"/>
      <c r="Q231" s="33"/>
      <c r="R231" s="35"/>
      <c r="S231" s="35"/>
      <c r="T231" s="37"/>
      <c r="U231" s="37"/>
      <c r="V231" s="35" t="str">
        <f>IF(ISBLANK(C231),"",IF(ISBLANK($D231),$C$3-C231,D231-C231))</f>
        <v/>
      </c>
      <c r="W231" s="35" t="str">
        <f>IF(E231="Oui",1,"")</f>
        <v/>
      </c>
      <c r="X231" s="35" t="str">
        <f t="shared" si="16"/>
        <v/>
      </c>
      <c r="Y231" s="35" t="str">
        <f t="shared" si="17"/>
        <v/>
      </c>
      <c r="Z231" s="35" t="str">
        <f>IF(E231="Oui",N231,"")</f>
        <v/>
      </c>
      <c r="AA231" s="38" t="str">
        <f>IF(E231="Oui",($C$3-J231)/365,"")</f>
        <v/>
      </c>
      <c r="AB231" s="35" t="str">
        <f t="shared" si="18"/>
        <v/>
      </c>
      <c r="AC231" s="35" t="str">
        <f>IF(AND($E231="Oui",$L231="CDI"),1,"")</f>
        <v/>
      </c>
      <c r="AD231" s="35" t="str">
        <f>IF(AND($E231="Oui",$L231="CDD"),1,"")</f>
        <v/>
      </c>
      <c r="AE231" s="35" t="str">
        <f>IF(AND($E231="Oui",$L231="Apprentissage"),1,"")</f>
        <v/>
      </c>
      <c r="AF231" s="35" t="str">
        <f>IF(AND($E231="Oui",$L231="Stage"),1,"")</f>
        <v/>
      </c>
      <c r="AG231" s="35" t="str">
        <f>IF(AND($E231="Oui",$L231="Autre"),1,"")</f>
        <v/>
      </c>
      <c r="AH231" s="35" t="str">
        <f>IF(AND($E231="Oui",$O231="Cadre"),1,"")</f>
        <v/>
      </c>
      <c r="AI231" s="35" t="str">
        <f>IF(AND($E231="Oui",$O231="Agent de maîtrise"),1,"")</f>
        <v/>
      </c>
      <c r="AJ231" s="35" t="str">
        <f>IF(AND($E231="Oui",$O231="Autre"),1,"")</f>
        <v/>
      </c>
      <c r="AK231" s="38" t="str">
        <f>IF(AND($E231="Oui",$H231="F"),($C$3-J231)/365,"")</f>
        <v/>
      </c>
      <c r="AL231" s="38" t="str">
        <f>IF(AND($E231="Oui",$H231="M"),($C$3-$J231)/365,"")</f>
        <v/>
      </c>
      <c r="AM231" s="35" t="str">
        <f>IF(AND($E231="Oui",$L231="CDI",$H231="F"),1,"")</f>
        <v/>
      </c>
      <c r="AN231" s="35" t="str">
        <f>IF(AND($E231="Oui",$L231="CDD",$H231="F"),1,"")</f>
        <v/>
      </c>
      <c r="AO231" s="35" t="str">
        <f>IF(AND($E231="Oui",$L231="Apprentissage",$H231="F"),1,"")</f>
        <v/>
      </c>
      <c r="AP231" s="35" t="str">
        <f>IF(AND($E231="Oui",$L231="Stage",$H231="F"),1,"")</f>
        <v/>
      </c>
      <c r="AQ231" s="35" t="str">
        <f>IF(AND($E231="Oui",$L231="Autre",$H231="F"),1,"")</f>
        <v/>
      </c>
      <c r="AR231" s="35" t="str">
        <f>IF(AND($E231="Oui",$O231="Cadre",$H231="F"),1,"")</f>
        <v/>
      </c>
      <c r="AS231" s="35" t="str">
        <f>IF(AND($E231="Oui",$O231="Agent de maîtrise",$H231="F"),1,"")</f>
        <v/>
      </c>
      <c r="AT231" s="35" t="str">
        <f>IF(AND($E231="Oui",$O231="Autre",$H231="F"),1,"")</f>
        <v/>
      </c>
      <c r="AU231" s="35" t="str">
        <f ca="1">IF($D231&gt;$AU$5,1,"")</f>
        <v/>
      </c>
      <c r="AV231" s="35" t="str">
        <f ca="1">IF(AND($D231&gt;$AV$5,$D231&lt;$AU$5),1,"")</f>
        <v/>
      </c>
      <c r="AW231" s="35" t="str">
        <f ca="1">IF($C231&gt;$AU$5,1,"")</f>
        <v/>
      </c>
      <c r="AX231" s="35" t="str">
        <f ca="1">IF(AND($C231&gt;$AV$5,$C231&lt;$AU$5),1,"")</f>
        <v/>
      </c>
      <c r="AY231" s="21" t="str">
        <f t="shared" si="19"/>
        <v/>
      </c>
    </row>
    <row r="232" spans="1:51" x14ac:dyDescent="0.25">
      <c r="A232" s="18">
        <v>225</v>
      </c>
      <c r="B232" s="32"/>
      <c r="C232" s="33"/>
      <c r="D232" s="33"/>
      <c r="E232" s="26" t="str">
        <f t="shared" si="15"/>
        <v/>
      </c>
      <c r="F232" s="34"/>
      <c r="G232" s="35"/>
      <c r="H232" s="33"/>
      <c r="I232" s="35"/>
      <c r="J232" s="37"/>
      <c r="K232" s="37"/>
      <c r="L232" s="37"/>
      <c r="M232" s="37"/>
      <c r="N232" s="33"/>
      <c r="O232" s="33"/>
      <c r="P232" s="33"/>
      <c r="Q232" s="33"/>
      <c r="R232" s="35"/>
      <c r="S232" s="35"/>
      <c r="T232" s="37"/>
      <c r="U232" s="37"/>
      <c r="V232" s="35" t="str">
        <f>IF(ISBLANK(C232),"",IF(ISBLANK($D232),$C$3-C232,D232-C232))</f>
        <v/>
      </c>
      <c r="W232" s="35" t="str">
        <f>IF(E232="Oui",1,"")</f>
        <v/>
      </c>
      <c r="X232" s="35" t="str">
        <f t="shared" si="16"/>
        <v/>
      </c>
      <c r="Y232" s="35" t="str">
        <f t="shared" si="17"/>
        <v/>
      </c>
      <c r="Z232" s="35" t="str">
        <f>IF(E232="Oui",N232,"")</f>
        <v/>
      </c>
      <c r="AA232" s="38" t="str">
        <f>IF(E232="Oui",($C$3-J232)/365,"")</f>
        <v/>
      </c>
      <c r="AB232" s="35" t="str">
        <f t="shared" si="18"/>
        <v/>
      </c>
      <c r="AC232" s="35" t="str">
        <f>IF(AND($E232="Oui",$L232="CDI"),1,"")</f>
        <v/>
      </c>
      <c r="AD232" s="35" t="str">
        <f>IF(AND($E232="Oui",$L232="CDD"),1,"")</f>
        <v/>
      </c>
      <c r="AE232" s="35" t="str">
        <f>IF(AND($E232="Oui",$L232="Apprentissage"),1,"")</f>
        <v/>
      </c>
      <c r="AF232" s="35" t="str">
        <f>IF(AND($E232="Oui",$L232="Stage"),1,"")</f>
        <v/>
      </c>
      <c r="AG232" s="35" t="str">
        <f>IF(AND($E232="Oui",$L232="Autre"),1,"")</f>
        <v/>
      </c>
      <c r="AH232" s="35" t="str">
        <f>IF(AND($E232="Oui",$O232="Cadre"),1,"")</f>
        <v/>
      </c>
      <c r="AI232" s="35" t="str">
        <f>IF(AND($E232="Oui",$O232="Agent de maîtrise"),1,"")</f>
        <v/>
      </c>
      <c r="AJ232" s="35" t="str">
        <f>IF(AND($E232="Oui",$O232="Autre"),1,"")</f>
        <v/>
      </c>
      <c r="AK232" s="38" t="str">
        <f>IF(AND($E232="Oui",$H232="F"),($C$3-J232)/365,"")</f>
        <v/>
      </c>
      <c r="AL232" s="38" t="str">
        <f>IF(AND($E232="Oui",$H232="M"),($C$3-$J232)/365,"")</f>
        <v/>
      </c>
      <c r="AM232" s="35" t="str">
        <f>IF(AND($E232="Oui",$L232="CDI",$H232="F"),1,"")</f>
        <v/>
      </c>
      <c r="AN232" s="35" t="str">
        <f>IF(AND($E232="Oui",$L232="CDD",$H232="F"),1,"")</f>
        <v/>
      </c>
      <c r="AO232" s="35" t="str">
        <f>IF(AND($E232="Oui",$L232="Apprentissage",$H232="F"),1,"")</f>
        <v/>
      </c>
      <c r="AP232" s="35" t="str">
        <f>IF(AND($E232="Oui",$L232="Stage",$H232="F"),1,"")</f>
        <v/>
      </c>
      <c r="AQ232" s="35" t="str">
        <f>IF(AND($E232="Oui",$L232="Autre",$H232="F"),1,"")</f>
        <v/>
      </c>
      <c r="AR232" s="35" t="str">
        <f>IF(AND($E232="Oui",$O232="Cadre",$H232="F"),1,"")</f>
        <v/>
      </c>
      <c r="AS232" s="35" t="str">
        <f>IF(AND($E232="Oui",$O232="Agent de maîtrise",$H232="F"),1,"")</f>
        <v/>
      </c>
      <c r="AT232" s="35" t="str">
        <f>IF(AND($E232="Oui",$O232="Autre",$H232="F"),1,"")</f>
        <v/>
      </c>
      <c r="AU232" s="35" t="str">
        <f ca="1">IF($D232&gt;$AU$5,1,"")</f>
        <v/>
      </c>
      <c r="AV232" s="35" t="str">
        <f ca="1">IF(AND($D232&gt;$AV$5,$D232&lt;$AU$5),1,"")</f>
        <v/>
      </c>
      <c r="AW232" s="35" t="str">
        <f ca="1">IF($C232&gt;$AU$5,1,"")</f>
        <v/>
      </c>
      <c r="AX232" s="35" t="str">
        <f ca="1">IF(AND($C232&gt;$AV$5,$C232&lt;$AU$5),1,"")</f>
        <v/>
      </c>
      <c r="AY232" s="21" t="str">
        <f t="shared" si="19"/>
        <v/>
      </c>
    </row>
    <row r="233" spans="1:51" x14ac:dyDescent="0.25">
      <c r="A233" s="18">
        <v>226</v>
      </c>
      <c r="B233" s="32"/>
      <c r="C233" s="33"/>
      <c r="D233" s="33"/>
      <c r="E233" s="26" t="str">
        <f t="shared" si="15"/>
        <v/>
      </c>
      <c r="F233" s="34"/>
      <c r="G233" s="35"/>
      <c r="H233" s="33"/>
      <c r="I233" s="35"/>
      <c r="J233" s="37"/>
      <c r="K233" s="37"/>
      <c r="L233" s="37"/>
      <c r="M233" s="37"/>
      <c r="N233" s="33"/>
      <c r="O233" s="33"/>
      <c r="P233" s="33"/>
      <c r="Q233" s="33"/>
      <c r="R233" s="35"/>
      <c r="S233" s="35"/>
      <c r="T233" s="37"/>
      <c r="U233" s="37"/>
      <c r="V233" s="35" t="str">
        <f>IF(ISBLANK(C233),"",IF(ISBLANK($D233),$C$3-C233,D233-C233))</f>
        <v/>
      </c>
      <c r="W233" s="35" t="str">
        <f>IF(E233="Oui",1,"")</f>
        <v/>
      </c>
      <c r="X233" s="35" t="str">
        <f t="shared" si="16"/>
        <v/>
      </c>
      <c r="Y233" s="35" t="str">
        <f t="shared" si="17"/>
        <v/>
      </c>
      <c r="Z233" s="35" t="str">
        <f>IF(E233="Oui",N233,"")</f>
        <v/>
      </c>
      <c r="AA233" s="38" t="str">
        <f>IF(E233="Oui",($C$3-J233)/365,"")</f>
        <v/>
      </c>
      <c r="AB233" s="35" t="str">
        <f t="shared" si="18"/>
        <v/>
      </c>
      <c r="AC233" s="35" t="str">
        <f>IF(AND($E233="Oui",$L233="CDI"),1,"")</f>
        <v/>
      </c>
      <c r="AD233" s="35" t="str">
        <f>IF(AND($E233="Oui",$L233="CDD"),1,"")</f>
        <v/>
      </c>
      <c r="AE233" s="35" t="str">
        <f>IF(AND($E233="Oui",$L233="Apprentissage"),1,"")</f>
        <v/>
      </c>
      <c r="AF233" s="35" t="str">
        <f>IF(AND($E233="Oui",$L233="Stage"),1,"")</f>
        <v/>
      </c>
      <c r="AG233" s="35" t="str">
        <f>IF(AND($E233="Oui",$L233="Autre"),1,"")</f>
        <v/>
      </c>
      <c r="AH233" s="35" t="str">
        <f>IF(AND($E233="Oui",$O233="Cadre"),1,"")</f>
        <v/>
      </c>
      <c r="AI233" s="35" t="str">
        <f>IF(AND($E233="Oui",$O233="Agent de maîtrise"),1,"")</f>
        <v/>
      </c>
      <c r="AJ233" s="35" t="str">
        <f>IF(AND($E233="Oui",$O233="Autre"),1,"")</f>
        <v/>
      </c>
      <c r="AK233" s="38" t="str">
        <f>IF(AND($E233="Oui",$H233="F"),($C$3-J233)/365,"")</f>
        <v/>
      </c>
      <c r="AL233" s="38" t="str">
        <f>IF(AND($E233="Oui",$H233="M"),($C$3-$J233)/365,"")</f>
        <v/>
      </c>
      <c r="AM233" s="35" t="str">
        <f>IF(AND($E233="Oui",$L233="CDI",$H233="F"),1,"")</f>
        <v/>
      </c>
      <c r="AN233" s="35" t="str">
        <f>IF(AND($E233="Oui",$L233="CDD",$H233="F"),1,"")</f>
        <v/>
      </c>
      <c r="AO233" s="35" t="str">
        <f>IF(AND($E233="Oui",$L233="Apprentissage",$H233="F"),1,"")</f>
        <v/>
      </c>
      <c r="AP233" s="35" t="str">
        <f>IF(AND($E233="Oui",$L233="Stage",$H233="F"),1,"")</f>
        <v/>
      </c>
      <c r="AQ233" s="35" t="str">
        <f>IF(AND($E233="Oui",$L233="Autre",$H233="F"),1,"")</f>
        <v/>
      </c>
      <c r="AR233" s="35" t="str">
        <f>IF(AND($E233="Oui",$O233="Cadre",$H233="F"),1,"")</f>
        <v/>
      </c>
      <c r="AS233" s="35" t="str">
        <f>IF(AND($E233="Oui",$O233="Agent de maîtrise",$H233="F"),1,"")</f>
        <v/>
      </c>
      <c r="AT233" s="35" t="str">
        <f>IF(AND($E233="Oui",$O233="Autre",$H233="F"),1,"")</f>
        <v/>
      </c>
      <c r="AU233" s="35" t="str">
        <f ca="1">IF($D233&gt;$AU$5,1,"")</f>
        <v/>
      </c>
      <c r="AV233" s="35" t="str">
        <f ca="1">IF(AND($D233&gt;$AV$5,$D233&lt;$AU$5),1,"")</f>
        <v/>
      </c>
      <c r="AW233" s="35" t="str">
        <f ca="1">IF($C233&gt;$AU$5,1,"")</f>
        <v/>
      </c>
      <c r="AX233" s="35" t="str">
        <f ca="1">IF(AND($C233&gt;$AV$5,$C233&lt;$AU$5),1,"")</f>
        <v/>
      </c>
      <c r="AY233" s="21" t="str">
        <f t="shared" si="19"/>
        <v/>
      </c>
    </row>
    <row r="234" spans="1:51" x14ac:dyDescent="0.25">
      <c r="A234" s="18">
        <v>227</v>
      </c>
      <c r="B234" s="32"/>
      <c r="C234" s="33"/>
      <c r="D234" s="33"/>
      <c r="E234" s="26" t="str">
        <f t="shared" si="15"/>
        <v/>
      </c>
      <c r="F234" s="34"/>
      <c r="G234" s="35"/>
      <c r="H234" s="33"/>
      <c r="I234" s="35"/>
      <c r="J234" s="37"/>
      <c r="K234" s="37"/>
      <c r="L234" s="37"/>
      <c r="M234" s="37"/>
      <c r="N234" s="33"/>
      <c r="O234" s="33"/>
      <c r="P234" s="33"/>
      <c r="Q234" s="33"/>
      <c r="R234" s="35"/>
      <c r="S234" s="35"/>
      <c r="T234" s="37"/>
      <c r="U234" s="37"/>
      <c r="V234" s="35" t="str">
        <f>IF(ISBLANK(C234),"",IF(ISBLANK($D234),$C$3-C234,D234-C234))</f>
        <v/>
      </c>
      <c r="W234" s="35" t="str">
        <f>IF(E234="Oui",1,"")</f>
        <v/>
      </c>
      <c r="X234" s="35" t="str">
        <f t="shared" si="16"/>
        <v/>
      </c>
      <c r="Y234" s="35" t="str">
        <f t="shared" si="17"/>
        <v/>
      </c>
      <c r="Z234" s="35" t="str">
        <f>IF(E234="Oui",N234,"")</f>
        <v/>
      </c>
      <c r="AA234" s="38" t="str">
        <f>IF(E234="Oui",($C$3-J234)/365,"")</f>
        <v/>
      </c>
      <c r="AB234" s="35" t="str">
        <f t="shared" si="18"/>
        <v/>
      </c>
      <c r="AC234" s="35" t="str">
        <f>IF(AND($E234="Oui",$L234="CDI"),1,"")</f>
        <v/>
      </c>
      <c r="AD234" s="35" t="str">
        <f>IF(AND($E234="Oui",$L234="CDD"),1,"")</f>
        <v/>
      </c>
      <c r="AE234" s="35" t="str">
        <f>IF(AND($E234="Oui",$L234="Apprentissage"),1,"")</f>
        <v/>
      </c>
      <c r="AF234" s="35" t="str">
        <f>IF(AND($E234="Oui",$L234="Stage"),1,"")</f>
        <v/>
      </c>
      <c r="AG234" s="35" t="str">
        <f>IF(AND($E234="Oui",$L234="Autre"),1,"")</f>
        <v/>
      </c>
      <c r="AH234" s="35" t="str">
        <f>IF(AND($E234="Oui",$O234="Cadre"),1,"")</f>
        <v/>
      </c>
      <c r="AI234" s="35" t="str">
        <f>IF(AND($E234="Oui",$O234="Agent de maîtrise"),1,"")</f>
        <v/>
      </c>
      <c r="AJ234" s="35" t="str">
        <f>IF(AND($E234="Oui",$O234="Autre"),1,"")</f>
        <v/>
      </c>
      <c r="AK234" s="38" t="str">
        <f>IF(AND($E234="Oui",$H234="F"),($C$3-J234)/365,"")</f>
        <v/>
      </c>
      <c r="AL234" s="38" t="str">
        <f>IF(AND($E234="Oui",$H234="M"),($C$3-$J234)/365,"")</f>
        <v/>
      </c>
      <c r="AM234" s="35" t="str">
        <f>IF(AND($E234="Oui",$L234="CDI",$H234="F"),1,"")</f>
        <v/>
      </c>
      <c r="AN234" s="35" t="str">
        <f>IF(AND($E234="Oui",$L234="CDD",$H234="F"),1,"")</f>
        <v/>
      </c>
      <c r="AO234" s="35" t="str">
        <f>IF(AND($E234="Oui",$L234="Apprentissage",$H234="F"),1,"")</f>
        <v/>
      </c>
      <c r="AP234" s="35" t="str">
        <f>IF(AND($E234="Oui",$L234="Stage",$H234="F"),1,"")</f>
        <v/>
      </c>
      <c r="AQ234" s="35" t="str">
        <f>IF(AND($E234="Oui",$L234="Autre",$H234="F"),1,"")</f>
        <v/>
      </c>
      <c r="AR234" s="35" t="str">
        <f>IF(AND($E234="Oui",$O234="Cadre",$H234="F"),1,"")</f>
        <v/>
      </c>
      <c r="AS234" s="35" t="str">
        <f>IF(AND($E234="Oui",$O234="Agent de maîtrise",$H234="F"),1,"")</f>
        <v/>
      </c>
      <c r="AT234" s="35" t="str">
        <f>IF(AND($E234="Oui",$O234="Autre",$H234="F"),1,"")</f>
        <v/>
      </c>
      <c r="AU234" s="35" t="str">
        <f ca="1">IF($D234&gt;$AU$5,1,"")</f>
        <v/>
      </c>
      <c r="AV234" s="35" t="str">
        <f ca="1">IF(AND($D234&gt;$AV$5,$D234&lt;$AU$5),1,"")</f>
        <v/>
      </c>
      <c r="AW234" s="35" t="str">
        <f ca="1">IF($C234&gt;$AU$5,1,"")</f>
        <v/>
      </c>
      <c r="AX234" s="35" t="str">
        <f ca="1">IF(AND($C234&gt;$AV$5,$C234&lt;$AU$5),1,"")</f>
        <v/>
      </c>
      <c r="AY234" s="21" t="str">
        <f t="shared" si="19"/>
        <v/>
      </c>
    </row>
    <row r="235" spans="1:51" x14ac:dyDescent="0.25">
      <c r="A235" s="18">
        <v>228</v>
      </c>
      <c r="B235" s="32"/>
      <c r="C235" s="33"/>
      <c r="D235" s="33"/>
      <c r="E235" s="26" t="str">
        <f t="shared" si="15"/>
        <v/>
      </c>
      <c r="F235" s="34"/>
      <c r="G235" s="35"/>
      <c r="H235" s="33"/>
      <c r="I235" s="35"/>
      <c r="J235" s="37"/>
      <c r="K235" s="37"/>
      <c r="L235" s="37"/>
      <c r="M235" s="37"/>
      <c r="N235" s="33"/>
      <c r="O235" s="33"/>
      <c r="P235" s="33"/>
      <c r="Q235" s="33"/>
      <c r="R235" s="35"/>
      <c r="S235" s="35"/>
      <c r="T235" s="37"/>
      <c r="U235" s="37"/>
      <c r="V235" s="35" t="str">
        <f>IF(ISBLANK(C235),"",IF(ISBLANK($D235),$C$3-C235,D235-C235))</f>
        <v/>
      </c>
      <c r="W235" s="35" t="str">
        <f>IF(E235="Oui",1,"")</f>
        <v/>
      </c>
      <c r="X235" s="35" t="str">
        <f t="shared" si="16"/>
        <v/>
      </c>
      <c r="Y235" s="35" t="str">
        <f t="shared" si="17"/>
        <v/>
      </c>
      <c r="Z235" s="35" t="str">
        <f>IF(E235="Oui",N235,"")</f>
        <v/>
      </c>
      <c r="AA235" s="38" t="str">
        <f>IF(E235="Oui",($C$3-J235)/365,"")</f>
        <v/>
      </c>
      <c r="AB235" s="35" t="str">
        <f t="shared" si="18"/>
        <v/>
      </c>
      <c r="AC235" s="35" t="str">
        <f>IF(AND($E235="Oui",$L235="CDI"),1,"")</f>
        <v/>
      </c>
      <c r="AD235" s="35" t="str">
        <f>IF(AND($E235="Oui",$L235="CDD"),1,"")</f>
        <v/>
      </c>
      <c r="AE235" s="35" t="str">
        <f>IF(AND($E235="Oui",$L235="Apprentissage"),1,"")</f>
        <v/>
      </c>
      <c r="AF235" s="35" t="str">
        <f>IF(AND($E235="Oui",$L235="Stage"),1,"")</f>
        <v/>
      </c>
      <c r="AG235" s="35" t="str">
        <f>IF(AND($E235="Oui",$L235="Autre"),1,"")</f>
        <v/>
      </c>
      <c r="AH235" s="35" t="str">
        <f>IF(AND($E235="Oui",$O235="Cadre"),1,"")</f>
        <v/>
      </c>
      <c r="AI235" s="35" t="str">
        <f>IF(AND($E235="Oui",$O235="Agent de maîtrise"),1,"")</f>
        <v/>
      </c>
      <c r="AJ235" s="35" t="str">
        <f>IF(AND($E235="Oui",$O235="Autre"),1,"")</f>
        <v/>
      </c>
      <c r="AK235" s="38" t="str">
        <f>IF(AND($E235="Oui",$H235="F"),($C$3-J235)/365,"")</f>
        <v/>
      </c>
      <c r="AL235" s="38" t="str">
        <f>IF(AND($E235="Oui",$H235="M"),($C$3-$J235)/365,"")</f>
        <v/>
      </c>
      <c r="AM235" s="35" t="str">
        <f>IF(AND($E235="Oui",$L235="CDI",$H235="F"),1,"")</f>
        <v/>
      </c>
      <c r="AN235" s="35" t="str">
        <f>IF(AND($E235="Oui",$L235="CDD",$H235="F"),1,"")</f>
        <v/>
      </c>
      <c r="AO235" s="35" t="str">
        <f>IF(AND($E235="Oui",$L235="Apprentissage",$H235="F"),1,"")</f>
        <v/>
      </c>
      <c r="AP235" s="35" t="str">
        <f>IF(AND($E235="Oui",$L235="Stage",$H235="F"),1,"")</f>
        <v/>
      </c>
      <c r="AQ235" s="35" t="str">
        <f>IF(AND($E235="Oui",$L235="Autre",$H235="F"),1,"")</f>
        <v/>
      </c>
      <c r="AR235" s="35" t="str">
        <f>IF(AND($E235="Oui",$O235="Cadre",$H235="F"),1,"")</f>
        <v/>
      </c>
      <c r="AS235" s="35" t="str">
        <f>IF(AND($E235="Oui",$O235="Agent de maîtrise",$H235="F"),1,"")</f>
        <v/>
      </c>
      <c r="AT235" s="35" t="str">
        <f>IF(AND($E235="Oui",$O235="Autre",$H235="F"),1,"")</f>
        <v/>
      </c>
      <c r="AU235" s="35" t="str">
        <f ca="1">IF($D235&gt;$AU$5,1,"")</f>
        <v/>
      </c>
      <c r="AV235" s="35" t="str">
        <f ca="1">IF(AND($D235&gt;$AV$5,$D235&lt;$AU$5),1,"")</f>
        <v/>
      </c>
      <c r="AW235" s="35" t="str">
        <f ca="1">IF($C235&gt;$AU$5,1,"")</f>
        <v/>
      </c>
      <c r="AX235" s="35" t="str">
        <f ca="1">IF(AND($C235&gt;$AV$5,$C235&lt;$AU$5),1,"")</f>
        <v/>
      </c>
      <c r="AY235" s="21" t="str">
        <f t="shared" si="19"/>
        <v/>
      </c>
    </row>
    <row r="236" spans="1:51" x14ac:dyDescent="0.25">
      <c r="A236" s="18">
        <v>229</v>
      </c>
      <c r="B236" s="32"/>
      <c r="C236" s="33"/>
      <c r="D236" s="33"/>
      <c r="E236" s="26" t="str">
        <f t="shared" si="15"/>
        <v/>
      </c>
      <c r="F236" s="34"/>
      <c r="G236" s="35"/>
      <c r="H236" s="33"/>
      <c r="I236" s="35"/>
      <c r="J236" s="37"/>
      <c r="K236" s="37"/>
      <c r="L236" s="37"/>
      <c r="M236" s="37"/>
      <c r="N236" s="33"/>
      <c r="O236" s="33"/>
      <c r="P236" s="33"/>
      <c r="Q236" s="33"/>
      <c r="R236" s="35"/>
      <c r="S236" s="35"/>
      <c r="T236" s="37"/>
      <c r="U236" s="37"/>
      <c r="V236" s="35" t="str">
        <f>IF(ISBLANK(C236),"",IF(ISBLANK($D236),$C$3-C236,D236-C236))</f>
        <v/>
      </c>
      <c r="W236" s="35" t="str">
        <f>IF(E236="Oui",1,"")</f>
        <v/>
      </c>
      <c r="X236" s="35" t="str">
        <f t="shared" si="16"/>
        <v/>
      </c>
      <c r="Y236" s="35" t="str">
        <f t="shared" si="17"/>
        <v/>
      </c>
      <c r="Z236" s="35" t="str">
        <f>IF(E236="Oui",N236,"")</f>
        <v/>
      </c>
      <c r="AA236" s="38" t="str">
        <f>IF(E236="Oui",($C$3-J236)/365,"")</f>
        <v/>
      </c>
      <c r="AB236" s="35" t="str">
        <f t="shared" si="18"/>
        <v/>
      </c>
      <c r="AC236" s="35" t="str">
        <f>IF(AND($E236="Oui",$L236="CDI"),1,"")</f>
        <v/>
      </c>
      <c r="AD236" s="35" t="str">
        <f>IF(AND($E236="Oui",$L236="CDD"),1,"")</f>
        <v/>
      </c>
      <c r="AE236" s="35" t="str">
        <f>IF(AND($E236="Oui",$L236="Apprentissage"),1,"")</f>
        <v/>
      </c>
      <c r="AF236" s="35" t="str">
        <f>IF(AND($E236="Oui",$L236="Stage"),1,"")</f>
        <v/>
      </c>
      <c r="AG236" s="35" t="str">
        <f>IF(AND($E236="Oui",$L236="Autre"),1,"")</f>
        <v/>
      </c>
      <c r="AH236" s="35" t="str">
        <f>IF(AND($E236="Oui",$O236="Cadre"),1,"")</f>
        <v/>
      </c>
      <c r="AI236" s="35" t="str">
        <f>IF(AND($E236="Oui",$O236="Agent de maîtrise"),1,"")</f>
        <v/>
      </c>
      <c r="AJ236" s="35" t="str">
        <f>IF(AND($E236="Oui",$O236="Autre"),1,"")</f>
        <v/>
      </c>
      <c r="AK236" s="38" t="str">
        <f>IF(AND($E236="Oui",$H236="F"),($C$3-J236)/365,"")</f>
        <v/>
      </c>
      <c r="AL236" s="38" t="str">
        <f>IF(AND($E236="Oui",$H236="M"),($C$3-$J236)/365,"")</f>
        <v/>
      </c>
      <c r="AM236" s="35" t="str">
        <f>IF(AND($E236="Oui",$L236="CDI",$H236="F"),1,"")</f>
        <v/>
      </c>
      <c r="AN236" s="35" t="str">
        <f>IF(AND($E236="Oui",$L236="CDD",$H236="F"),1,"")</f>
        <v/>
      </c>
      <c r="AO236" s="35" t="str">
        <f>IF(AND($E236="Oui",$L236="Apprentissage",$H236="F"),1,"")</f>
        <v/>
      </c>
      <c r="AP236" s="35" t="str">
        <f>IF(AND($E236="Oui",$L236="Stage",$H236="F"),1,"")</f>
        <v/>
      </c>
      <c r="AQ236" s="35" t="str">
        <f>IF(AND($E236="Oui",$L236="Autre",$H236="F"),1,"")</f>
        <v/>
      </c>
      <c r="AR236" s="35" t="str">
        <f>IF(AND($E236="Oui",$O236="Cadre",$H236="F"),1,"")</f>
        <v/>
      </c>
      <c r="AS236" s="35" t="str">
        <f>IF(AND($E236="Oui",$O236="Agent de maîtrise",$H236="F"),1,"")</f>
        <v/>
      </c>
      <c r="AT236" s="35" t="str">
        <f>IF(AND($E236="Oui",$O236="Autre",$H236="F"),1,"")</f>
        <v/>
      </c>
      <c r="AU236" s="35" t="str">
        <f ca="1">IF($D236&gt;$AU$5,1,"")</f>
        <v/>
      </c>
      <c r="AV236" s="35" t="str">
        <f ca="1">IF(AND($D236&gt;$AV$5,$D236&lt;$AU$5),1,"")</f>
        <v/>
      </c>
      <c r="AW236" s="35" t="str">
        <f ca="1">IF($C236&gt;$AU$5,1,"")</f>
        <v/>
      </c>
      <c r="AX236" s="35" t="str">
        <f ca="1">IF(AND($C236&gt;$AV$5,$C236&lt;$AU$5),1,"")</f>
        <v/>
      </c>
      <c r="AY236" s="21" t="str">
        <f t="shared" si="19"/>
        <v/>
      </c>
    </row>
    <row r="237" spans="1:51" x14ac:dyDescent="0.25">
      <c r="A237" s="18">
        <v>230</v>
      </c>
      <c r="B237" s="32"/>
      <c r="C237" s="33"/>
      <c r="D237" s="33"/>
      <c r="E237" s="26" t="str">
        <f t="shared" si="15"/>
        <v/>
      </c>
      <c r="F237" s="34"/>
      <c r="G237" s="35"/>
      <c r="H237" s="33"/>
      <c r="I237" s="35"/>
      <c r="J237" s="37"/>
      <c r="K237" s="37"/>
      <c r="L237" s="37"/>
      <c r="M237" s="37"/>
      <c r="N237" s="33"/>
      <c r="O237" s="33"/>
      <c r="P237" s="33"/>
      <c r="Q237" s="33"/>
      <c r="R237" s="35"/>
      <c r="S237" s="35"/>
      <c r="T237" s="37"/>
      <c r="U237" s="37"/>
      <c r="V237" s="35" t="str">
        <f>IF(ISBLANK(C237),"",IF(ISBLANK($D237),$C$3-C237,D237-C237))</f>
        <v/>
      </c>
      <c r="W237" s="35" t="str">
        <f>IF(E237="Oui",1,"")</f>
        <v/>
      </c>
      <c r="X237" s="35" t="str">
        <f t="shared" si="16"/>
        <v/>
      </c>
      <c r="Y237" s="35" t="str">
        <f t="shared" si="17"/>
        <v/>
      </c>
      <c r="Z237" s="35" t="str">
        <f>IF(E237="Oui",N237,"")</f>
        <v/>
      </c>
      <c r="AA237" s="38" t="str">
        <f>IF(E237="Oui",($C$3-J237)/365,"")</f>
        <v/>
      </c>
      <c r="AB237" s="35" t="str">
        <f t="shared" si="18"/>
        <v/>
      </c>
      <c r="AC237" s="35" t="str">
        <f>IF(AND($E237="Oui",$L237="CDI"),1,"")</f>
        <v/>
      </c>
      <c r="AD237" s="35" t="str">
        <f>IF(AND($E237="Oui",$L237="CDD"),1,"")</f>
        <v/>
      </c>
      <c r="AE237" s="35" t="str">
        <f>IF(AND($E237="Oui",$L237="Apprentissage"),1,"")</f>
        <v/>
      </c>
      <c r="AF237" s="35" t="str">
        <f>IF(AND($E237="Oui",$L237="Stage"),1,"")</f>
        <v/>
      </c>
      <c r="AG237" s="35" t="str">
        <f>IF(AND($E237="Oui",$L237="Autre"),1,"")</f>
        <v/>
      </c>
      <c r="AH237" s="35" t="str">
        <f>IF(AND($E237="Oui",$O237="Cadre"),1,"")</f>
        <v/>
      </c>
      <c r="AI237" s="35" t="str">
        <f>IF(AND($E237="Oui",$O237="Agent de maîtrise"),1,"")</f>
        <v/>
      </c>
      <c r="AJ237" s="35" t="str">
        <f>IF(AND($E237="Oui",$O237="Autre"),1,"")</f>
        <v/>
      </c>
      <c r="AK237" s="38" t="str">
        <f>IF(AND($E237="Oui",$H237="F"),($C$3-J237)/365,"")</f>
        <v/>
      </c>
      <c r="AL237" s="38" t="str">
        <f>IF(AND($E237="Oui",$H237="M"),($C$3-$J237)/365,"")</f>
        <v/>
      </c>
      <c r="AM237" s="35" t="str">
        <f>IF(AND($E237="Oui",$L237="CDI",$H237="F"),1,"")</f>
        <v/>
      </c>
      <c r="AN237" s="35" t="str">
        <f>IF(AND($E237="Oui",$L237="CDD",$H237="F"),1,"")</f>
        <v/>
      </c>
      <c r="AO237" s="35" t="str">
        <f>IF(AND($E237="Oui",$L237="Apprentissage",$H237="F"),1,"")</f>
        <v/>
      </c>
      <c r="AP237" s="35" t="str">
        <f>IF(AND($E237="Oui",$L237="Stage",$H237="F"),1,"")</f>
        <v/>
      </c>
      <c r="AQ237" s="35" t="str">
        <f>IF(AND($E237="Oui",$L237="Autre",$H237="F"),1,"")</f>
        <v/>
      </c>
      <c r="AR237" s="35" t="str">
        <f>IF(AND($E237="Oui",$O237="Cadre",$H237="F"),1,"")</f>
        <v/>
      </c>
      <c r="AS237" s="35" t="str">
        <f>IF(AND($E237="Oui",$O237="Agent de maîtrise",$H237="F"),1,"")</f>
        <v/>
      </c>
      <c r="AT237" s="35" t="str">
        <f>IF(AND($E237="Oui",$O237="Autre",$H237="F"),1,"")</f>
        <v/>
      </c>
      <c r="AU237" s="35" t="str">
        <f ca="1">IF($D237&gt;$AU$5,1,"")</f>
        <v/>
      </c>
      <c r="AV237" s="35" t="str">
        <f ca="1">IF(AND($D237&gt;$AV$5,$D237&lt;$AU$5),1,"")</f>
        <v/>
      </c>
      <c r="AW237" s="35" t="str">
        <f ca="1">IF($C237&gt;$AU$5,1,"")</f>
        <v/>
      </c>
      <c r="AX237" s="35" t="str">
        <f ca="1">IF(AND($C237&gt;$AV$5,$C237&lt;$AU$5),1,"")</f>
        <v/>
      </c>
      <c r="AY237" s="21" t="str">
        <f t="shared" si="19"/>
        <v/>
      </c>
    </row>
    <row r="238" spans="1:51" x14ac:dyDescent="0.25">
      <c r="A238" s="18">
        <v>231</v>
      </c>
      <c r="B238" s="32"/>
      <c r="C238" s="33"/>
      <c r="D238" s="33"/>
      <c r="E238" s="26" t="str">
        <f t="shared" si="15"/>
        <v/>
      </c>
      <c r="F238" s="34"/>
      <c r="G238" s="35"/>
      <c r="H238" s="33"/>
      <c r="I238" s="35"/>
      <c r="J238" s="37"/>
      <c r="K238" s="37"/>
      <c r="L238" s="37"/>
      <c r="M238" s="37"/>
      <c r="N238" s="33"/>
      <c r="O238" s="33"/>
      <c r="P238" s="33"/>
      <c r="Q238" s="33"/>
      <c r="R238" s="35"/>
      <c r="S238" s="35"/>
      <c r="T238" s="37"/>
      <c r="U238" s="37"/>
      <c r="V238" s="35" t="str">
        <f>IF(ISBLANK(C238),"",IF(ISBLANK($D238),$C$3-C238,D238-C238))</f>
        <v/>
      </c>
      <c r="W238" s="35" t="str">
        <f>IF(E238="Oui",1,"")</f>
        <v/>
      </c>
      <c r="X238" s="35" t="str">
        <f t="shared" si="16"/>
        <v/>
      </c>
      <c r="Y238" s="35" t="str">
        <f t="shared" si="17"/>
        <v/>
      </c>
      <c r="Z238" s="35" t="str">
        <f>IF(E238="Oui",N238,"")</f>
        <v/>
      </c>
      <c r="AA238" s="38" t="str">
        <f>IF(E238="Oui",($C$3-J238)/365,"")</f>
        <v/>
      </c>
      <c r="AB238" s="35" t="str">
        <f t="shared" si="18"/>
        <v/>
      </c>
      <c r="AC238" s="35" t="str">
        <f>IF(AND($E238="Oui",$L238="CDI"),1,"")</f>
        <v/>
      </c>
      <c r="AD238" s="35" t="str">
        <f>IF(AND($E238="Oui",$L238="CDD"),1,"")</f>
        <v/>
      </c>
      <c r="AE238" s="35" t="str">
        <f>IF(AND($E238="Oui",$L238="Apprentissage"),1,"")</f>
        <v/>
      </c>
      <c r="AF238" s="35" t="str">
        <f>IF(AND($E238="Oui",$L238="Stage"),1,"")</f>
        <v/>
      </c>
      <c r="AG238" s="35" t="str">
        <f>IF(AND($E238="Oui",$L238="Autre"),1,"")</f>
        <v/>
      </c>
      <c r="AH238" s="35" t="str">
        <f>IF(AND($E238="Oui",$O238="Cadre"),1,"")</f>
        <v/>
      </c>
      <c r="AI238" s="35" t="str">
        <f>IF(AND($E238="Oui",$O238="Agent de maîtrise"),1,"")</f>
        <v/>
      </c>
      <c r="AJ238" s="35" t="str">
        <f>IF(AND($E238="Oui",$O238="Autre"),1,"")</f>
        <v/>
      </c>
      <c r="AK238" s="38" t="str">
        <f>IF(AND($E238="Oui",$H238="F"),($C$3-J238)/365,"")</f>
        <v/>
      </c>
      <c r="AL238" s="38" t="str">
        <f>IF(AND($E238="Oui",$H238="M"),($C$3-$J238)/365,"")</f>
        <v/>
      </c>
      <c r="AM238" s="35" t="str">
        <f>IF(AND($E238="Oui",$L238="CDI",$H238="F"),1,"")</f>
        <v/>
      </c>
      <c r="AN238" s="35" t="str">
        <f>IF(AND($E238="Oui",$L238="CDD",$H238="F"),1,"")</f>
        <v/>
      </c>
      <c r="AO238" s="35" t="str">
        <f>IF(AND($E238="Oui",$L238="Apprentissage",$H238="F"),1,"")</f>
        <v/>
      </c>
      <c r="AP238" s="35" t="str">
        <f>IF(AND($E238="Oui",$L238="Stage",$H238="F"),1,"")</f>
        <v/>
      </c>
      <c r="AQ238" s="35" t="str">
        <f>IF(AND($E238="Oui",$L238="Autre",$H238="F"),1,"")</f>
        <v/>
      </c>
      <c r="AR238" s="35" t="str">
        <f>IF(AND($E238="Oui",$O238="Cadre",$H238="F"),1,"")</f>
        <v/>
      </c>
      <c r="AS238" s="35" t="str">
        <f>IF(AND($E238="Oui",$O238="Agent de maîtrise",$H238="F"),1,"")</f>
        <v/>
      </c>
      <c r="AT238" s="35" t="str">
        <f>IF(AND($E238="Oui",$O238="Autre",$H238="F"),1,"")</f>
        <v/>
      </c>
      <c r="AU238" s="35" t="str">
        <f ca="1">IF($D238&gt;$AU$5,1,"")</f>
        <v/>
      </c>
      <c r="AV238" s="35" t="str">
        <f ca="1">IF(AND($D238&gt;$AV$5,$D238&lt;$AU$5),1,"")</f>
        <v/>
      </c>
      <c r="AW238" s="35" t="str">
        <f ca="1">IF($C238&gt;$AU$5,1,"")</f>
        <v/>
      </c>
      <c r="AX238" s="35" t="str">
        <f ca="1">IF(AND($C238&gt;$AV$5,$C238&lt;$AU$5),1,"")</f>
        <v/>
      </c>
      <c r="AY238" s="21" t="str">
        <f t="shared" si="19"/>
        <v/>
      </c>
    </row>
    <row r="239" spans="1:51" x14ac:dyDescent="0.25">
      <c r="A239" s="18">
        <v>232</v>
      </c>
      <c r="B239" s="32"/>
      <c r="C239" s="33"/>
      <c r="D239" s="33"/>
      <c r="E239" s="26" t="str">
        <f t="shared" si="15"/>
        <v/>
      </c>
      <c r="F239" s="34"/>
      <c r="G239" s="35"/>
      <c r="H239" s="33"/>
      <c r="I239" s="35"/>
      <c r="J239" s="37"/>
      <c r="K239" s="37"/>
      <c r="L239" s="37"/>
      <c r="M239" s="37"/>
      <c r="N239" s="33"/>
      <c r="O239" s="33"/>
      <c r="P239" s="33"/>
      <c r="Q239" s="33"/>
      <c r="R239" s="35"/>
      <c r="S239" s="35"/>
      <c r="T239" s="37"/>
      <c r="U239" s="37"/>
      <c r="V239" s="35" t="str">
        <f>IF(ISBLANK(C239),"",IF(ISBLANK($D239),$C$3-C239,D239-C239))</f>
        <v/>
      </c>
      <c r="W239" s="35" t="str">
        <f>IF(E239="Oui",1,"")</f>
        <v/>
      </c>
      <c r="X239" s="35" t="str">
        <f t="shared" si="16"/>
        <v/>
      </c>
      <c r="Y239" s="35" t="str">
        <f t="shared" si="17"/>
        <v/>
      </c>
      <c r="Z239" s="35" t="str">
        <f>IF(E239="Oui",N239,"")</f>
        <v/>
      </c>
      <c r="AA239" s="38" t="str">
        <f>IF(E239="Oui",($C$3-J239)/365,"")</f>
        <v/>
      </c>
      <c r="AB239" s="35" t="str">
        <f t="shared" si="18"/>
        <v/>
      </c>
      <c r="AC239" s="35" t="str">
        <f>IF(AND($E239="Oui",$L239="CDI"),1,"")</f>
        <v/>
      </c>
      <c r="AD239" s="35" t="str">
        <f>IF(AND($E239="Oui",$L239="CDD"),1,"")</f>
        <v/>
      </c>
      <c r="AE239" s="35" t="str">
        <f>IF(AND($E239="Oui",$L239="Apprentissage"),1,"")</f>
        <v/>
      </c>
      <c r="AF239" s="35" t="str">
        <f>IF(AND($E239="Oui",$L239="Stage"),1,"")</f>
        <v/>
      </c>
      <c r="AG239" s="35" t="str">
        <f>IF(AND($E239="Oui",$L239="Autre"),1,"")</f>
        <v/>
      </c>
      <c r="AH239" s="35" t="str">
        <f>IF(AND($E239="Oui",$O239="Cadre"),1,"")</f>
        <v/>
      </c>
      <c r="AI239" s="35" t="str">
        <f>IF(AND($E239="Oui",$O239="Agent de maîtrise"),1,"")</f>
        <v/>
      </c>
      <c r="AJ239" s="35" t="str">
        <f>IF(AND($E239="Oui",$O239="Autre"),1,"")</f>
        <v/>
      </c>
      <c r="AK239" s="38" t="str">
        <f>IF(AND($E239="Oui",$H239="F"),($C$3-J239)/365,"")</f>
        <v/>
      </c>
      <c r="AL239" s="38" t="str">
        <f>IF(AND($E239="Oui",$H239="M"),($C$3-$J239)/365,"")</f>
        <v/>
      </c>
      <c r="AM239" s="35" t="str">
        <f>IF(AND($E239="Oui",$L239="CDI",$H239="F"),1,"")</f>
        <v/>
      </c>
      <c r="AN239" s="35" t="str">
        <f>IF(AND($E239="Oui",$L239="CDD",$H239="F"),1,"")</f>
        <v/>
      </c>
      <c r="AO239" s="35" t="str">
        <f>IF(AND($E239="Oui",$L239="Apprentissage",$H239="F"),1,"")</f>
        <v/>
      </c>
      <c r="AP239" s="35" t="str">
        <f>IF(AND($E239="Oui",$L239="Stage",$H239="F"),1,"")</f>
        <v/>
      </c>
      <c r="AQ239" s="35" t="str">
        <f>IF(AND($E239="Oui",$L239="Autre",$H239="F"),1,"")</f>
        <v/>
      </c>
      <c r="AR239" s="35" t="str">
        <f>IF(AND($E239="Oui",$O239="Cadre",$H239="F"),1,"")</f>
        <v/>
      </c>
      <c r="AS239" s="35" t="str">
        <f>IF(AND($E239="Oui",$O239="Agent de maîtrise",$H239="F"),1,"")</f>
        <v/>
      </c>
      <c r="AT239" s="35" t="str">
        <f>IF(AND($E239="Oui",$O239="Autre",$H239="F"),1,"")</f>
        <v/>
      </c>
      <c r="AU239" s="35" t="str">
        <f ca="1">IF($D239&gt;$AU$5,1,"")</f>
        <v/>
      </c>
      <c r="AV239" s="35" t="str">
        <f ca="1">IF(AND($D239&gt;$AV$5,$D239&lt;$AU$5),1,"")</f>
        <v/>
      </c>
      <c r="AW239" s="35" t="str">
        <f ca="1">IF($C239&gt;$AU$5,1,"")</f>
        <v/>
      </c>
      <c r="AX239" s="35" t="str">
        <f ca="1">IF(AND($C239&gt;$AV$5,$C239&lt;$AU$5),1,"")</f>
        <v/>
      </c>
      <c r="AY239" s="21" t="str">
        <f t="shared" si="19"/>
        <v/>
      </c>
    </row>
    <row r="240" spans="1:51" x14ac:dyDescent="0.25">
      <c r="A240" s="18">
        <v>233</v>
      </c>
      <c r="B240" s="32"/>
      <c r="C240" s="33"/>
      <c r="D240" s="33"/>
      <c r="E240" s="26" t="str">
        <f t="shared" si="15"/>
        <v/>
      </c>
      <c r="F240" s="34"/>
      <c r="G240" s="35"/>
      <c r="H240" s="33"/>
      <c r="I240" s="35"/>
      <c r="J240" s="37"/>
      <c r="K240" s="37"/>
      <c r="L240" s="37"/>
      <c r="M240" s="37"/>
      <c r="N240" s="33"/>
      <c r="O240" s="33"/>
      <c r="P240" s="33"/>
      <c r="Q240" s="33"/>
      <c r="R240" s="35"/>
      <c r="S240" s="35"/>
      <c r="T240" s="37"/>
      <c r="U240" s="37"/>
      <c r="V240" s="35" t="str">
        <f>IF(ISBLANK(C240),"",IF(ISBLANK($D240),$C$3-C240,D240-C240))</f>
        <v/>
      </c>
      <c r="W240" s="35" t="str">
        <f>IF(E240="Oui",1,"")</f>
        <v/>
      </c>
      <c r="X240" s="35" t="str">
        <f t="shared" si="16"/>
        <v/>
      </c>
      <c r="Y240" s="35" t="str">
        <f t="shared" si="17"/>
        <v/>
      </c>
      <c r="Z240" s="35" t="str">
        <f>IF(E240="Oui",N240,"")</f>
        <v/>
      </c>
      <c r="AA240" s="38" t="str">
        <f>IF(E240="Oui",($C$3-J240)/365,"")</f>
        <v/>
      </c>
      <c r="AB240" s="35" t="str">
        <f t="shared" si="18"/>
        <v/>
      </c>
      <c r="AC240" s="35" t="str">
        <f>IF(AND($E240="Oui",$L240="CDI"),1,"")</f>
        <v/>
      </c>
      <c r="AD240" s="35" t="str">
        <f>IF(AND($E240="Oui",$L240="CDD"),1,"")</f>
        <v/>
      </c>
      <c r="AE240" s="35" t="str">
        <f>IF(AND($E240="Oui",$L240="Apprentissage"),1,"")</f>
        <v/>
      </c>
      <c r="AF240" s="35" t="str">
        <f>IF(AND($E240="Oui",$L240="Stage"),1,"")</f>
        <v/>
      </c>
      <c r="AG240" s="35" t="str">
        <f>IF(AND($E240="Oui",$L240="Autre"),1,"")</f>
        <v/>
      </c>
      <c r="AH240" s="35" t="str">
        <f>IF(AND($E240="Oui",$O240="Cadre"),1,"")</f>
        <v/>
      </c>
      <c r="AI240" s="35" t="str">
        <f>IF(AND($E240="Oui",$O240="Agent de maîtrise"),1,"")</f>
        <v/>
      </c>
      <c r="AJ240" s="35" t="str">
        <f>IF(AND($E240="Oui",$O240="Autre"),1,"")</f>
        <v/>
      </c>
      <c r="AK240" s="38" t="str">
        <f>IF(AND($E240="Oui",$H240="F"),($C$3-J240)/365,"")</f>
        <v/>
      </c>
      <c r="AL240" s="38" t="str">
        <f>IF(AND($E240="Oui",$H240="M"),($C$3-$J240)/365,"")</f>
        <v/>
      </c>
      <c r="AM240" s="35" t="str">
        <f>IF(AND($E240="Oui",$L240="CDI",$H240="F"),1,"")</f>
        <v/>
      </c>
      <c r="AN240" s="35" t="str">
        <f>IF(AND($E240="Oui",$L240="CDD",$H240="F"),1,"")</f>
        <v/>
      </c>
      <c r="AO240" s="35" t="str">
        <f>IF(AND($E240="Oui",$L240="Apprentissage",$H240="F"),1,"")</f>
        <v/>
      </c>
      <c r="AP240" s="35" t="str">
        <f>IF(AND($E240="Oui",$L240="Stage",$H240="F"),1,"")</f>
        <v/>
      </c>
      <c r="AQ240" s="35" t="str">
        <f>IF(AND($E240="Oui",$L240="Autre",$H240="F"),1,"")</f>
        <v/>
      </c>
      <c r="AR240" s="35" t="str">
        <f>IF(AND($E240="Oui",$O240="Cadre",$H240="F"),1,"")</f>
        <v/>
      </c>
      <c r="AS240" s="35" t="str">
        <f>IF(AND($E240="Oui",$O240="Agent de maîtrise",$H240="F"),1,"")</f>
        <v/>
      </c>
      <c r="AT240" s="35" t="str">
        <f>IF(AND($E240="Oui",$O240="Autre",$H240="F"),1,"")</f>
        <v/>
      </c>
      <c r="AU240" s="35" t="str">
        <f ca="1">IF($D240&gt;$AU$5,1,"")</f>
        <v/>
      </c>
      <c r="AV240" s="35" t="str">
        <f ca="1">IF(AND($D240&gt;$AV$5,$D240&lt;$AU$5),1,"")</f>
        <v/>
      </c>
      <c r="AW240" s="35" t="str">
        <f ca="1">IF($C240&gt;$AU$5,1,"")</f>
        <v/>
      </c>
      <c r="AX240" s="35" t="str">
        <f ca="1">IF(AND($C240&gt;$AV$5,$C240&lt;$AU$5),1,"")</f>
        <v/>
      </c>
      <c r="AY240" s="21" t="str">
        <f t="shared" si="19"/>
        <v/>
      </c>
    </row>
    <row r="241" spans="1:51" x14ac:dyDescent="0.25">
      <c r="A241" s="18">
        <v>234</v>
      </c>
      <c r="B241" s="32"/>
      <c r="C241" s="33"/>
      <c r="D241" s="33"/>
      <c r="E241" s="26" t="str">
        <f t="shared" si="15"/>
        <v/>
      </c>
      <c r="F241" s="34"/>
      <c r="G241" s="35"/>
      <c r="H241" s="33"/>
      <c r="I241" s="35"/>
      <c r="J241" s="37"/>
      <c r="K241" s="37"/>
      <c r="L241" s="37"/>
      <c r="M241" s="37"/>
      <c r="N241" s="33"/>
      <c r="O241" s="33"/>
      <c r="P241" s="33"/>
      <c r="Q241" s="33"/>
      <c r="R241" s="35"/>
      <c r="S241" s="35"/>
      <c r="T241" s="37"/>
      <c r="U241" s="37"/>
      <c r="V241" s="35" t="str">
        <f>IF(ISBLANK(C241),"",IF(ISBLANK($D241),$C$3-C241,D241-C241))</f>
        <v/>
      </c>
      <c r="W241" s="35" t="str">
        <f>IF(E241="Oui",1,"")</f>
        <v/>
      </c>
      <c r="X241" s="35" t="str">
        <f t="shared" si="16"/>
        <v/>
      </c>
      <c r="Y241" s="35" t="str">
        <f t="shared" si="17"/>
        <v/>
      </c>
      <c r="Z241" s="35" t="str">
        <f>IF(E241="Oui",N241,"")</f>
        <v/>
      </c>
      <c r="AA241" s="38" t="str">
        <f>IF(E241="Oui",($C$3-J241)/365,"")</f>
        <v/>
      </c>
      <c r="AB241" s="35" t="str">
        <f t="shared" si="18"/>
        <v/>
      </c>
      <c r="AC241" s="35" t="str">
        <f>IF(AND($E241="Oui",$L241="CDI"),1,"")</f>
        <v/>
      </c>
      <c r="AD241" s="35" t="str">
        <f>IF(AND($E241="Oui",$L241="CDD"),1,"")</f>
        <v/>
      </c>
      <c r="AE241" s="35" t="str">
        <f>IF(AND($E241="Oui",$L241="Apprentissage"),1,"")</f>
        <v/>
      </c>
      <c r="AF241" s="35" t="str">
        <f>IF(AND($E241="Oui",$L241="Stage"),1,"")</f>
        <v/>
      </c>
      <c r="AG241" s="35" t="str">
        <f>IF(AND($E241="Oui",$L241="Autre"),1,"")</f>
        <v/>
      </c>
      <c r="AH241" s="35" t="str">
        <f>IF(AND($E241="Oui",$O241="Cadre"),1,"")</f>
        <v/>
      </c>
      <c r="AI241" s="35" t="str">
        <f>IF(AND($E241="Oui",$O241="Agent de maîtrise"),1,"")</f>
        <v/>
      </c>
      <c r="AJ241" s="35" t="str">
        <f>IF(AND($E241="Oui",$O241="Autre"),1,"")</f>
        <v/>
      </c>
      <c r="AK241" s="38" t="str">
        <f>IF(AND($E241="Oui",$H241="F"),($C$3-J241)/365,"")</f>
        <v/>
      </c>
      <c r="AL241" s="38" t="str">
        <f>IF(AND($E241="Oui",$H241="M"),($C$3-$J241)/365,"")</f>
        <v/>
      </c>
      <c r="AM241" s="35" t="str">
        <f>IF(AND($E241="Oui",$L241="CDI",$H241="F"),1,"")</f>
        <v/>
      </c>
      <c r="AN241" s="35" t="str">
        <f>IF(AND($E241="Oui",$L241="CDD",$H241="F"),1,"")</f>
        <v/>
      </c>
      <c r="AO241" s="35" t="str">
        <f>IF(AND($E241="Oui",$L241="Apprentissage",$H241="F"),1,"")</f>
        <v/>
      </c>
      <c r="AP241" s="35" t="str">
        <f>IF(AND($E241="Oui",$L241="Stage",$H241="F"),1,"")</f>
        <v/>
      </c>
      <c r="AQ241" s="35" t="str">
        <f>IF(AND($E241="Oui",$L241="Autre",$H241="F"),1,"")</f>
        <v/>
      </c>
      <c r="AR241" s="35" t="str">
        <f>IF(AND($E241="Oui",$O241="Cadre",$H241="F"),1,"")</f>
        <v/>
      </c>
      <c r="AS241" s="35" t="str">
        <f>IF(AND($E241="Oui",$O241="Agent de maîtrise",$H241="F"),1,"")</f>
        <v/>
      </c>
      <c r="AT241" s="35" t="str">
        <f>IF(AND($E241="Oui",$O241="Autre",$H241="F"),1,"")</f>
        <v/>
      </c>
      <c r="AU241" s="35" t="str">
        <f ca="1">IF($D241&gt;$AU$5,1,"")</f>
        <v/>
      </c>
      <c r="AV241" s="35" t="str">
        <f ca="1">IF(AND($D241&gt;$AV$5,$D241&lt;$AU$5),1,"")</f>
        <v/>
      </c>
      <c r="AW241" s="35" t="str">
        <f ca="1">IF($C241&gt;$AU$5,1,"")</f>
        <v/>
      </c>
      <c r="AX241" s="35" t="str">
        <f ca="1">IF(AND($C241&gt;$AV$5,$C241&lt;$AU$5),1,"")</f>
        <v/>
      </c>
      <c r="AY241" s="21" t="str">
        <f t="shared" si="19"/>
        <v/>
      </c>
    </row>
    <row r="242" spans="1:51" x14ac:dyDescent="0.25">
      <c r="A242" s="18">
        <v>235</v>
      </c>
      <c r="B242" s="32"/>
      <c r="C242" s="33"/>
      <c r="D242" s="33"/>
      <c r="E242" s="26" t="str">
        <f t="shared" si="15"/>
        <v/>
      </c>
      <c r="F242" s="34"/>
      <c r="G242" s="35"/>
      <c r="H242" s="33"/>
      <c r="I242" s="35"/>
      <c r="J242" s="37"/>
      <c r="K242" s="37"/>
      <c r="L242" s="37"/>
      <c r="M242" s="37"/>
      <c r="N242" s="33"/>
      <c r="O242" s="33"/>
      <c r="P242" s="33"/>
      <c r="Q242" s="33"/>
      <c r="R242" s="35"/>
      <c r="S242" s="35"/>
      <c r="T242" s="37"/>
      <c r="U242" s="37"/>
      <c r="V242" s="35" t="str">
        <f>IF(ISBLANK(C242),"",IF(ISBLANK($D242),$C$3-C242,D242-C242))</f>
        <v/>
      </c>
      <c r="W242" s="35" t="str">
        <f>IF(E242="Oui",1,"")</f>
        <v/>
      </c>
      <c r="X242" s="35" t="str">
        <f t="shared" si="16"/>
        <v/>
      </c>
      <c r="Y242" s="35" t="str">
        <f t="shared" si="17"/>
        <v/>
      </c>
      <c r="Z242" s="35" t="str">
        <f>IF(E242="Oui",N242,"")</f>
        <v/>
      </c>
      <c r="AA242" s="38" t="str">
        <f>IF(E242="Oui",($C$3-J242)/365,"")</f>
        <v/>
      </c>
      <c r="AB242" s="35" t="str">
        <f t="shared" si="18"/>
        <v/>
      </c>
      <c r="AC242" s="35" t="str">
        <f>IF(AND($E242="Oui",$L242="CDI"),1,"")</f>
        <v/>
      </c>
      <c r="AD242" s="35" t="str">
        <f>IF(AND($E242="Oui",$L242="CDD"),1,"")</f>
        <v/>
      </c>
      <c r="AE242" s="35" t="str">
        <f>IF(AND($E242="Oui",$L242="Apprentissage"),1,"")</f>
        <v/>
      </c>
      <c r="AF242" s="35" t="str">
        <f>IF(AND($E242="Oui",$L242="Stage"),1,"")</f>
        <v/>
      </c>
      <c r="AG242" s="35" t="str">
        <f>IF(AND($E242="Oui",$L242="Autre"),1,"")</f>
        <v/>
      </c>
      <c r="AH242" s="35" t="str">
        <f>IF(AND($E242="Oui",$O242="Cadre"),1,"")</f>
        <v/>
      </c>
      <c r="AI242" s="35" t="str">
        <f>IF(AND($E242="Oui",$O242="Agent de maîtrise"),1,"")</f>
        <v/>
      </c>
      <c r="AJ242" s="35" t="str">
        <f>IF(AND($E242="Oui",$O242="Autre"),1,"")</f>
        <v/>
      </c>
      <c r="AK242" s="38" t="str">
        <f>IF(AND($E242="Oui",$H242="F"),($C$3-J242)/365,"")</f>
        <v/>
      </c>
      <c r="AL242" s="38" t="str">
        <f>IF(AND($E242="Oui",$H242="M"),($C$3-$J242)/365,"")</f>
        <v/>
      </c>
      <c r="AM242" s="35" t="str">
        <f>IF(AND($E242="Oui",$L242="CDI",$H242="F"),1,"")</f>
        <v/>
      </c>
      <c r="AN242" s="35" t="str">
        <f>IF(AND($E242="Oui",$L242="CDD",$H242="F"),1,"")</f>
        <v/>
      </c>
      <c r="AO242" s="35" t="str">
        <f>IF(AND($E242="Oui",$L242="Apprentissage",$H242="F"),1,"")</f>
        <v/>
      </c>
      <c r="AP242" s="35" t="str">
        <f>IF(AND($E242="Oui",$L242="Stage",$H242="F"),1,"")</f>
        <v/>
      </c>
      <c r="AQ242" s="35" t="str">
        <f>IF(AND($E242="Oui",$L242="Autre",$H242="F"),1,"")</f>
        <v/>
      </c>
      <c r="AR242" s="35" t="str">
        <f>IF(AND($E242="Oui",$O242="Cadre",$H242="F"),1,"")</f>
        <v/>
      </c>
      <c r="AS242" s="35" t="str">
        <f>IF(AND($E242="Oui",$O242="Agent de maîtrise",$H242="F"),1,"")</f>
        <v/>
      </c>
      <c r="AT242" s="35" t="str">
        <f>IF(AND($E242="Oui",$O242="Autre",$H242="F"),1,"")</f>
        <v/>
      </c>
      <c r="AU242" s="35" t="str">
        <f ca="1">IF($D242&gt;$AU$5,1,"")</f>
        <v/>
      </c>
      <c r="AV242" s="35" t="str">
        <f ca="1">IF(AND($D242&gt;$AV$5,$D242&lt;$AU$5),1,"")</f>
        <v/>
      </c>
      <c r="AW242" s="35" t="str">
        <f ca="1">IF($C242&gt;$AU$5,1,"")</f>
        <v/>
      </c>
      <c r="AX242" s="35" t="str">
        <f ca="1">IF(AND($C242&gt;$AV$5,$C242&lt;$AU$5),1,"")</f>
        <v/>
      </c>
      <c r="AY242" s="21" t="str">
        <f t="shared" si="19"/>
        <v/>
      </c>
    </row>
    <row r="243" spans="1:51" x14ac:dyDescent="0.25">
      <c r="A243" s="18">
        <v>236</v>
      </c>
      <c r="B243" s="32"/>
      <c r="C243" s="33"/>
      <c r="D243" s="33"/>
      <c r="E243" s="26" t="str">
        <f t="shared" si="15"/>
        <v/>
      </c>
      <c r="F243" s="34"/>
      <c r="G243" s="35"/>
      <c r="H243" s="33"/>
      <c r="I243" s="35"/>
      <c r="J243" s="37"/>
      <c r="K243" s="37"/>
      <c r="L243" s="37"/>
      <c r="M243" s="37"/>
      <c r="N243" s="33"/>
      <c r="O243" s="33"/>
      <c r="P243" s="33"/>
      <c r="Q243" s="33"/>
      <c r="R243" s="35"/>
      <c r="S243" s="35"/>
      <c r="T243" s="37"/>
      <c r="U243" s="37"/>
      <c r="V243" s="35" t="str">
        <f>IF(ISBLANK(C243),"",IF(ISBLANK($D243),$C$3-C243,D243-C243))</f>
        <v/>
      </c>
      <c r="W243" s="35" t="str">
        <f>IF(E243="Oui",1,"")</f>
        <v/>
      </c>
      <c r="X243" s="35" t="str">
        <f t="shared" si="16"/>
        <v/>
      </c>
      <c r="Y243" s="35" t="str">
        <f t="shared" si="17"/>
        <v/>
      </c>
      <c r="Z243" s="35" t="str">
        <f>IF(E243="Oui",N243,"")</f>
        <v/>
      </c>
      <c r="AA243" s="38" t="str">
        <f>IF(E243="Oui",($C$3-J243)/365,"")</f>
        <v/>
      </c>
      <c r="AB243" s="35" t="str">
        <f t="shared" si="18"/>
        <v/>
      </c>
      <c r="AC243" s="35" t="str">
        <f>IF(AND($E243="Oui",$L243="CDI"),1,"")</f>
        <v/>
      </c>
      <c r="AD243" s="35" t="str">
        <f>IF(AND($E243="Oui",$L243="CDD"),1,"")</f>
        <v/>
      </c>
      <c r="AE243" s="35" t="str">
        <f>IF(AND($E243="Oui",$L243="Apprentissage"),1,"")</f>
        <v/>
      </c>
      <c r="AF243" s="35" t="str">
        <f>IF(AND($E243="Oui",$L243="Stage"),1,"")</f>
        <v/>
      </c>
      <c r="AG243" s="35" t="str">
        <f>IF(AND($E243="Oui",$L243="Autre"),1,"")</f>
        <v/>
      </c>
      <c r="AH243" s="35" t="str">
        <f>IF(AND($E243="Oui",$O243="Cadre"),1,"")</f>
        <v/>
      </c>
      <c r="AI243" s="35" t="str">
        <f>IF(AND($E243="Oui",$O243="Agent de maîtrise"),1,"")</f>
        <v/>
      </c>
      <c r="AJ243" s="35" t="str">
        <f>IF(AND($E243="Oui",$O243="Autre"),1,"")</f>
        <v/>
      </c>
      <c r="AK243" s="38" t="str">
        <f>IF(AND($E243="Oui",$H243="F"),($C$3-J243)/365,"")</f>
        <v/>
      </c>
      <c r="AL243" s="38" t="str">
        <f>IF(AND($E243="Oui",$H243="M"),($C$3-$J243)/365,"")</f>
        <v/>
      </c>
      <c r="AM243" s="35" t="str">
        <f>IF(AND($E243="Oui",$L243="CDI",$H243="F"),1,"")</f>
        <v/>
      </c>
      <c r="AN243" s="35" t="str">
        <f>IF(AND($E243="Oui",$L243="CDD",$H243="F"),1,"")</f>
        <v/>
      </c>
      <c r="AO243" s="35" t="str">
        <f>IF(AND($E243="Oui",$L243="Apprentissage",$H243="F"),1,"")</f>
        <v/>
      </c>
      <c r="AP243" s="35" t="str">
        <f>IF(AND($E243="Oui",$L243="Stage",$H243="F"),1,"")</f>
        <v/>
      </c>
      <c r="AQ243" s="35" t="str">
        <f>IF(AND($E243="Oui",$L243="Autre",$H243="F"),1,"")</f>
        <v/>
      </c>
      <c r="AR243" s="35" t="str">
        <f>IF(AND($E243="Oui",$O243="Cadre",$H243="F"),1,"")</f>
        <v/>
      </c>
      <c r="AS243" s="35" t="str">
        <f>IF(AND($E243="Oui",$O243="Agent de maîtrise",$H243="F"),1,"")</f>
        <v/>
      </c>
      <c r="AT243" s="35" t="str">
        <f>IF(AND($E243="Oui",$O243="Autre",$H243="F"),1,"")</f>
        <v/>
      </c>
      <c r="AU243" s="35" t="str">
        <f ca="1">IF($D243&gt;$AU$5,1,"")</f>
        <v/>
      </c>
      <c r="AV243" s="35" t="str">
        <f ca="1">IF(AND($D243&gt;$AV$5,$D243&lt;$AU$5),1,"")</f>
        <v/>
      </c>
      <c r="AW243" s="35" t="str">
        <f ca="1">IF($C243&gt;$AU$5,1,"")</f>
        <v/>
      </c>
      <c r="AX243" s="35" t="str">
        <f ca="1">IF(AND($C243&gt;$AV$5,$C243&lt;$AU$5),1,"")</f>
        <v/>
      </c>
      <c r="AY243" s="21" t="str">
        <f t="shared" si="19"/>
        <v/>
      </c>
    </row>
    <row r="244" spans="1:51" x14ac:dyDescent="0.25">
      <c r="A244" s="18">
        <v>237</v>
      </c>
      <c r="B244" s="32"/>
      <c r="C244" s="33"/>
      <c r="D244" s="33"/>
      <c r="E244" s="26" t="str">
        <f t="shared" si="15"/>
        <v/>
      </c>
      <c r="F244" s="34"/>
      <c r="G244" s="35"/>
      <c r="H244" s="33"/>
      <c r="I244" s="35"/>
      <c r="J244" s="37"/>
      <c r="K244" s="37"/>
      <c r="L244" s="37"/>
      <c r="M244" s="37"/>
      <c r="N244" s="33"/>
      <c r="O244" s="33"/>
      <c r="P244" s="33"/>
      <c r="Q244" s="33"/>
      <c r="R244" s="35"/>
      <c r="S244" s="35"/>
      <c r="T244" s="37"/>
      <c r="U244" s="37"/>
      <c r="V244" s="35" t="str">
        <f>IF(ISBLANK(C244),"",IF(ISBLANK($D244),$C$3-C244,D244-C244))</f>
        <v/>
      </c>
      <c r="W244" s="35" t="str">
        <f>IF(E244="Oui",1,"")</f>
        <v/>
      </c>
      <c r="X244" s="35" t="str">
        <f t="shared" si="16"/>
        <v/>
      </c>
      <c r="Y244" s="35" t="str">
        <f t="shared" si="17"/>
        <v/>
      </c>
      <c r="Z244" s="35" t="str">
        <f>IF(E244="Oui",N244,"")</f>
        <v/>
      </c>
      <c r="AA244" s="38" t="str">
        <f>IF(E244="Oui",($C$3-J244)/365,"")</f>
        <v/>
      </c>
      <c r="AB244" s="35" t="str">
        <f t="shared" si="18"/>
        <v/>
      </c>
      <c r="AC244" s="35" t="str">
        <f>IF(AND($E244="Oui",$L244="CDI"),1,"")</f>
        <v/>
      </c>
      <c r="AD244" s="35" t="str">
        <f>IF(AND($E244="Oui",$L244="CDD"),1,"")</f>
        <v/>
      </c>
      <c r="AE244" s="35" t="str">
        <f>IF(AND($E244="Oui",$L244="Apprentissage"),1,"")</f>
        <v/>
      </c>
      <c r="AF244" s="35" t="str">
        <f>IF(AND($E244="Oui",$L244="Stage"),1,"")</f>
        <v/>
      </c>
      <c r="AG244" s="35" t="str">
        <f>IF(AND($E244="Oui",$L244="Autre"),1,"")</f>
        <v/>
      </c>
      <c r="AH244" s="35" t="str">
        <f>IF(AND($E244="Oui",$O244="Cadre"),1,"")</f>
        <v/>
      </c>
      <c r="AI244" s="35" t="str">
        <f>IF(AND($E244="Oui",$O244="Agent de maîtrise"),1,"")</f>
        <v/>
      </c>
      <c r="AJ244" s="35" t="str">
        <f>IF(AND($E244="Oui",$O244="Autre"),1,"")</f>
        <v/>
      </c>
      <c r="AK244" s="38" t="str">
        <f>IF(AND($E244="Oui",$H244="F"),($C$3-J244)/365,"")</f>
        <v/>
      </c>
      <c r="AL244" s="38" t="str">
        <f>IF(AND($E244="Oui",$H244="M"),($C$3-$J244)/365,"")</f>
        <v/>
      </c>
      <c r="AM244" s="35" t="str">
        <f>IF(AND($E244="Oui",$L244="CDI",$H244="F"),1,"")</f>
        <v/>
      </c>
      <c r="AN244" s="35" t="str">
        <f>IF(AND($E244="Oui",$L244="CDD",$H244="F"),1,"")</f>
        <v/>
      </c>
      <c r="AO244" s="35" t="str">
        <f>IF(AND($E244="Oui",$L244="Apprentissage",$H244="F"),1,"")</f>
        <v/>
      </c>
      <c r="AP244" s="35" t="str">
        <f>IF(AND($E244="Oui",$L244="Stage",$H244="F"),1,"")</f>
        <v/>
      </c>
      <c r="AQ244" s="35" t="str">
        <f>IF(AND($E244="Oui",$L244="Autre",$H244="F"),1,"")</f>
        <v/>
      </c>
      <c r="AR244" s="35" t="str">
        <f>IF(AND($E244="Oui",$O244="Cadre",$H244="F"),1,"")</f>
        <v/>
      </c>
      <c r="AS244" s="35" t="str">
        <f>IF(AND($E244="Oui",$O244="Agent de maîtrise",$H244="F"),1,"")</f>
        <v/>
      </c>
      <c r="AT244" s="35" t="str">
        <f>IF(AND($E244="Oui",$O244="Autre",$H244="F"),1,"")</f>
        <v/>
      </c>
      <c r="AU244" s="35" t="str">
        <f ca="1">IF($D244&gt;$AU$5,1,"")</f>
        <v/>
      </c>
      <c r="AV244" s="35" t="str">
        <f ca="1">IF(AND($D244&gt;$AV$5,$D244&lt;$AU$5),1,"")</f>
        <v/>
      </c>
      <c r="AW244" s="35" t="str">
        <f ca="1">IF($C244&gt;$AU$5,1,"")</f>
        <v/>
      </c>
      <c r="AX244" s="35" t="str">
        <f ca="1">IF(AND($C244&gt;$AV$5,$C244&lt;$AU$5),1,"")</f>
        <v/>
      </c>
      <c r="AY244" s="21" t="str">
        <f t="shared" si="19"/>
        <v/>
      </c>
    </row>
    <row r="245" spans="1:51" x14ac:dyDescent="0.25">
      <c r="A245" s="18">
        <v>238</v>
      </c>
      <c r="B245" s="32"/>
      <c r="C245" s="33"/>
      <c r="D245" s="33"/>
      <c r="E245" s="26" t="str">
        <f t="shared" si="15"/>
        <v/>
      </c>
      <c r="F245" s="34"/>
      <c r="G245" s="35"/>
      <c r="H245" s="33"/>
      <c r="I245" s="35"/>
      <c r="J245" s="37"/>
      <c r="K245" s="37"/>
      <c r="L245" s="37"/>
      <c r="M245" s="37"/>
      <c r="N245" s="33"/>
      <c r="O245" s="33"/>
      <c r="P245" s="33"/>
      <c r="Q245" s="33"/>
      <c r="R245" s="35"/>
      <c r="S245" s="35"/>
      <c r="T245" s="37"/>
      <c r="U245" s="37"/>
      <c r="V245" s="35" t="str">
        <f>IF(ISBLANK(C245),"",IF(ISBLANK($D245),$C$3-C245,D245-C245))</f>
        <v/>
      </c>
      <c r="W245" s="35" t="str">
        <f>IF(E245="Oui",1,"")</f>
        <v/>
      </c>
      <c r="X245" s="35" t="str">
        <f t="shared" si="16"/>
        <v/>
      </c>
      <c r="Y245" s="35" t="str">
        <f t="shared" si="17"/>
        <v/>
      </c>
      <c r="Z245" s="35" t="str">
        <f>IF(E245="Oui",N245,"")</f>
        <v/>
      </c>
      <c r="AA245" s="38" t="str">
        <f>IF(E245="Oui",($C$3-J245)/365,"")</f>
        <v/>
      </c>
      <c r="AB245" s="35" t="str">
        <f t="shared" si="18"/>
        <v/>
      </c>
      <c r="AC245" s="35" t="str">
        <f>IF(AND($E245="Oui",$L245="CDI"),1,"")</f>
        <v/>
      </c>
      <c r="AD245" s="35" t="str">
        <f>IF(AND($E245="Oui",$L245="CDD"),1,"")</f>
        <v/>
      </c>
      <c r="AE245" s="35" t="str">
        <f>IF(AND($E245="Oui",$L245="Apprentissage"),1,"")</f>
        <v/>
      </c>
      <c r="AF245" s="35" t="str">
        <f>IF(AND($E245="Oui",$L245="Stage"),1,"")</f>
        <v/>
      </c>
      <c r="AG245" s="35" t="str">
        <f>IF(AND($E245="Oui",$L245="Autre"),1,"")</f>
        <v/>
      </c>
      <c r="AH245" s="35" t="str">
        <f>IF(AND($E245="Oui",$O245="Cadre"),1,"")</f>
        <v/>
      </c>
      <c r="AI245" s="35" t="str">
        <f>IF(AND($E245="Oui",$O245="Agent de maîtrise"),1,"")</f>
        <v/>
      </c>
      <c r="AJ245" s="35" t="str">
        <f>IF(AND($E245="Oui",$O245="Autre"),1,"")</f>
        <v/>
      </c>
      <c r="AK245" s="38" t="str">
        <f>IF(AND($E245="Oui",$H245="F"),($C$3-J245)/365,"")</f>
        <v/>
      </c>
      <c r="AL245" s="38" t="str">
        <f>IF(AND($E245="Oui",$H245="M"),($C$3-$J245)/365,"")</f>
        <v/>
      </c>
      <c r="AM245" s="35" t="str">
        <f>IF(AND($E245="Oui",$L245="CDI",$H245="F"),1,"")</f>
        <v/>
      </c>
      <c r="AN245" s="35" t="str">
        <f>IF(AND($E245="Oui",$L245="CDD",$H245="F"),1,"")</f>
        <v/>
      </c>
      <c r="AO245" s="35" t="str">
        <f>IF(AND($E245="Oui",$L245="Apprentissage",$H245="F"),1,"")</f>
        <v/>
      </c>
      <c r="AP245" s="35" t="str">
        <f>IF(AND($E245="Oui",$L245="Stage",$H245="F"),1,"")</f>
        <v/>
      </c>
      <c r="AQ245" s="35" t="str">
        <f>IF(AND($E245="Oui",$L245="Autre",$H245="F"),1,"")</f>
        <v/>
      </c>
      <c r="AR245" s="35" t="str">
        <f>IF(AND($E245="Oui",$O245="Cadre",$H245="F"),1,"")</f>
        <v/>
      </c>
      <c r="AS245" s="35" t="str">
        <f>IF(AND($E245="Oui",$O245="Agent de maîtrise",$H245="F"),1,"")</f>
        <v/>
      </c>
      <c r="AT245" s="35" t="str">
        <f>IF(AND($E245="Oui",$O245="Autre",$H245="F"),1,"")</f>
        <v/>
      </c>
      <c r="AU245" s="35" t="str">
        <f ca="1">IF($D245&gt;$AU$5,1,"")</f>
        <v/>
      </c>
      <c r="AV245" s="35" t="str">
        <f ca="1">IF(AND($D245&gt;$AV$5,$D245&lt;$AU$5),1,"")</f>
        <v/>
      </c>
      <c r="AW245" s="35" t="str">
        <f ca="1">IF($C245&gt;$AU$5,1,"")</f>
        <v/>
      </c>
      <c r="AX245" s="35" t="str">
        <f ca="1">IF(AND($C245&gt;$AV$5,$C245&lt;$AU$5),1,"")</f>
        <v/>
      </c>
      <c r="AY245" s="21" t="str">
        <f t="shared" si="19"/>
        <v/>
      </c>
    </row>
    <row r="246" spans="1:51" x14ac:dyDescent="0.25">
      <c r="A246" s="18">
        <v>239</v>
      </c>
      <c r="B246" s="32"/>
      <c r="C246" s="33"/>
      <c r="D246" s="33"/>
      <c r="E246" s="26" t="str">
        <f t="shared" si="15"/>
        <v/>
      </c>
      <c r="F246" s="34"/>
      <c r="G246" s="35"/>
      <c r="H246" s="33"/>
      <c r="I246" s="35"/>
      <c r="J246" s="37"/>
      <c r="K246" s="37"/>
      <c r="L246" s="37"/>
      <c r="M246" s="37"/>
      <c r="N246" s="33"/>
      <c r="O246" s="33"/>
      <c r="P246" s="33"/>
      <c r="Q246" s="33"/>
      <c r="R246" s="35"/>
      <c r="S246" s="35"/>
      <c r="T246" s="37"/>
      <c r="U246" s="37"/>
      <c r="V246" s="35" t="str">
        <f>IF(ISBLANK(C246),"",IF(ISBLANK($D246),$C$3-C246,D246-C246))</f>
        <v/>
      </c>
      <c r="W246" s="35" t="str">
        <f>IF(E246="Oui",1,"")</f>
        <v/>
      </c>
      <c r="X246" s="35" t="str">
        <f t="shared" si="16"/>
        <v/>
      </c>
      <c r="Y246" s="35" t="str">
        <f t="shared" si="17"/>
        <v/>
      </c>
      <c r="Z246" s="35" t="str">
        <f>IF(E246="Oui",N246,"")</f>
        <v/>
      </c>
      <c r="AA246" s="38" t="str">
        <f>IF(E246="Oui",($C$3-J246)/365,"")</f>
        <v/>
      </c>
      <c r="AB246" s="35" t="str">
        <f t="shared" si="18"/>
        <v/>
      </c>
      <c r="AC246" s="35" t="str">
        <f>IF(AND($E246="Oui",$L246="CDI"),1,"")</f>
        <v/>
      </c>
      <c r="AD246" s="35" t="str">
        <f>IF(AND($E246="Oui",$L246="CDD"),1,"")</f>
        <v/>
      </c>
      <c r="AE246" s="35" t="str">
        <f>IF(AND($E246="Oui",$L246="Apprentissage"),1,"")</f>
        <v/>
      </c>
      <c r="AF246" s="35" t="str">
        <f>IF(AND($E246="Oui",$L246="Stage"),1,"")</f>
        <v/>
      </c>
      <c r="AG246" s="35" t="str">
        <f>IF(AND($E246="Oui",$L246="Autre"),1,"")</f>
        <v/>
      </c>
      <c r="AH246" s="35" t="str">
        <f>IF(AND($E246="Oui",$O246="Cadre"),1,"")</f>
        <v/>
      </c>
      <c r="AI246" s="35" t="str">
        <f>IF(AND($E246="Oui",$O246="Agent de maîtrise"),1,"")</f>
        <v/>
      </c>
      <c r="AJ246" s="35" t="str">
        <f>IF(AND($E246="Oui",$O246="Autre"),1,"")</f>
        <v/>
      </c>
      <c r="AK246" s="38" t="str">
        <f>IF(AND($E246="Oui",$H246="F"),($C$3-J246)/365,"")</f>
        <v/>
      </c>
      <c r="AL246" s="38" t="str">
        <f>IF(AND($E246="Oui",$H246="M"),($C$3-$J246)/365,"")</f>
        <v/>
      </c>
      <c r="AM246" s="35" t="str">
        <f>IF(AND($E246="Oui",$L246="CDI",$H246="F"),1,"")</f>
        <v/>
      </c>
      <c r="AN246" s="35" t="str">
        <f>IF(AND($E246="Oui",$L246="CDD",$H246="F"),1,"")</f>
        <v/>
      </c>
      <c r="AO246" s="35" t="str">
        <f>IF(AND($E246="Oui",$L246="Apprentissage",$H246="F"),1,"")</f>
        <v/>
      </c>
      <c r="AP246" s="35" t="str">
        <f>IF(AND($E246="Oui",$L246="Stage",$H246="F"),1,"")</f>
        <v/>
      </c>
      <c r="AQ246" s="35" t="str">
        <f>IF(AND($E246="Oui",$L246="Autre",$H246="F"),1,"")</f>
        <v/>
      </c>
      <c r="AR246" s="35" t="str">
        <f>IF(AND($E246="Oui",$O246="Cadre",$H246="F"),1,"")</f>
        <v/>
      </c>
      <c r="AS246" s="35" t="str">
        <f>IF(AND($E246="Oui",$O246="Agent de maîtrise",$H246="F"),1,"")</f>
        <v/>
      </c>
      <c r="AT246" s="35" t="str">
        <f>IF(AND($E246="Oui",$O246="Autre",$H246="F"),1,"")</f>
        <v/>
      </c>
      <c r="AU246" s="35" t="str">
        <f ca="1">IF($D246&gt;$AU$5,1,"")</f>
        <v/>
      </c>
      <c r="AV246" s="35" t="str">
        <f ca="1">IF(AND($D246&gt;$AV$5,$D246&lt;$AU$5),1,"")</f>
        <v/>
      </c>
      <c r="AW246" s="35" t="str">
        <f ca="1">IF($C246&gt;$AU$5,1,"")</f>
        <v/>
      </c>
      <c r="AX246" s="35" t="str">
        <f ca="1">IF(AND($C246&gt;$AV$5,$C246&lt;$AU$5),1,"")</f>
        <v/>
      </c>
      <c r="AY246" s="21" t="str">
        <f t="shared" si="19"/>
        <v/>
      </c>
    </row>
    <row r="247" spans="1:51" x14ac:dyDescent="0.25">
      <c r="A247" s="18">
        <v>240</v>
      </c>
      <c r="B247" s="32"/>
      <c r="C247" s="33"/>
      <c r="D247" s="33"/>
      <c r="E247" s="26" t="str">
        <f t="shared" si="15"/>
        <v/>
      </c>
      <c r="F247" s="34"/>
      <c r="G247" s="35"/>
      <c r="H247" s="33"/>
      <c r="I247" s="35"/>
      <c r="J247" s="37"/>
      <c r="K247" s="37"/>
      <c r="L247" s="37"/>
      <c r="M247" s="37"/>
      <c r="N247" s="33"/>
      <c r="O247" s="33"/>
      <c r="P247" s="33"/>
      <c r="Q247" s="33"/>
      <c r="R247" s="35"/>
      <c r="S247" s="35"/>
      <c r="T247" s="37"/>
      <c r="U247" s="37"/>
      <c r="V247" s="35" t="str">
        <f>IF(ISBLANK(C247),"",IF(ISBLANK($D247),$C$3-C247,D247-C247))</f>
        <v/>
      </c>
      <c r="W247" s="35" t="str">
        <f>IF(E247="Oui",1,"")</f>
        <v/>
      </c>
      <c r="X247" s="35" t="str">
        <f t="shared" si="16"/>
        <v/>
      </c>
      <c r="Y247" s="35" t="str">
        <f t="shared" si="17"/>
        <v/>
      </c>
      <c r="Z247" s="35" t="str">
        <f>IF(E247="Oui",N247,"")</f>
        <v/>
      </c>
      <c r="AA247" s="38" t="str">
        <f>IF(E247="Oui",($C$3-J247)/365,"")</f>
        <v/>
      </c>
      <c r="AB247" s="35" t="str">
        <f t="shared" si="18"/>
        <v/>
      </c>
      <c r="AC247" s="35" t="str">
        <f>IF(AND($E247="Oui",$L247="CDI"),1,"")</f>
        <v/>
      </c>
      <c r="AD247" s="35" t="str">
        <f>IF(AND($E247="Oui",$L247="CDD"),1,"")</f>
        <v/>
      </c>
      <c r="AE247" s="35" t="str">
        <f>IF(AND($E247="Oui",$L247="Apprentissage"),1,"")</f>
        <v/>
      </c>
      <c r="AF247" s="35" t="str">
        <f>IF(AND($E247="Oui",$L247="Stage"),1,"")</f>
        <v/>
      </c>
      <c r="AG247" s="35" t="str">
        <f>IF(AND($E247="Oui",$L247="Autre"),1,"")</f>
        <v/>
      </c>
      <c r="AH247" s="35" t="str">
        <f>IF(AND($E247="Oui",$O247="Cadre"),1,"")</f>
        <v/>
      </c>
      <c r="AI247" s="35" t="str">
        <f>IF(AND($E247="Oui",$O247="Agent de maîtrise"),1,"")</f>
        <v/>
      </c>
      <c r="AJ247" s="35" t="str">
        <f>IF(AND($E247="Oui",$O247="Autre"),1,"")</f>
        <v/>
      </c>
      <c r="AK247" s="38" t="str">
        <f>IF(AND($E247="Oui",$H247="F"),($C$3-J247)/365,"")</f>
        <v/>
      </c>
      <c r="AL247" s="38" t="str">
        <f>IF(AND($E247="Oui",$H247="M"),($C$3-$J247)/365,"")</f>
        <v/>
      </c>
      <c r="AM247" s="35" t="str">
        <f>IF(AND($E247="Oui",$L247="CDI",$H247="F"),1,"")</f>
        <v/>
      </c>
      <c r="AN247" s="35" t="str">
        <f>IF(AND($E247="Oui",$L247="CDD",$H247="F"),1,"")</f>
        <v/>
      </c>
      <c r="AO247" s="35" t="str">
        <f>IF(AND($E247="Oui",$L247="Apprentissage",$H247="F"),1,"")</f>
        <v/>
      </c>
      <c r="AP247" s="35" t="str">
        <f>IF(AND($E247="Oui",$L247="Stage",$H247="F"),1,"")</f>
        <v/>
      </c>
      <c r="AQ247" s="35" t="str">
        <f>IF(AND($E247="Oui",$L247="Autre",$H247="F"),1,"")</f>
        <v/>
      </c>
      <c r="AR247" s="35" t="str">
        <f>IF(AND($E247="Oui",$O247="Cadre",$H247="F"),1,"")</f>
        <v/>
      </c>
      <c r="AS247" s="35" t="str">
        <f>IF(AND($E247="Oui",$O247="Agent de maîtrise",$H247="F"),1,"")</f>
        <v/>
      </c>
      <c r="AT247" s="35" t="str">
        <f>IF(AND($E247="Oui",$O247="Autre",$H247="F"),1,"")</f>
        <v/>
      </c>
      <c r="AU247" s="35" t="str">
        <f ca="1">IF($D247&gt;$AU$5,1,"")</f>
        <v/>
      </c>
      <c r="AV247" s="35" t="str">
        <f ca="1">IF(AND($D247&gt;$AV$5,$D247&lt;$AU$5),1,"")</f>
        <v/>
      </c>
      <c r="AW247" s="35" t="str">
        <f ca="1">IF($C247&gt;$AU$5,1,"")</f>
        <v/>
      </c>
      <c r="AX247" s="35" t="str">
        <f ca="1">IF(AND($C247&gt;$AV$5,$C247&lt;$AU$5),1,"")</f>
        <v/>
      </c>
      <c r="AY247" s="21" t="str">
        <f t="shared" si="19"/>
        <v/>
      </c>
    </row>
    <row r="248" spans="1:51" x14ac:dyDescent="0.25">
      <c r="A248" s="18">
        <v>241</v>
      </c>
      <c r="B248" s="32"/>
      <c r="C248" s="33"/>
      <c r="D248" s="33"/>
      <c r="E248" s="26" t="str">
        <f t="shared" si="15"/>
        <v/>
      </c>
      <c r="F248" s="34"/>
      <c r="G248" s="35"/>
      <c r="H248" s="33"/>
      <c r="I248" s="35"/>
      <c r="J248" s="37"/>
      <c r="K248" s="37"/>
      <c r="L248" s="37"/>
      <c r="M248" s="37"/>
      <c r="N248" s="33"/>
      <c r="O248" s="33"/>
      <c r="P248" s="33"/>
      <c r="Q248" s="33"/>
      <c r="R248" s="35"/>
      <c r="S248" s="35"/>
      <c r="T248" s="37"/>
      <c r="U248" s="37"/>
      <c r="V248" s="35" t="str">
        <f>IF(ISBLANK(C248),"",IF(ISBLANK($D248),$C$3-C248,D248-C248))</f>
        <v/>
      </c>
      <c r="W248" s="35" t="str">
        <f>IF(E248="Oui",1,"")</f>
        <v/>
      </c>
      <c r="X248" s="35" t="str">
        <f t="shared" si="16"/>
        <v/>
      </c>
      <c r="Y248" s="35" t="str">
        <f t="shared" si="17"/>
        <v/>
      </c>
      <c r="Z248" s="35" t="str">
        <f>IF(E248="Oui",N248,"")</f>
        <v/>
      </c>
      <c r="AA248" s="38" t="str">
        <f>IF(E248="Oui",($C$3-J248)/365,"")</f>
        <v/>
      </c>
      <c r="AB248" s="35" t="str">
        <f t="shared" si="18"/>
        <v/>
      </c>
      <c r="AC248" s="35" t="str">
        <f>IF(AND($E248="Oui",$L248="CDI"),1,"")</f>
        <v/>
      </c>
      <c r="AD248" s="35" t="str">
        <f>IF(AND($E248="Oui",$L248="CDD"),1,"")</f>
        <v/>
      </c>
      <c r="AE248" s="35" t="str">
        <f>IF(AND($E248="Oui",$L248="Apprentissage"),1,"")</f>
        <v/>
      </c>
      <c r="AF248" s="35" t="str">
        <f>IF(AND($E248="Oui",$L248="Stage"),1,"")</f>
        <v/>
      </c>
      <c r="AG248" s="35" t="str">
        <f>IF(AND($E248="Oui",$L248="Autre"),1,"")</f>
        <v/>
      </c>
      <c r="AH248" s="35" t="str">
        <f>IF(AND($E248="Oui",$O248="Cadre"),1,"")</f>
        <v/>
      </c>
      <c r="AI248" s="35" t="str">
        <f>IF(AND($E248="Oui",$O248="Agent de maîtrise"),1,"")</f>
        <v/>
      </c>
      <c r="AJ248" s="35" t="str">
        <f>IF(AND($E248="Oui",$O248="Autre"),1,"")</f>
        <v/>
      </c>
      <c r="AK248" s="38" t="str">
        <f>IF(AND($E248="Oui",$H248="F"),($C$3-J248)/365,"")</f>
        <v/>
      </c>
      <c r="AL248" s="38" t="str">
        <f>IF(AND($E248="Oui",$H248="M"),($C$3-$J248)/365,"")</f>
        <v/>
      </c>
      <c r="AM248" s="35" t="str">
        <f>IF(AND($E248="Oui",$L248="CDI",$H248="F"),1,"")</f>
        <v/>
      </c>
      <c r="AN248" s="35" t="str">
        <f>IF(AND($E248="Oui",$L248="CDD",$H248="F"),1,"")</f>
        <v/>
      </c>
      <c r="AO248" s="35" t="str">
        <f>IF(AND($E248="Oui",$L248="Apprentissage",$H248="F"),1,"")</f>
        <v/>
      </c>
      <c r="AP248" s="35" t="str">
        <f>IF(AND($E248="Oui",$L248="Stage",$H248="F"),1,"")</f>
        <v/>
      </c>
      <c r="AQ248" s="35" t="str">
        <f>IF(AND($E248="Oui",$L248="Autre",$H248="F"),1,"")</f>
        <v/>
      </c>
      <c r="AR248" s="35" t="str">
        <f>IF(AND($E248="Oui",$O248="Cadre",$H248="F"),1,"")</f>
        <v/>
      </c>
      <c r="AS248" s="35" t="str">
        <f>IF(AND($E248="Oui",$O248="Agent de maîtrise",$H248="F"),1,"")</f>
        <v/>
      </c>
      <c r="AT248" s="35" t="str">
        <f>IF(AND($E248="Oui",$O248="Autre",$H248="F"),1,"")</f>
        <v/>
      </c>
      <c r="AU248" s="35" t="str">
        <f ca="1">IF($D248&gt;$AU$5,1,"")</f>
        <v/>
      </c>
      <c r="AV248" s="35" t="str">
        <f ca="1">IF(AND($D248&gt;$AV$5,$D248&lt;$AU$5),1,"")</f>
        <v/>
      </c>
      <c r="AW248" s="35" t="str">
        <f ca="1">IF($C248&gt;$AU$5,1,"")</f>
        <v/>
      </c>
      <c r="AX248" s="35" t="str">
        <f ca="1">IF(AND($C248&gt;$AV$5,$C248&lt;$AU$5),1,"")</f>
        <v/>
      </c>
      <c r="AY248" s="21" t="str">
        <f t="shared" si="19"/>
        <v/>
      </c>
    </row>
    <row r="249" spans="1:51" x14ac:dyDescent="0.25">
      <c r="A249" s="18">
        <v>242</v>
      </c>
      <c r="B249" s="32"/>
      <c r="C249" s="33"/>
      <c r="D249" s="33"/>
      <c r="E249" s="26" t="str">
        <f t="shared" si="15"/>
        <v/>
      </c>
      <c r="F249" s="34"/>
      <c r="G249" s="35"/>
      <c r="H249" s="33"/>
      <c r="I249" s="35"/>
      <c r="J249" s="37"/>
      <c r="K249" s="37"/>
      <c r="L249" s="37"/>
      <c r="M249" s="37"/>
      <c r="N249" s="33"/>
      <c r="O249" s="33"/>
      <c r="P249" s="33"/>
      <c r="Q249" s="33"/>
      <c r="R249" s="35"/>
      <c r="S249" s="35"/>
      <c r="T249" s="37"/>
      <c r="U249" s="37"/>
      <c r="V249" s="35" t="str">
        <f>IF(ISBLANK(C249),"",IF(ISBLANK($D249),$C$3-C249,D249-C249))</f>
        <v/>
      </c>
      <c r="W249" s="35" t="str">
        <f>IF(E249="Oui",1,"")</f>
        <v/>
      </c>
      <c r="X249" s="35" t="str">
        <f t="shared" si="16"/>
        <v/>
      </c>
      <c r="Y249" s="35" t="str">
        <f t="shared" si="17"/>
        <v/>
      </c>
      <c r="Z249" s="35" t="str">
        <f>IF(E249="Oui",N249,"")</f>
        <v/>
      </c>
      <c r="AA249" s="38" t="str">
        <f>IF(E249="Oui",($C$3-J249)/365,"")</f>
        <v/>
      </c>
      <c r="AB249" s="35" t="str">
        <f t="shared" si="18"/>
        <v/>
      </c>
      <c r="AC249" s="35" t="str">
        <f>IF(AND($E249="Oui",$L249="CDI"),1,"")</f>
        <v/>
      </c>
      <c r="AD249" s="35" t="str">
        <f>IF(AND($E249="Oui",$L249="CDD"),1,"")</f>
        <v/>
      </c>
      <c r="AE249" s="35" t="str">
        <f>IF(AND($E249="Oui",$L249="Apprentissage"),1,"")</f>
        <v/>
      </c>
      <c r="AF249" s="35" t="str">
        <f>IF(AND($E249="Oui",$L249="Stage"),1,"")</f>
        <v/>
      </c>
      <c r="AG249" s="35" t="str">
        <f>IF(AND($E249="Oui",$L249="Autre"),1,"")</f>
        <v/>
      </c>
      <c r="AH249" s="35" t="str">
        <f>IF(AND($E249="Oui",$O249="Cadre"),1,"")</f>
        <v/>
      </c>
      <c r="AI249" s="35" t="str">
        <f>IF(AND($E249="Oui",$O249="Agent de maîtrise"),1,"")</f>
        <v/>
      </c>
      <c r="AJ249" s="35" t="str">
        <f>IF(AND($E249="Oui",$O249="Autre"),1,"")</f>
        <v/>
      </c>
      <c r="AK249" s="38" t="str">
        <f>IF(AND($E249="Oui",$H249="F"),($C$3-J249)/365,"")</f>
        <v/>
      </c>
      <c r="AL249" s="38" t="str">
        <f>IF(AND($E249="Oui",$H249="M"),($C$3-$J249)/365,"")</f>
        <v/>
      </c>
      <c r="AM249" s="35" t="str">
        <f>IF(AND($E249="Oui",$L249="CDI",$H249="F"),1,"")</f>
        <v/>
      </c>
      <c r="AN249" s="35" t="str">
        <f>IF(AND($E249="Oui",$L249="CDD",$H249="F"),1,"")</f>
        <v/>
      </c>
      <c r="AO249" s="35" t="str">
        <f>IF(AND($E249="Oui",$L249="Apprentissage",$H249="F"),1,"")</f>
        <v/>
      </c>
      <c r="AP249" s="35" t="str">
        <f>IF(AND($E249="Oui",$L249="Stage",$H249="F"),1,"")</f>
        <v/>
      </c>
      <c r="AQ249" s="35" t="str">
        <f>IF(AND($E249="Oui",$L249="Autre",$H249="F"),1,"")</f>
        <v/>
      </c>
      <c r="AR249" s="35" t="str">
        <f>IF(AND($E249="Oui",$O249="Cadre",$H249="F"),1,"")</f>
        <v/>
      </c>
      <c r="AS249" s="35" t="str">
        <f>IF(AND($E249="Oui",$O249="Agent de maîtrise",$H249="F"),1,"")</f>
        <v/>
      </c>
      <c r="AT249" s="35" t="str">
        <f>IF(AND($E249="Oui",$O249="Autre",$H249="F"),1,"")</f>
        <v/>
      </c>
      <c r="AU249" s="35" t="str">
        <f ca="1">IF($D249&gt;$AU$5,1,"")</f>
        <v/>
      </c>
      <c r="AV249" s="35" t="str">
        <f ca="1">IF(AND($D249&gt;$AV$5,$D249&lt;$AU$5),1,"")</f>
        <v/>
      </c>
      <c r="AW249" s="35" t="str">
        <f ca="1">IF($C249&gt;$AU$5,1,"")</f>
        <v/>
      </c>
      <c r="AX249" s="35" t="str">
        <f ca="1">IF(AND($C249&gt;$AV$5,$C249&lt;$AU$5),1,"")</f>
        <v/>
      </c>
      <c r="AY249" s="21" t="str">
        <f t="shared" si="19"/>
        <v/>
      </c>
    </row>
    <row r="250" spans="1:51" x14ac:dyDescent="0.25">
      <c r="A250" s="18">
        <v>243</v>
      </c>
      <c r="B250" s="32"/>
      <c r="C250" s="33"/>
      <c r="D250" s="33"/>
      <c r="E250" s="26" t="str">
        <f t="shared" si="15"/>
        <v/>
      </c>
      <c r="F250" s="34"/>
      <c r="G250" s="35"/>
      <c r="H250" s="33"/>
      <c r="I250" s="35"/>
      <c r="J250" s="37"/>
      <c r="K250" s="37"/>
      <c r="L250" s="37"/>
      <c r="M250" s="37"/>
      <c r="N250" s="33"/>
      <c r="O250" s="33"/>
      <c r="P250" s="33"/>
      <c r="Q250" s="33"/>
      <c r="R250" s="35"/>
      <c r="S250" s="35"/>
      <c r="T250" s="37"/>
      <c r="U250" s="37"/>
      <c r="V250" s="35" t="str">
        <f>IF(ISBLANK(C250),"",IF(ISBLANK($D250),$C$3-C250,D250-C250))</f>
        <v/>
      </c>
      <c r="W250" s="35" t="str">
        <f>IF(E250="Oui",1,"")</f>
        <v/>
      </c>
      <c r="X250" s="35" t="str">
        <f t="shared" si="16"/>
        <v/>
      </c>
      <c r="Y250" s="35" t="str">
        <f t="shared" si="17"/>
        <v/>
      </c>
      <c r="Z250" s="35" t="str">
        <f>IF(E250="Oui",N250,"")</f>
        <v/>
      </c>
      <c r="AA250" s="38" t="str">
        <f>IF(E250="Oui",($C$3-J250)/365,"")</f>
        <v/>
      </c>
      <c r="AB250" s="35" t="str">
        <f t="shared" si="18"/>
        <v/>
      </c>
      <c r="AC250" s="35" t="str">
        <f>IF(AND($E250="Oui",$L250="CDI"),1,"")</f>
        <v/>
      </c>
      <c r="AD250" s="35" t="str">
        <f>IF(AND($E250="Oui",$L250="CDD"),1,"")</f>
        <v/>
      </c>
      <c r="AE250" s="35" t="str">
        <f>IF(AND($E250="Oui",$L250="Apprentissage"),1,"")</f>
        <v/>
      </c>
      <c r="AF250" s="35" t="str">
        <f>IF(AND($E250="Oui",$L250="Stage"),1,"")</f>
        <v/>
      </c>
      <c r="AG250" s="35" t="str">
        <f>IF(AND($E250="Oui",$L250="Autre"),1,"")</f>
        <v/>
      </c>
      <c r="AH250" s="35" t="str">
        <f>IF(AND($E250="Oui",$O250="Cadre"),1,"")</f>
        <v/>
      </c>
      <c r="AI250" s="35" t="str">
        <f>IF(AND($E250="Oui",$O250="Agent de maîtrise"),1,"")</f>
        <v/>
      </c>
      <c r="AJ250" s="35" t="str">
        <f>IF(AND($E250="Oui",$O250="Autre"),1,"")</f>
        <v/>
      </c>
      <c r="AK250" s="38" t="str">
        <f>IF(AND($E250="Oui",$H250="F"),($C$3-J250)/365,"")</f>
        <v/>
      </c>
      <c r="AL250" s="38" t="str">
        <f>IF(AND($E250="Oui",$H250="M"),($C$3-$J250)/365,"")</f>
        <v/>
      </c>
      <c r="AM250" s="35" t="str">
        <f>IF(AND($E250="Oui",$L250="CDI",$H250="F"),1,"")</f>
        <v/>
      </c>
      <c r="AN250" s="35" t="str">
        <f>IF(AND($E250="Oui",$L250="CDD",$H250="F"),1,"")</f>
        <v/>
      </c>
      <c r="AO250" s="35" t="str">
        <f>IF(AND($E250="Oui",$L250="Apprentissage",$H250="F"),1,"")</f>
        <v/>
      </c>
      <c r="AP250" s="35" t="str">
        <f>IF(AND($E250="Oui",$L250="Stage",$H250="F"),1,"")</f>
        <v/>
      </c>
      <c r="AQ250" s="35" t="str">
        <f>IF(AND($E250="Oui",$L250="Autre",$H250="F"),1,"")</f>
        <v/>
      </c>
      <c r="AR250" s="35" t="str">
        <f>IF(AND($E250="Oui",$O250="Cadre",$H250="F"),1,"")</f>
        <v/>
      </c>
      <c r="AS250" s="35" t="str">
        <f>IF(AND($E250="Oui",$O250="Agent de maîtrise",$H250="F"),1,"")</f>
        <v/>
      </c>
      <c r="AT250" s="35" t="str">
        <f>IF(AND($E250="Oui",$O250="Autre",$H250="F"),1,"")</f>
        <v/>
      </c>
      <c r="AU250" s="35" t="str">
        <f ca="1">IF($D250&gt;$AU$5,1,"")</f>
        <v/>
      </c>
      <c r="AV250" s="35" t="str">
        <f ca="1">IF(AND($D250&gt;$AV$5,$D250&lt;$AU$5),1,"")</f>
        <v/>
      </c>
      <c r="AW250" s="35" t="str">
        <f ca="1">IF($C250&gt;$AU$5,1,"")</f>
        <v/>
      </c>
      <c r="AX250" s="35" t="str">
        <f ca="1">IF(AND($C250&gt;$AV$5,$C250&lt;$AU$5),1,"")</f>
        <v/>
      </c>
      <c r="AY250" s="21" t="str">
        <f t="shared" si="19"/>
        <v/>
      </c>
    </row>
    <row r="251" spans="1:51" x14ac:dyDescent="0.25">
      <c r="A251" s="18">
        <v>244</v>
      </c>
      <c r="B251" s="32"/>
      <c r="C251" s="33"/>
      <c r="D251" s="33"/>
      <c r="E251" s="26" t="str">
        <f t="shared" si="15"/>
        <v/>
      </c>
      <c r="F251" s="34"/>
      <c r="G251" s="35"/>
      <c r="H251" s="33"/>
      <c r="I251" s="35"/>
      <c r="J251" s="37"/>
      <c r="K251" s="37"/>
      <c r="L251" s="37"/>
      <c r="M251" s="37"/>
      <c r="N251" s="33"/>
      <c r="O251" s="33"/>
      <c r="P251" s="33"/>
      <c r="Q251" s="33"/>
      <c r="R251" s="35"/>
      <c r="S251" s="35"/>
      <c r="T251" s="37"/>
      <c r="U251" s="37"/>
      <c r="V251" s="35" t="str">
        <f>IF(ISBLANK(C251),"",IF(ISBLANK($D251),$C$3-C251,D251-C251))</f>
        <v/>
      </c>
      <c r="W251" s="35" t="str">
        <f>IF(E251="Oui",1,"")</f>
        <v/>
      </c>
      <c r="X251" s="35" t="str">
        <f t="shared" si="16"/>
        <v/>
      </c>
      <c r="Y251" s="35" t="str">
        <f t="shared" si="17"/>
        <v/>
      </c>
      <c r="Z251" s="35" t="str">
        <f>IF(E251="Oui",N251,"")</f>
        <v/>
      </c>
      <c r="AA251" s="38" t="str">
        <f>IF(E251="Oui",($C$3-J251)/365,"")</f>
        <v/>
      </c>
      <c r="AB251" s="35" t="str">
        <f t="shared" si="18"/>
        <v/>
      </c>
      <c r="AC251" s="35" t="str">
        <f>IF(AND($E251="Oui",$L251="CDI"),1,"")</f>
        <v/>
      </c>
      <c r="AD251" s="35" t="str">
        <f>IF(AND($E251="Oui",$L251="CDD"),1,"")</f>
        <v/>
      </c>
      <c r="AE251" s="35" t="str">
        <f>IF(AND($E251="Oui",$L251="Apprentissage"),1,"")</f>
        <v/>
      </c>
      <c r="AF251" s="35" t="str">
        <f>IF(AND($E251="Oui",$L251="Stage"),1,"")</f>
        <v/>
      </c>
      <c r="AG251" s="35" t="str">
        <f>IF(AND($E251="Oui",$L251="Autre"),1,"")</f>
        <v/>
      </c>
      <c r="AH251" s="35" t="str">
        <f>IF(AND($E251="Oui",$O251="Cadre"),1,"")</f>
        <v/>
      </c>
      <c r="AI251" s="35" t="str">
        <f>IF(AND($E251="Oui",$O251="Agent de maîtrise"),1,"")</f>
        <v/>
      </c>
      <c r="AJ251" s="35" t="str">
        <f>IF(AND($E251="Oui",$O251="Autre"),1,"")</f>
        <v/>
      </c>
      <c r="AK251" s="38" t="str">
        <f>IF(AND($E251="Oui",$H251="F"),($C$3-J251)/365,"")</f>
        <v/>
      </c>
      <c r="AL251" s="38" t="str">
        <f>IF(AND($E251="Oui",$H251="M"),($C$3-$J251)/365,"")</f>
        <v/>
      </c>
      <c r="AM251" s="35" t="str">
        <f>IF(AND($E251="Oui",$L251="CDI",$H251="F"),1,"")</f>
        <v/>
      </c>
      <c r="AN251" s="35" t="str">
        <f>IF(AND($E251="Oui",$L251="CDD",$H251="F"),1,"")</f>
        <v/>
      </c>
      <c r="AO251" s="35" t="str">
        <f>IF(AND($E251="Oui",$L251="Apprentissage",$H251="F"),1,"")</f>
        <v/>
      </c>
      <c r="AP251" s="35" t="str">
        <f>IF(AND($E251="Oui",$L251="Stage",$H251="F"),1,"")</f>
        <v/>
      </c>
      <c r="AQ251" s="35" t="str">
        <f>IF(AND($E251="Oui",$L251="Autre",$H251="F"),1,"")</f>
        <v/>
      </c>
      <c r="AR251" s="35" t="str">
        <f>IF(AND($E251="Oui",$O251="Cadre",$H251="F"),1,"")</f>
        <v/>
      </c>
      <c r="AS251" s="35" t="str">
        <f>IF(AND($E251="Oui",$O251="Agent de maîtrise",$H251="F"),1,"")</f>
        <v/>
      </c>
      <c r="AT251" s="35" t="str">
        <f>IF(AND($E251="Oui",$O251="Autre",$H251="F"),1,"")</f>
        <v/>
      </c>
      <c r="AU251" s="35" t="str">
        <f ca="1">IF($D251&gt;$AU$5,1,"")</f>
        <v/>
      </c>
      <c r="AV251" s="35" t="str">
        <f ca="1">IF(AND($D251&gt;$AV$5,$D251&lt;$AU$5),1,"")</f>
        <v/>
      </c>
      <c r="AW251" s="35" t="str">
        <f ca="1">IF($C251&gt;$AU$5,1,"")</f>
        <v/>
      </c>
      <c r="AX251" s="35" t="str">
        <f ca="1">IF(AND($C251&gt;$AV$5,$C251&lt;$AU$5),1,"")</f>
        <v/>
      </c>
      <c r="AY251" s="21" t="str">
        <f t="shared" si="19"/>
        <v/>
      </c>
    </row>
    <row r="252" spans="1:51" x14ac:dyDescent="0.25">
      <c r="A252" s="18">
        <v>245</v>
      </c>
      <c r="B252" s="32"/>
      <c r="C252" s="33"/>
      <c r="D252" s="33"/>
      <c r="E252" s="26" t="str">
        <f t="shared" si="15"/>
        <v/>
      </c>
      <c r="F252" s="34"/>
      <c r="G252" s="35"/>
      <c r="H252" s="33"/>
      <c r="I252" s="35"/>
      <c r="J252" s="37"/>
      <c r="K252" s="37"/>
      <c r="L252" s="37"/>
      <c r="M252" s="37"/>
      <c r="N252" s="33"/>
      <c r="O252" s="33"/>
      <c r="P252" s="33"/>
      <c r="Q252" s="33"/>
      <c r="R252" s="35"/>
      <c r="S252" s="35"/>
      <c r="T252" s="37"/>
      <c r="U252" s="37"/>
      <c r="V252" s="35" t="str">
        <f>IF(ISBLANK(C252),"",IF(ISBLANK($D252),$C$3-C252,D252-C252))</f>
        <v/>
      </c>
      <c r="W252" s="35" t="str">
        <f>IF(E252="Oui",1,"")</f>
        <v/>
      </c>
      <c r="X252" s="35" t="str">
        <f t="shared" si="16"/>
        <v/>
      </c>
      <c r="Y252" s="35" t="str">
        <f t="shared" si="17"/>
        <v/>
      </c>
      <c r="Z252" s="35" t="str">
        <f>IF(E252="Oui",N252,"")</f>
        <v/>
      </c>
      <c r="AA252" s="38" t="str">
        <f>IF(E252="Oui",($C$3-J252)/365,"")</f>
        <v/>
      </c>
      <c r="AB252" s="35" t="str">
        <f t="shared" si="18"/>
        <v/>
      </c>
      <c r="AC252" s="35" t="str">
        <f>IF(AND($E252="Oui",$L252="CDI"),1,"")</f>
        <v/>
      </c>
      <c r="AD252" s="35" t="str">
        <f>IF(AND($E252="Oui",$L252="CDD"),1,"")</f>
        <v/>
      </c>
      <c r="AE252" s="35" t="str">
        <f>IF(AND($E252="Oui",$L252="Apprentissage"),1,"")</f>
        <v/>
      </c>
      <c r="AF252" s="35" t="str">
        <f>IF(AND($E252="Oui",$L252="Stage"),1,"")</f>
        <v/>
      </c>
      <c r="AG252" s="35" t="str">
        <f>IF(AND($E252="Oui",$L252="Autre"),1,"")</f>
        <v/>
      </c>
      <c r="AH252" s="35" t="str">
        <f>IF(AND($E252="Oui",$O252="Cadre"),1,"")</f>
        <v/>
      </c>
      <c r="AI252" s="35" t="str">
        <f>IF(AND($E252="Oui",$O252="Agent de maîtrise"),1,"")</f>
        <v/>
      </c>
      <c r="AJ252" s="35" t="str">
        <f>IF(AND($E252="Oui",$O252="Autre"),1,"")</f>
        <v/>
      </c>
      <c r="AK252" s="38" t="str">
        <f>IF(AND($E252="Oui",$H252="F"),($C$3-J252)/365,"")</f>
        <v/>
      </c>
      <c r="AL252" s="38" t="str">
        <f>IF(AND($E252="Oui",$H252="M"),($C$3-$J252)/365,"")</f>
        <v/>
      </c>
      <c r="AM252" s="35" t="str">
        <f>IF(AND($E252="Oui",$L252="CDI",$H252="F"),1,"")</f>
        <v/>
      </c>
      <c r="AN252" s="35" t="str">
        <f>IF(AND($E252="Oui",$L252="CDD",$H252="F"),1,"")</f>
        <v/>
      </c>
      <c r="AO252" s="35" t="str">
        <f>IF(AND($E252="Oui",$L252="Apprentissage",$H252="F"),1,"")</f>
        <v/>
      </c>
      <c r="AP252" s="35" t="str">
        <f>IF(AND($E252="Oui",$L252="Stage",$H252="F"),1,"")</f>
        <v/>
      </c>
      <c r="AQ252" s="35" t="str">
        <f>IF(AND($E252="Oui",$L252="Autre",$H252="F"),1,"")</f>
        <v/>
      </c>
      <c r="AR252" s="35" t="str">
        <f>IF(AND($E252="Oui",$O252="Cadre",$H252="F"),1,"")</f>
        <v/>
      </c>
      <c r="AS252" s="35" t="str">
        <f>IF(AND($E252="Oui",$O252="Agent de maîtrise",$H252="F"),1,"")</f>
        <v/>
      </c>
      <c r="AT252" s="35" t="str">
        <f>IF(AND($E252="Oui",$O252="Autre",$H252="F"),1,"")</f>
        <v/>
      </c>
      <c r="AU252" s="35" t="str">
        <f ca="1">IF($D252&gt;$AU$5,1,"")</f>
        <v/>
      </c>
      <c r="AV252" s="35" t="str">
        <f ca="1">IF(AND($D252&gt;$AV$5,$D252&lt;$AU$5),1,"")</f>
        <v/>
      </c>
      <c r="AW252" s="35" t="str">
        <f ca="1">IF($C252&gt;$AU$5,1,"")</f>
        <v/>
      </c>
      <c r="AX252" s="35" t="str">
        <f ca="1">IF(AND($C252&gt;$AV$5,$C252&lt;$AU$5),1,"")</f>
        <v/>
      </c>
      <c r="AY252" s="21" t="str">
        <f t="shared" si="19"/>
        <v/>
      </c>
    </row>
    <row r="253" spans="1:51" x14ac:dyDescent="0.25">
      <c r="A253" s="18">
        <v>246</v>
      </c>
      <c r="B253" s="32"/>
      <c r="C253" s="33"/>
      <c r="D253" s="33"/>
      <c r="E253" s="26" t="str">
        <f t="shared" si="15"/>
        <v/>
      </c>
      <c r="F253" s="34"/>
      <c r="G253" s="35"/>
      <c r="H253" s="33"/>
      <c r="I253" s="35"/>
      <c r="J253" s="37"/>
      <c r="K253" s="37"/>
      <c r="L253" s="37"/>
      <c r="M253" s="37"/>
      <c r="N253" s="33"/>
      <c r="O253" s="33"/>
      <c r="P253" s="33"/>
      <c r="Q253" s="33"/>
      <c r="R253" s="35"/>
      <c r="S253" s="35"/>
      <c r="T253" s="37"/>
      <c r="U253" s="37"/>
      <c r="V253" s="35" t="str">
        <f>IF(ISBLANK(C253),"",IF(ISBLANK($D253),$C$3-C253,D253-C253))</f>
        <v/>
      </c>
      <c r="W253" s="35" t="str">
        <f>IF(E253="Oui",1,"")</f>
        <v/>
      </c>
      <c r="X253" s="35" t="str">
        <f t="shared" si="16"/>
        <v/>
      </c>
      <c r="Y253" s="35" t="str">
        <f t="shared" si="17"/>
        <v/>
      </c>
      <c r="Z253" s="35" t="str">
        <f>IF(E253="Oui",N253,"")</f>
        <v/>
      </c>
      <c r="AA253" s="38" t="str">
        <f>IF(E253="Oui",($C$3-J253)/365,"")</f>
        <v/>
      </c>
      <c r="AB253" s="35" t="str">
        <f t="shared" si="18"/>
        <v/>
      </c>
      <c r="AC253" s="35" t="str">
        <f>IF(AND($E253="Oui",$L253="CDI"),1,"")</f>
        <v/>
      </c>
      <c r="AD253" s="35" t="str">
        <f>IF(AND($E253="Oui",$L253="CDD"),1,"")</f>
        <v/>
      </c>
      <c r="AE253" s="35" t="str">
        <f>IF(AND($E253="Oui",$L253="Apprentissage"),1,"")</f>
        <v/>
      </c>
      <c r="AF253" s="35" t="str">
        <f>IF(AND($E253="Oui",$L253="Stage"),1,"")</f>
        <v/>
      </c>
      <c r="AG253" s="35" t="str">
        <f>IF(AND($E253="Oui",$L253="Autre"),1,"")</f>
        <v/>
      </c>
      <c r="AH253" s="35" t="str">
        <f>IF(AND($E253="Oui",$O253="Cadre"),1,"")</f>
        <v/>
      </c>
      <c r="AI253" s="35" t="str">
        <f>IF(AND($E253="Oui",$O253="Agent de maîtrise"),1,"")</f>
        <v/>
      </c>
      <c r="AJ253" s="35" t="str">
        <f>IF(AND($E253="Oui",$O253="Autre"),1,"")</f>
        <v/>
      </c>
      <c r="AK253" s="38" t="str">
        <f>IF(AND($E253="Oui",$H253="F"),($C$3-J253)/365,"")</f>
        <v/>
      </c>
      <c r="AL253" s="38" t="str">
        <f>IF(AND($E253="Oui",$H253="M"),($C$3-$J253)/365,"")</f>
        <v/>
      </c>
      <c r="AM253" s="35" t="str">
        <f>IF(AND($E253="Oui",$L253="CDI",$H253="F"),1,"")</f>
        <v/>
      </c>
      <c r="AN253" s="35" t="str">
        <f>IF(AND($E253="Oui",$L253="CDD",$H253="F"),1,"")</f>
        <v/>
      </c>
      <c r="AO253" s="35" t="str">
        <f>IF(AND($E253="Oui",$L253="Apprentissage",$H253="F"),1,"")</f>
        <v/>
      </c>
      <c r="AP253" s="35" t="str">
        <f>IF(AND($E253="Oui",$L253="Stage",$H253="F"),1,"")</f>
        <v/>
      </c>
      <c r="AQ253" s="35" t="str">
        <f>IF(AND($E253="Oui",$L253="Autre",$H253="F"),1,"")</f>
        <v/>
      </c>
      <c r="AR253" s="35" t="str">
        <f>IF(AND($E253="Oui",$O253="Cadre",$H253="F"),1,"")</f>
        <v/>
      </c>
      <c r="AS253" s="35" t="str">
        <f>IF(AND($E253="Oui",$O253="Agent de maîtrise",$H253="F"),1,"")</f>
        <v/>
      </c>
      <c r="AT253" s="35" t="str">
        <f>IF(AND($E253="Oui",$O253="Autre",$H253="F"),1,"")</f>
        <v/>
      </c>
      <c r="AU253" s="35" t="str">
        <f ca="1">IF($D253&gt;$AU$5,1,"")</f>
        <v/>
      </c>
      <c r="AV253" s="35" t="str">
        <f ca="1">IF(AND($D253&gt;$AV$5,$D253&lt;$AU$5),1,"")</f>
        <v/>
      </c>
      <c r="AW253" s="35" t="str">
        <f ca="1">IF($C253&gt;$AU$5,1,"")</f>
        <v/>
      </c>
      <c r="AX253" s="35" t="str">
        <f ca="1">IF(AND($C253&gt;$AV$5,$C253&lt;$AU$5),1,"")</f>
        <v/>
      </c>
      <c r="AY253" s="21" t="str">
        <f t="shared" si="19"/>
        <v/>
      </c>
    </row>
    <row r="254" spans="1:51" x14ac:dyDescent="0.25">
      <c r="A254" s="18">
        <v>247</v>
      </c>
      <c r="B254" s="32"/>
      <c r="C254" s="33"/>
      <c r="D254" s="33"/>
      <c r="E254" s="26" t="str">
        <f t="shared" si="15"/>
        <v/>
      </c>
      <c r="F254" s="34"/>
      <c r="G254" s="35"/>
      <c r="H254" s="33"/>
      <c r="I254" s="35"/>
      <c r="J254" s="37"/>
      <c r="K254" s="37"/>
      <c r="L254" s="37"/>
      <c r="M254" s="37"/>
      <c r="N254" s="33"/>
      <c r="O254" s="33"/>
      <c r="P254" s="33"/>
      <c r="Q254" s="33"/>
      <c r="R254" s="35"/>
      <c r="S254" s="35"/>
      <c r="T254" s="37"/>
      <c r="U254" s="37"/>
      <c r="V254" s="35" t="str">
        <f>IF(ISBLANK(C254),"",IF(ISBLANK($D254),$C$3-C254,D254-C254))</f>
        <v/>
      </c>
      <c r="W254" s="35" t="str">
        <f>IF(E254="Oui",1,"")</f>
        <v/>
      </c>
      <c r="X254" s="35" t="str">
        <f t="shared" si="16"/>
        <v/>
      </c>
      <c r="Y254" s="35" t="str">
        <f t="shared" si="17"/>
        <v/>
      </c>
      <c r="Z254" s="35" t="str">
        <f>IF(E254="Oui",N254,"")</f>
        <v/>
      </c>
      <c r="AA254" s="38" t="str">
        <f>IF(E254="Oui",($C$3-J254)/365,"")</f>
        <v/>
      </c>
      <c r="AB254" s="35" t="str">
        <f t="shared" si="18"/>
        <v/>
      </c>
      <c r="AC254" s="35" t="str">
        <f>IF(AND($E254="Oui",$L254="CDI"),1,"")</f>
        <v/>
      </c>
      <c r="AD254" s="35" t="str">
        <f>IF(AND($E254="Oui",$L254="CDD"),1,"")</f>
        <v/>
      </c>
      <c r="AE254" s="35" t="str">
        <f>IF(AND($E254="Oui",$L254="Apprentissage"),1,"")</f>
        <v/>
      </c>
      <c r="AF254" s="35" t="str">
        <f>IF(AND($E254="Oui",$L254="Stage"),1,"")</f>
        <v/>
      </c>
      <c r="AG254" s="35" t="str">
        <f>IF(AND($E254="Oui",$L254="Autre"),1,"")</f>
        <v/>
      </c>
      <c r="AH254" s="35" t="str">
        <f>IF(AND($E254="Oui",$O254="Cadre"),1,"")</f>
        <v/>
      </c>
      <c r="AI254" s="35" t="str">
        <f>IF(AND($E254="Oui",$O254="Agent de maîtrise"),1,"")</f>
        <v/>
      </c>
      <c r="AJ254" s="35" t="str">
        <f>IF(AND($E254="Oui",$O254="Autre"),1,"")</f>
        <v/>
      </c>
      <c r="AK254" s="38" t="str">
        <f>IF(AND($E254="Oui",$H254="F"),($C$3-J254)/365,"")</f>
        <v/>
      </c>
      <c r="AL254" s="38" t="str">
        <f>IF(AND($E254="Oui",$H254="M"),($C$3-$J254)/365,"")</f>
        <v/>
      </c>
      <c r="AM254" s="35" t="str">
        <f>IF(AND($E254="Oui",$L254="CDI",$H254="F"),1,"")</f>
        <v/>
      </c>
      <c r="AN254" s="35" t="str">
        <f>IF(AND($E254="Oui",$L254="CDD",$H254="F"),1,"")</f>
        <v/>
      </c>
      <c r="AO254" s="35" t="str">
        <f>IF(AND($E254="Oui",$L254="Apprentissage",$H254="F"),1,"")</f>
        <v/>
      </c>
      <c r="AP254" s="35" t="str">
        <f>IF(AND($E254="Oui",$L254="Stage",$H254="F"),1,"")</f>
        <v/>
      </c>
      <c r="AQ254" s="35" t="str">
        <f>IF(AND($E254="Oui",$L254="Autre",$H254="F"),1,"")</f>
        <v/>
      </c>
      <c r="AR254" s="35" t="str">
        <f>IF(AND($E254="Oui",$O254="Cadre",$H254="F"),1,"")</f>
        <v/>
      </c>
      <c r="AS254" s="35" t="str">
        <f>IF(AND($E254="Oui",$O254="Agent de maîtrise",$H254="F"),1,"")</f>
        <v/>
      </c>
      <c r="AT254" s="35" t="str">
        <f>IF(AND($E254="Oui",$O254="Autre",$H254="F"),1,"")</f>
        <v/>
      </c>
      <c r="AU254" s="35" t="str">
        <f ca="1">IF($D254&gt;$AU$5,1,"")</f>
        <v/>
      </c>
      <c r="AV254" s="35" t="str">
        <f ca="1">IF(AND($D254&gt;$AV$5,$D254&lt;$AU$5),1,"")</f>
        <v/>
      </c>
      <c r="AW254" s="35" t="str">
        <f ca="1">IF($C254&gt;$AU$5,1,"")</f>
        <v/>
      </c>
      <c r="AX254" s="35" t="str">
        <f ca="1">IF(AND($C254&gt;$AV$5,$C254&lt;$AU$5),1,"")</f>
        <v/>
      </c>
      <c r="AY254" s="21" t="str">
        <f t="shared" si="19"/>
        <v/>
      </c>
    </row>
    <row r="255" spans="1:51" x14ac:dyDescent="0.25">
      <c r="A255" s="18">
        <v>248</v>
      </c>
      <c r="B255" s="32"/>
      <c r="C255" s="33"/>
      <c r="D255" s="33"/>
      <c r="E255" s="26" t="str">
        <f t="shared" si="15"/>
        <v/>
      </c>
      <c r="F255" s="34"/>
      <c r="G255" s="35"/>
      <c r="H255" s="33"/>
      <c r="I255" s="35"/>
      <c r="J255" s="37"/>
      <c r="K255" s="37"/>
      <c r="L255" s="37"/>
      <c r="M255" s="37"/>
      <c r="N255" s="33"/>
      <c r="O255" s="33"/>
      <c r="P255" s="33"/>
      <c r="Q255" s="33"/>
      <c r="R255" s="35"/>
      <c r="S255" s="35"/>
      <c r="T255" s="37"/>
      <c r="U255" s="37"/>
      <c r="V255" s="35" t="str">
        <f>IF(ISBLANK(C255),"",IF(ISBLANK($D255),$C$3-C255,D255-C255))</f>
        <v/>
      </c>
      <c r="W255" s="35" t="str">
        <f>IF(E255="Oui",1,"")</f>
        <v/>
      </c>
      <c r="X255" s="35" t="str">
        <f t="shared" si="16"/>
        <v/>
      </c>
      <c r="Y255" s="35" t="str">
        <f t="shared" si="17"/>
        <v/>
      </c>
      <c r="Z255" s="35" t="str">
        <f>IF(E255="Oui",N255,"")</f>
        <v/>
      </c>
      <c r="AA255" s="38" t="str">
        <f>IF(E255="Oui",($C$3-J255)/365,"")</f>
        <v/>
      </c>
      <c r="AB255" s="35" t="str">
        <f t="shared" si="18"/>
        <v/>
      </c>
      <c r="AC255" s="35" t="str">
        <f>IF(AND($E255="Oui",$L255="CDI"),1,"")</f>
        <v/>
      </c>
      <c r="AD255" s="35" t="str">
        <f>IF(AND($E255="Oui",$L255="CDD"),1,"")</f>
        <v/>
      </c>
      <c r="AE255" s="35" t="str">
        <f>IF(AND($E255="Oui",$L255="Apprentissage"),1,"")</f>
        <v/>
      </c>
      <c r="AF255" s="35" t="str">
        <f>IF(AND($E255="Oui",$L255="Stage"),1,"")</f>
        <v/>
      </c>
      <c r="AG255" s="35" t="str">
        <f>IF(AND($E255="Oui",$L255="Autre"),1,"")</f>
        <v/>
      </c>
      <c r="AH255" s="35" t="str">
        <f>IF(AND($E255="Oui",$O255="Cadre"),1,"")</f>
        <v/>
      </c>
      <c r="AI255" s="35" t="str">
        <f>IF(AND($E255="Oui",$O255="Agent de maîtrise"),1,"")</f>
        <v/>
      </c>
      <c r="AJ255" s="35" t="str">
        <f>IF(AND($E255="Oui",$O255="Autre"),1,"")</f>
        <v/>
      </c>
      <c r="AK255" s="38" t="str">
        <f>IF(AND($E255="Oui",$H255="F"),($C$3-J255)/365,"")</f>
        <v/>
      </c>
      <c r="AL255" s="38" t="str">
        <f>IF(AND($E255="Oui",$H255="M"),($C$3-$J255)/365,"")</f>
        <v/>
      </c>
      <c r="AM255" s="35" t="str">
        <f>IF(AND($E255="Oui",$L255="CDI",$H255="F"),1,"")</f>
        <v/>
      </c>
      <c r="AN255" s="35" t="str">
        <f>IF(AND($E255="Oui",$L255="CDD",$H255="F"),1,"")</f>
        <v/>
      </c>
      <c r="AO255" s="35" t="str">
        <f>IF(AND($E255="Oui",$L255="Apprentissage",$H255="F"),1,"")</f>
        <v/>
      </c>
      <c r="AP255" s="35" t="str">
        <f>IF(AND($E255="Oui",$L255="Stage",$H255="F"),1,"")</f>
        <v/>
      </c>
      <c r="AQ255" s="35" t="str">
        <f>IF(AND($E255="Oui",$L255="Autre",$H255="F"),1,"")</f>
        <v/>
      </c>
      <c r="AR255" s="35" t="str">
        <f>IF(AND($E255="Oui",$O255="Cadre",$H255="F"),1,"")</f>
        <v/>
      </c>
      <c r="AS255" s="35" t="str">
        <f>IF(AND($E255="Oui",$O255="Agent de maîtrise",$H255="F"),1,"")</f>
        <v/>
      </c>
      <c r="AT255" s="35" t="str">
        <f>IF(AND($E255="Oui",$O255="Autre",$H255="F"),1,"")</f>
        <v/>
      </c>
      <c r="AU255" s="35" t="str">
        <f ca="1">IF($D255&gt;$AU$5,1,"")</f>
        <v/>
      </c>
      <c r="AV255" s="35" t="str">
        <f ca="1">IF(AND($D255&gt;$AV$5,$D255&lt;$AU$5),1,"")</f>
        <v/>
      </c>
      <c r="AW255" s="35" t="str">
        <f ca="1">IF($C255&gt;$AU$5,1,"")</f>
        <v/>
      </c>
      <c r="AX255" s="35" t="str">
        <f ca="1">IF(AND($C255&gt;$AV$5,$C255&lt;$AU$5),1,"")</f>
        <v/>
      </c>
      <c r="AY255" s="21" t="str">
        <f t="shared" si="19"/>
        <v/>
      </c>
    </row>
    <row r="256" spans="1:51" x14ac:dyDescent="0.25">
      <c r="A256" s="18">
        <v>249</v>
      </c>
      <c r="B256" s="32"/>
      <c r="C256" s="33"/>
      <c r="D256" s="33"/>
      <c r="E256" s="26" t="str">
        <f t="shared" si="15"/>
        <v/>
      </c>
      <c r="F256" s="34"/>
      <c r="G256" s="35"/>
      <c r="H256" s="33"/>
      <c r="I256" s="35"/>
      <c r="J256" s="37"/>
      <c r="K256" s="37"/>
      <c r="L256" s="37"/>
      <c r="M256" s="37"/>
      <c r="N256" s="33"/>
      <c r="O256" s="33"/>
      <c r="P256" s="33"/>
      <c r="Q256" s="33"/>
      <c r="R256" s="35"/>
      <c r="S256" s="35"/>
      <c r="T256" s="37"/>
      <c r="U256" s="37"/>
      <c r="V256" s="35" t="str">
        <f>IF(ISBLANK(C256),"",IF(ISBLANK($D256),$C$3-C256,D256-C256))</f>
        <v/>
      </c>
      <c r="W256" s="35" t="str">
        <f>IF(E256="Oui",1,"")</f>
        <v/>
      </c>
      <c r="X256" s="35" t="str">
        <f t="shared" si="16"/>
        <v/>
      </c>
      <c r="Y256" s="35" t="str">
        <f t="shared" si="17"/>
        <v/>
      </c>
      <c r="Z256" s="35" t="str">
        <f>IF(E256="Oui",N256,"")</f>
        <v/>
      </c>
      <c r="AA256" s="38" t="str">
        <f>IF(E256="Oui",($C$3-J256)/365,"")</f>
        <v/>
      </c>
      <c r="AB256" s="35" t="str">
        <f t="shared" si="18"/>
        <v/>
      </c>
      <c r="AC256" s="35" t="str">
        <f>IF(AND($E256="Oui",$L256="CDI"),1,"")</f>
        <v/>
      </c>
      <c r="AD256" s="35" t="str">
        <f>IF(AND($E256="Oui",$L256="CDD"),1,"")</f>
        <v/>
      </c>
      <c r="AE256" s="35" t="str">
        <f>IF(AND($E256="Oui",$L256="Apprentissage"),1,"")</f>
        <v/>
      </c>
      <c r="AF256" s="35" t="str">
        <f>IF(AND($E256="Oui",$L256="Stage"),1,"")</f>
        <v/>
      </c>
      <c r="AG256" s="35" t="str">
        <f>IF(AND($E256="Oui",$L256="Autre"),1,"")</f>
        <v/>
      </c>
      <c r="AH256" s="35" t="str">
        <f>IF(AND($E256="Oui",$O256="Cadre"),1,"")</f>
        <v/>
      </c>
      <c r="AI256" s="35" t="str">
        <f>IF(AND($E256="Oui",$O256="Agent de maîtrise"),1,"")</f>
        <v/>
      </c>
      <c r="AJ256" s="35" t="str">
        <f>IF(AND($E256="Oui",$O256="Autre"),1,"")</f>
        <v/>
      </c>
      <c r="AK256" s="38" t="str">
        <f>IF(AND($E256="Oui",$H256="F"),($C$3-J256)/365,"")</f>
        <v/>
      </c>
      <c r="AL256" s="38" t="str">
        <f>IF(AND($E256="Oui",$H256="M"),($C$3-$J256)/365,"")</f>
        <v/>
      </c>
      <c r="AM256" s="35" t="str">
        <f>IF(AND($E256="Oui",$L256="CDI",$H256="F"),1,"")</f>
        <v/>
      </c>
      <c r="AN256" s="35" t="str">
        <f>IF(AND($E256="Oui",$L256="CDD",$H256="F"),1,"")</f>
        <v/>
      </c>
      <c r="AO256" s="35" t="str">
        <f>IF(AND($E256="Oui",$L256="Apprentissage",$H256="F"),1,"")</f>
        <v/>
      </c>
      <c r="AP256" s="35" t="str">
        <f>IF(AND($E256="Oui",$L256="Stage",$H256="F"),1,"")</f>
        <v/>
      </c>
      <c r="AQ256" s="35" t="str">
        <f>IF(AND($E256="Oui",$L256="Autre",$H256="F"),1,"")</f>
        <v/>
      </c>
      <c r="AR256" s="35" t="str">
        <f>IF(AND($E256="Oui",$O256="Cadre",$H256="F"),1,"")</f>
        <v/>
      </c>
      <c r="AS256" s="35" t="str">
        <f>IF(AND($E256="Oui",$O256="Agent de maîtrise",$H256="F"),1,"")</f>
        <v/>
      </c>
      <c r="AT256" s="35" t="str">
        <f>IF(AND($E256="Oui",$O256="Autre",$H256="F"),1,"")</f>
        <v/>
      </c>
      <c r="AU256" s="35" t="str">
        <f ca="1">IF($D256&gt;$AU$5,1,"")</f>
        <v/>
      </c>
      <c r="AV256" s="35" t="str">
        <f ca="1">IF(AND($D256&gt;$AV$5,$D256&lt;$AU$5),1,"")</f>
        <v/>
      </c>
      <c r="AW256" s="35" t="str">
        <f ca="1">IF($C256&gt;$AU$5,1,"")</f>
        <v/>
      </c>
      <c r="AX256" s="35" t="str">
        <f ca="1">IF(AND($C256&gt;$AV$5,$C256&lt;$AU$5),1,"")</f>
        <v/>
      </c>
      <c r="AY256" s="21" t="str">
        <f t="shared" si="19"/>
        <v/>
      </c>
    </row>
    <row r="257" spans="1:51" x14ac:dyDescent="0.25">
      <c r="A257" s="18">
        <v>250</v>
      </c>
      <c r="B257" s="32"/>
      <c r="C257" s="33"/>
      <c r="D257" s="33"/>
      <c r="E257" s="26" t="str">
        <f t="shared" si="15"/>
        <v/>
      </c>
      <c r="F257" s="34"/>
      <c r="G257" s="35"/>
      <c r="H257" s="33"/>
      <c r="I257" s="35"/>
      <c r="J257" s="37"/>
      <c r="K257" s="37"/>
      <c r="L257" s="37"/>
      <c r="M257" s="37"/>
      <c r="N257" s="33"/>
      <c r="O257" s="33"/>
      <c r="P257" s="33"/>
      <c r="Q257" s="33"/>
      <c r="R257" s="35"/>
      <c r="S257" s="35"/>
      <c r="T257" s="37"/>
      <c r="U257" s="37"/>
      <c r="V257" s="35" t="str">
        <f>IF(ISBLANK(C257),"",IF(ISBLANK($D257),$C$3-C257,D257-C257))</f>
        <v/>
      </c>
      <c r="W257" s="35" t="str">
        <f>IF(E257="Oui",1,"")</f>
        <v/>
      </c>
      <c r="X257" s="35" t="str">
        <f t="shared" si="16"/>
        <v/>
      </c>
      <c r="Y257" s="35" t="str">
        <f t="shared" si="17"/>
        <v/>
      </c>
      <c r="Z257" s="35" t="str">
        <f>IF(E257="Oui",N257,"")</f>
        <v/>
      </c>
      <c r="AA257" s="38" t="str">
        <f>IF(E257="Oui",($C$3-J257)/365,"")</f>
        <v/>
      </c>
      <c r="AB257" s="35" t="str">
        <f t="shared" si="18"/>
        <v/>
      </c>
      <c r="AC257" s="35" t="str">
        <f>IF(AND($E257="Oui",$L257="CDI"),1,"")</f>
        <v/>
      </c>
      <c r="AD257" s="35" t="str">
        <f>IF(AND($E257="Oui",$L257="CDD"),1,"")</f>
        <v/>
      </c>
      <c r="AE257" s="35" t="str">
        <f>IF(AND($E257="Oui",$L257="Apprentissage"),1,"")</f>
        <v/>
      </c>
      <c r="AF257" s="35" t="str">
        <f>IF(AND($E257="Oui",$L257="Stage"),1,"")</f>
        <v/>
      </c>
      <c r="AG257" s="35" t="str">
        <f>IF(AND($E257="Oui",$L257="Autre"),1,"")</f>
        <v/>
      </c>
      <c r="AH257" s="35" t="str">
        <f>IF(AND($E257="Oui",$O257="Cadre"),1,"")</f>
        <v/>
      </c>
      <c r="AI257" s="35" t="str">
        <f>IF(AND($E257="Oui",$O257="Agent de maîtrise"),1,"")</f>
        <v/>
      </c>
      <c r="AJ257" s="35" t="str">
        <f>IF(AND($E257="Oui",$O257="Autre"),1,"")</f>
        <v/>
      </c>
      <c r="AK257" s="38" t="str">
        <f>IF(AND($E257="Oui",$H257="F"),($C$3-J257)/365,"")</f>
        <v/>
      </c>
      <c r="AL257" s="38" t="str">
        <f>IF(AND($E257="Oui",$H257="M"),($C$3-$J257)/365,"")</f>
        <v/>
      </c>
      <c r="AM257" s="35" t="str">
        <f>IF(AND($E257="Oui",$L257="CDI",$H257="F"),1,"")</f>
        <v/>
      </c>
      <c r="AN257" s="35" t="str">
        <f>IF(AND($E257="Oui",$L257="CDD",$H257="F"),1,"")</f>
        <v/>
      </c>
      <c r="AO257" s="35" t="str">
        <f>IF(AND($E257="Oui",$L257="Apprentissage",$H257="F"),1,"")</f>
        <v/>
      </c>
      <c r="AP257" s="35" t="str">
        <f>IF(AND($E257="Oui",$L257="Stage",$H257="F"),1,"")</f>
        <v/>
      </c>
      <c r="AQ257" s="35" t="str">
        <f>IF(AND($E257="Oui",$L257="Autre",$H257="F"),1,"")</f>
        <v/>
      </c>
      <c r="AR257" s="35" t="str">
        <f>IF(AND($E257="Oui",$O257="Cadre",$H257="F"),1,"")</f>
        <v/>
      </c>
      <c r="AS257" s="35" t="str">
        <f>IF(AND($E257="Oui",$O257="Agent de maîtrise",$H257="F"),1,"")</f>
        <v/>
      </c>
      <c r="AT257" s="35" t="str">
        <f>IF(AND($E257="Oui",$O257="Autre",$H257="F"),1,"")</f>
        <v/>
      </c>
      <c r="AU257" s="35" t="str">
        <f ca="1">IF($D257&gt;$AU$5,1,"")</f>
        <v/>
      </c>
      <c r="AV257" s="35" t="str">
        <f ca="1">IF(AND($D257&gt;$AV$5,$D257&lt;$AU$5),1,"")</f>
        <v/>
      </c>
      <c r="AW257" s="35" t="str">
        <f ca="1">IF($C257&gt;$AU$5,1,"")</f>
        <v/>
      </c>
      <c r="AX257" s="35" t="str">
        <f ca="1">IF(AND($C257&gt;$AV$5,$C257&lt;$AU$5),1,"")</f>
        <v/>
      </c>
      <c r="AY257" s="21" t="str">
        <f t="shared" si="19"/>
        <v/>
      </c>
    </row>
    <row r="258" spans="1:51" x14ac:dyDescent="0.25">
      <c r="A258" s="18">
        <v>251</v>
      </c>
      <c r="B258" s="32"/>
      <c r="C258" s="33"/>
      <c r="D258" s="33"/>
      <c r="E258" s="26" t="str">
        <f t="shared" si="15"/>
        <v/>
      </c>
      <c r="F258" s="34"/>
      <c r="G258" s="35"/>
      <c r="H258" s="33"/>
      <c r="I258" s="35"/>
      <c r="J258" s="37"/>
      <c r="K258" s="37"/>
      <c r="L258" s="37"/>
      <c r="M258" s="37"/>
      <c r="N258" s="33"/>
      <c r="O258" s="33"/>
      <c r="P258" s="33"/>
      <c r="Q258" s="33"/>
      <c r="R258" s="35"/>
      <c r="S258" s="35"/>
      <c r="T258" s="37"/>
      <c r="U258" s="37"/>
      <c r="V258" s="35" t="str">
        <f>IF(ISBLANK(C258),"",IF(ISBLANK($D258),$C$3-C258,D258-C258))</f>
        <v/>
      </c>
      <c r="W258" s="35" t="str">
        <f>IF(E258="Oui",1,"")</f>
        <v/>
      </c>
      <c r="X258" s="35" t="str">
        <f t="shared" si="16"/>
        <v/>
      </c>
      <c r="Y258" s="35" t="str">
        <f t="shared" si="17"/>
        <v/>
      </c>
      <c r="Z258" s="35" t="str">
        <f>IF(E258="Oui",N258,"")</f>
        <v/>
      </c>
      <c r="AA258" s="38" t="str">
        <f>IF(E258="Oui",($C$3-J258)/365,"")</f>
        <v/>
      </c>
      <c r="AB258" s="35" t="str">
        <f t="shared" si="18"/>
        <v/>
      </c>
      <c r="AC258" s="35" t="str">
        <f>IF(AND($E258="Oui",$L258="CDI"),1,"")</f>
        <v/>
      </c>
      <c r="AD258" s="35" t="str">
        <f>IF(AND($E258="Oui",$L258="CDD"),1,"")</f>
        <v/>
      </c>
      <c r="AE258" s="35" t="str">
        <f>IF(AND($E258="Oui",$L258="Apprentissage"),1,"")</f>
        <v/>
      </c>
      <c r="AF258" s="35" t="str">
        <f>IF(AND($E258="Oui",$L258="Stage"),1,"")</f>
        <v/>
      </c>
      <c r="AG258" s="35" t="str">
        <f>IF(AND($E258="Oui",$L258="Autre"),1,"")</f>
        <v/>
      </c>
      <c r="AH258" s="35" t="str">
        <f>IF(AND($E258="Oui",$O258="Cadre"),1,"")</f>
        <v/>
      </c>
      <c r="AI258" s="35" t="str">
        <f>IF(AND($E258="Oui",$O258="Agent de maîtrise"),1,"")</f>
        <v/>
      </c>
      <c r="AJ258" s="35" t="str">
        <f>IF(AND($E258="Oui",$O258="Autre"),1,"")</f>
        <v/>
      </c>
      <c r="AK258" s="38" t="str">
        <f>IF(AND($E258="Oui",$H258="F"),($C$3-J258)/365,"")</f>
        <v/>
      </c>
      <c r="AL258" s="38" t="str">
        <f>IF(AND($E258="Oui",$H258="M"),($C$3-$J258)/365,"")</f>
        <v/>
      </c>
      <c r="AM258" s="35" t="str">
        <f>IF(AND($E258="Oui",$L258="CDI",$H258="F"),1,"")</f>
        <v/>
      </c>
      <c r="AN258" s="35" t="str">
        <f>IF(AND($E258="Oui",$L258="CDD",$H258="F"),1,"")</f>
        <v/>
      </c>
      <c r="AO258" s="35" t="str">
        <f>IF(AND($E258="Oui",$L258="Apprentissage",$H258="F"),1,"")</f>
        <v/>
      </c>
      <c r="AP258" s="35" t="str">
        <f>IF(AND($E258="Oui",$L258="Stage",$H258="F"),1,"")</f>
        <v/>
      </c>
      <c r="AQ258" s="35" t="str">
        <f>IF(AND($E258="Oui",$L258="Autre",$H258="F"),1,"")</f>
        <v/>
      </c>
      <c r="AR258" s="35" t="str">
        <f>IF(AND($E258="Oui",$O258="Cadre",$H258="F"),1,"")</f>
        <v/>
      </c>
      <c r="AS258" s="35" t="str">
        <f>IF(AND($E258="Oui",$O258="Agent de maîtrise",$H258="F"),1,"")</f>
        <v/>
      </c>
      <c r="AT258" s="35" t="str">
        <f>IF(AND($E258="Oui",$O258="Autre",$H258="F"),1,"")</f>
        <v/>
      </c>
      <c r="AU258" s="35" t="str">
        <f ca="1">IF($D258&gt;$AU$5,1,"")</f>
        <v/>
      </c>
      <c r="AV258" s="35" t="str">
        <f ca="1">IF(AND($D258&gt;$AV$5,$D258&lt;$AU$5),1,"")</f>
        <v/>
      </c>
      <c r="AW258" s="35" t="str">
        <f ca="1">IF($C258&gt;$AU$5,1,"")</f>
        <v/>
      </c>
      <c r="AX258" s="35" t="str">
        <f ca="1">IF(AND($C258&gt;$AV$5,$C258&lt;$AU$5),1,"")</f>
        <v/>
      </c>
      <c r="AY258" s="21" t="str">
        <f t="shared" si="19"/>
        <v/>
      </c>
    </row>
    <row r="259" spans="1:51" x14ac:dyDescent="0.25">
      <c r="A259" s="18">
        <v>252</v>
      </c>
      <c r="B259" s="32"/>
      <c r="C259" s="33"/>
      <c r="D259" s="33"/>
      <c r="E259" s="26" t="str">
        <f t="shared" si="15"/>
        <v/>
      </c>
      <c r="F259" s="34"/>
      <c r="G259" s="35"/>
      <c r="H259" s="33"/>
      <c r="I259" s="35"/>
      <c r="J259" s="37"/>
      <c r="K259" s="37"/>
      <c r="L259" s="37"/>
      <c r="M259" s="37"/>
      <c r="N259" s="33"/>
      <c r="O259" s="33"/>
      <c r="P259" s="33"/>
      <c r="Q259" s="33"/>
      <c r="R259" s="35"/>
      <c r="S259" s="35"/>
      <c r="T259" s="37"/>
      <c r="U259" s="37"/>
      <c r="V259" s="35" t="str">
        <f>IF(ISBLANK(C259),"",IF(ISBLANK($D259),$C$3-C259,D259-C259))</f>
        <v/>
      </c>
      <c r="W259" s="35" t="str">
        <f>IF(E259="Oui",1,"")</f>
        <v/>
      </c>
      <c r="X259" s="35" t="str">
        <f t="shared" si="16"/>
        <v/>
      </c>
      <c r="Y259" s="35" t="str">
        <f t="shared" si="17"/>
        <v/>
      </c>
      <c r="Z259" s="35" t="str">
        <f>IF(E259="Oui",N259,"")</f>
        <v/>
      </c>
      <c r="AA259" s="38" t="str">
        <f>IF(E259="Oui",($C$3-J259)/365,"")</f>
        <v/>
      </c>
      <c r="AB259" s="35" t="str">
        <f t="shared" si="18"/>
        <v/>
      </c>
      <c r="AC259" s="35" t="str">
        <f>IF(AND($E259="Oui",$L259="CDI"),1,"")</f>
        <v/>
      </c>
      <c r="AD259" s="35" t="str">
        <f>IF(AND($E259="Oui",$L259="CDD"),1,"")</f>
        <v/>
      </c>
      <c r="AE259" s="35" t="str">
        <f>IF(AND($E259="Oui",$L259="Apprentissage"),1,"")</f>
        <v/>
      </c>
      <c r="AF259" s="35" t="str">
        <f>IF(AND($E259="Oui",$L259="Stage"),1,"")</f>
        <v/>
      </c>
      <c r="AG259" s="35" t="str">
        <f>IF(AND($E259="Oui",$L259="Autre"),1,"")</f>
        <v/>
      </c>
      <c r="AH259" s="35" t="str">
        <f>IF(AND($E259="Oui",$O259="Cadre"),1,"")</f>
        <v/>
      </c>
      <c r="AI259" s="35" t="str">
        <f>IF(AND($E259="Oui",$O259="Agent de maîtrise"),1,"")</f>
        <v/>
      </c>
      <c r="AJ259" s="35" t="str">
        <f>IF(AND($E259="Oui",$O259="Autre"),1,"")</f>
        <v/>
      </c>
      <c r="AK259" s="38" t="str">
        <f>IF(AND($E259="Oui",$H259="F"),($C$3-J259)/365,"")</f>
        <v/>
      </c>
      <c r="AL259" s="38" t="str">
        <f>IF(AND($E259="Oui",$H259="M"),($C$3-$J259)/365,"")</f>
        <v/>
      </c>
      <c r="AM259" s="35" t="str">
        <f>IF(AND($E259="Oui",$L259="CDI",$H259="F"),1,"")</f>
        <v/>
      </c>
      <c r="AN259" s="35" t="str">
        <f>IF(AND($E259="Oui",$L259="CDD",$H259="F"),1,"")</f>
        <v/>
      </c>
      <c r="AO259" s="35" t="str">
        <f>IF(AND($E259="Oui",$L259="Apprentissage",$H259="F"),1,"")</f>
        <v/>
      </c>
      <c r="AP259" s="35" t="str">
        <f>IF(AND($E259="Oui",$L259="Stage",$H259="F"),1,"")</f>
        <v/>
      </c>
      <c r="AQ259" s="35" t="str">
        <f>IF(AND($E259="Oui",$L259="Autre",$H259="F"),1,"")</f>
        <v/>
      </c>
      <c r="AR259" s="35" t="str">
        <f>IF(AND($E259="Oui",$O259="Cadre",$H259="F"),1,"")</f>
        <v/>
      </c>
      <c r="AS259" s="35" t="str">
        <f>IF(AND($E259="Oui",$O259="Agent de maîtrise",$H259="F"),1,"")</f>
        <v/>
      </c>
      <c r="AT259" s="35" t="str">
        <f>IF(AND($E259="Oui",$O259="Autre",$H259="F"),1,"")</f>
        <v/>
      </c>
      <c r="AU259" s="35" t="str">
        <f ca="1">IF($D259&gt;$AU$5,1,"")</f>
        <v/>
      </c>
      <c r="AV259" s="35" t="str">
        <f ca="1">IF(AND($D259&gt;$AV$5,$D259&lt;$AU$5),1,"")</f>
        <v/>
      </c>
      <c r="AW259" s="35" t="str">
        <f ca="1">IF($C259&gt;$AU$5,1,"")</f>
        <v/>
      </c>
      <c r="AX259" s="35" t="str">
        <f ca="1">IF(AND($C259&gt;$AV$5,$C259&lt;$AU$5),1,"")</f>
        <v/>
      </c>
      <c r="AY259" s="21" t="str">
        <f t="shared" si="19"/>
        <v/>
      </c>
    </row>
    <row r="260" spans="1:51" x14ac:dyDescent="0.25">
      <c r="A260" s="18">
        <v>253</v>
      </c>
      <c r="B260" s="32"/>
      <c r="C260" s="33"/>
      <c r="D260" s="33"/>
      <c r="E260" s="26" t="str">
        <f t="shared" si="15"/>
        <v/>
      </c>
      <c r="F260" s="34"/>
      <c r="G260" s="35"/>
      <c r="H260" s="33"/>
      <c r="I260" s="35"/>
      <c r="J260" s="37"/>
      <c r="K260" s="37"/>
      <c r="L260" s="37"/>
      <c r="M260" s="37"/>
      <c r="N260" s="33"/>
      <c r="O260" s="33"/>
      <c r="P260" s="33"/>
      <c r="Q260" s="33"/>
      <c r="R260" s="35"/>
      <c r="S260" s="35"/>
      <c r="T260" s="37"/>
      <c r="U260" s="37"/>
      <c r="V260" s="35" t="str">
        <f>IF(ISBLANK(C260),"",IF(ISBLANK($D260),$C$3-C260,D260-C260))</f>
        <v/>
      </c>
      <c r="W260" s="35" t="str">
        <f>IF(E260="Oui",1,"")</f>
        <v/>
      </c>
      <c r="X260" s="35" t="str">
        <f t="shared" si="16"/>
        <v/>
      </c>
      <c r="Y260" s="35" t="str">
        <f t="shared" si="17"/>
        <v/>
      </c>
      <c r="Z260" s="35" t="str">
        <f>IF(E260="Oui",N260,"")</f>
        <v/>
      </c>
      <c r="AA260" s="38" t="str">
        <f>IF(E260="Oui",($C$3-J260)/365,"")</f>
        <v/>
      </c>
      <c r="AB260" s="35" t="str">
        <f t="shared" si="18"/>
        <v/>
      </c>
      <c r="AC260" s="35" t="str">
        <f>IF(AND($E260="Oui",$L260="CDI"),1,"")</f>
        <v/>
      </c>
      <c r="AD260" s="35" t="str">
        <f>IF(AND($E260="Oui",$L260="CDD"),1,"")</f>
        <v/>
      </c>
      <c r="AE260" s="35" t="str">
        <f>IF(AND($E260="Oui",$L260="Apprentissage"),1,"")</f>
        <v/>
      </c>
      <c r="AF260" s="35" t="str">
        <f>IF(AND($E260="Oui",$L260="Stage"),1,"")</f>
        <v/>
      </c>
      <c r="AG260" s="35" t="str">
        <f>IF(AND($E260="Oui",$L260="Autre"),1,"")</f>
        <v/>
      </c>
      <c r="AH260" s="35" t="str">
        <f>IF(AND($E260="Oui",$O260="Cadre"),1,"")</f>
        <v/>
      </c>
      <c r="AI260" s="35" t="str">
        <f>IF(AND($E260="Oui",$O260="Agent de maîtrise"),1,"")</f>
        <v/>
      </c>
      <c r="AJ260" s="35" t="str">
        <f>IF(AND($E260="Oui",$O260="Autre"),1,"")</f>
        <v/>
      </c>
      <c r="AK260" s="38" t="str">
        <f>IF(AND($E260="Oui",$H260="F"),($C$3-J260)/365,"")</f>
        <v/>
      </c>
      <c r="AL260" s="38" t="str">
        <f>IF(AND($E260="Oui",$H260="M"),($C$3-$J260)/365,"")</f>
        <v/>
      </c>
      <c r="AM260" s="35" t="str">
        <f>IF(AND($E260="Oui",$L260="CDI",$H260="F"),1,"")</f>
        <v/>
      </c>
      <c r="AN260" s="35" t="str">
        <f>IF(AND($E260="Oui",$L260="CDD",$H260="F"),1,"")</f>
        <v/>
      </c>
      <c r="AO260" s="35" t="str">
        <f>IF(AND($E260="Oui",$L260="Apprentissage",$H260="F"),1,"")</f>
        <v/>
      </c>
      <c r="AP260" s="35" t="str">
        <f>IF(AND($E260="Oui",$L260="Stage",$H260="F"),1,"")</f>
        <v/>
      </c>
      <c r="AQ260" s="35" t="str">
        <f>IF(AND($E260="Oui",$L260="Autre",$H260="F"),1,"")</f>
        <v/>
      </c>
      <c r="AR260" s="35" t="str">
        <f>IF(AND($E260="Oui",$O260="Cadre",$H260="F"),1,"")</f>
        <v/>
      </c>
      <c r="AS260" s="35" t="str">
        <f>IF(AND($E260="Oui",$O260="Agent de maîtrise",$H260="F"),1,"")</f>
        <v/>
      </c>
      <c r="AT260" s="35" t="str">
        <f>IF(AND($E260="Oui",$O260="Autre",$H260="F"),1,"")</f>
        <v/>
      </c>
      <c r="AU260" s="35" t="str">
        <f ca="1">IF($D260&gt;$AU$5,1,"")</f>
        <v/>
      </c>
      <c r="AV260" s="35" t="str">
        <f ca="1">IF(AND($D260&gt;$AV$5,$D260&lt;$AU$5),1,"")</f>
        <v/>
      </c>
      <c r="AW260" s="35" t="str">
        <f ca="1">IF($C260&gt;$AU$5,1,"")</f>
        <v/>
      </c>
      <c r="AX260" s="35" t="str">
        <f ca="1">IF(AND($C260&gt;$AV$5,$C260&lt;$AU$5),1,"")</f>
        <v/>
      </c>
      <c r="AY260" s="21" t="str">
        <f t="shared" si="19"/>
        <v/>
      </c>
    </row>
    <row r="261" spans="1:51" x14ac:dyDescent="0.25">
      <c r="A261" s="18">
        <v>254</v>
      </c>
      <c r="B261" s="32"/>
      <c r="C261" s="33"/>
      <c r="D261" s="33"/>
      <c r="E261" s="26" t="str">
        <f t="shared" si="15"/>
        <v/>
      </c>
      <c r="F261" s="34"/>
      <c r="G261" s="35"/>
      <c r="H261" s="33"/>
      <c r="I261" s="35"/>
      <c r="J261" s="37"/>
      <c r="K261" s="37"/>
      <c r="L261" s="37"/>
      <c r="M261" s="37"/>
      <c r="N261" s="33"/>
      <c r="O261" s="33"/>
      <c r="P261" s="33"/>
      <c r="Q261" s="33"/>
      <c r="R261" s="35"/>
      <c r="S261" s="35"/>
      <c r="T261" s="37"/>
      <c r="U261" s="37"/>
      <c r="V261" s="35" t="str">
        <f>IF(ISBLANK(C261),"",IF(ISBLANK($D261),$C$3-C261,D261-C261))</f>
        <v/>
      </c>
      <c r="W261" s="35" t="str">
        <f>IF(E261="Oui",1,"")</f>
        <v/>
      </c>
      <c r="X261" s="35" t="str">
        <f t="shared" si="16"/>
        <v/>
      </c>
      <c r="Y261" s="35" t="str">
        <f t="shared" si="17"/>
        <v/>
      </c>
      <c r="Z261" s="35" t="str">
        <f>IF(E261="Oui",N261,"")</f>
        <v/>
      </c>
      <c r="AA261" s="38" t="str">
        <f>IF(E261="Oui",($C$3-J261)/365,"")</f>
        <v/>
      </c>
      <c r="AB261" s="35" t="str">
        <f t="shared" si="18"/>
        <v/>
      </c>
      <c r="AC261" s="35" t="str">
        <f>IF(AND($E261="Oui",$L261="CDI"),1,"")</f>
        <v/>
      </c>
      <c r="AD261" s="35" t="str">
        <f>IF(AND($E261="Oui",$L261="CDD"),1,"")</f>
        <v/>
      </c>
      <c r="AE261" s="35" t="str">
        <f>IF(AND($E261="Oui",$L261="Apprentissage"),1,"")</f>
        <v/>
      </c>
      <c r="AF261" s="35" t="str">
        <f>IF(AND($E261="Oui",$L261="Stage"),1,"")</f>
        <v/>
      </c>
      <c r="AG261" s="35" t="str">
        <f>IF(AND($E261="Oui",$L261="Autre"),1,"")</f>
        <v/>
      </c>
      <c r="AH261" s="35" t="str">
        <f>IF(AND($E261="Oui",$O261="Cadre"),1,"")</f>
        <v/>
      </c>
      <c r="AI261" s="35" t="str">
        <f>IF(AND($E261="Oui",$O261="Agent de maîtrise"),1,"")</f>
        <v/>
      </c>
      <c r="AJ261" s="35" t="str">
        <f>IF(AND($E261="Oui",$O261="Autre"),1,"")</f>
        <v/>
      </c>
      <c r="AK261" s="38" t="str">
        <f>IF(AND($E261="Oui",$H261="F"),($C$3-J261)/365,"")</f>
        <v/>
      </c>
      <c r="AL261" s="38" t="str">
        <f>IF(AND($E261="Oui",$H261="M"),($C$3-$J261)/365,"")</f>
        <v/>
      </c>
      <c r="AM261" s="35" t="str">
        <f>IF(AND($E261="Oui",$L261="CDI",$H261="F"),1,"")</f>
        <v/>
      </c>
      <c r="AN261" s="35" t="str">
        <f>IF(AND($E261="Oui",$L261="CDD",$H261="F"),1,"")</f>
        <v/>
      </c>
      <c r="AO261" s="35" t="str">
        <f>IF(AND($E261="Oui",$L261="Apprentissage",$H261="F"),1,"")</f>
        <v/>
      </c>
      <c r="AP261" s="35" t="str">
        <f>IF(AND($E261="Oui",$L261="Stage",$H261="F"),1,"")</f>
        <v/>
      </c>
      <c r="AQ261" s="35" t="str">
        <f>IF(AND($E261="Oui",$L261="Autre",$H261="F"),1,"")</f>
        <v/>
      </c>
      <c r="AR261" s="35" t="str">
        <f>IF(AND($E261="Oui",$O261="Cadre",$H261="F"),1,"")</f>
        <v/>
      </c>
      <c r="AS261" s="35" t="str">
        <f>IF(AND($E261="Oui",$O261="Agent de maîtrise",$H261="F"),1,"")</f>
        <v/>
      </c>
      <c r="AT261" s="35" t="str">
        <f>IF(AND($E261="Oui",$O261="Autre",$H261="F"),1,"")</f>
        <v/>
      </c>
      <c r="AU261" s="35" t="str">
        <f ca="1">IF($D261&gt;$AU$5,1,"")</f>
        <v/>
      </c>
      <c r="AV261" s="35" t="str">
        <f ca="1">IF(AND($D261&gt;$AV$5,$D261&lt;$AU$5),1,"")</f>
        <v/>
      </c>
      <c r="AW261" s="35" t="str">
        <f ca="1">IF($C261&gt;$AU$5,1,"")</f>
        <v/>
      </c>
      <c r="AX261" s="35" t="str">
        <f ca="1">IF(AND($C261&gt;$AV$5,$C261&lt;$AU$5),1,"")</f>
        <v/>
      </c>
      <c r="AY261" s="21" t="str">
        <f t="shared" si="19"/>
        <v/>
      </c>
    </row>
    <row r="262" spans="1:51" x14ac:dyDescent="0.25">
      <c r="A262" s="18">
        <v>255</v>
      </c>
      <c r="B262" s="32"/>
      <c r="C262" s="33"/>
      <c r="D262" s="33"/>
      <c r="E262" s="26" t="str">
        <f t="shared" si="15"/>
        <v/>
      </c>
      <c r="F262" s="34"/>
      <c r="G262" s="35"/>
      <c r="H262" s="33"/>
      <c r="I262" s="35"/>
      <c r="J262" s="37"/>
      <c r="K262" s="37"/>
      <c r="L262" s="37"/>
      <c r="M262" s="37"/>
      <c r="N262" s="33"/>
      <c r="O262" s="33"/>
      <c r="P262" s="33"/>
      <c r="Q262" s="33"/>
      <c r="R262" s="35"/>
      <c r="S262" s="35"/>
      <c r="T262" s="37"/>
      <c r="U262" s="37"/>
      <c r="V262" s="35" t="str">
        <f>IF(ISBLANK(C262),"",IF(ISBLANK($D262),$C$3-C262,D262-C262))</f>
        <v/>
      </c>
      <c r="W262" s="35" t="str">
        <f>IF(E262="Oui",1,"")</f>
        <v/>
      </c>
      <c r="X262" s="35" t="str">
        <f t="shared" si="16"/>
        <v/>
      </c>
      <c r="Y262" s="35" t="str">
        <f t="shared" si="17"/>
        <v/>
      </c>
      <c r="Z262" s="35" t="str">
        <f>IF(E262="Oui",N262,"")</f>
        <v/>
      </c>
      <c r="AA262" s="38" t="str">
        <f>IF(E262="Oui",($C$3-J262)/365,"")</f>
        <v/>
      </c>
      <c r="AB262" s="35" t="str">
        <f t="shared" si="18"/>
        <v/>
      </c>
      <c r="AC262" s="35" t="str">
        <f>IF(AND($E262="Oui",$L262="CDI"),1,"")</f>
        <v/>
      </c>
      <c r="AD262" s="35" t="str">
        <f>IF(AND($E262="Oui",$L262="CDD"),1,"")</f>
        <v/>
      </c>
      <c r="AE262" s="35" t="str">
        <f>IF(AND($E262="Oui",$L262="Apprentissage"),1,"")</f>
        <v/>
      </c>
      <c r="AF262" s="35" t="str">
        <f>IF(AND($E262="Oui",$L262="Stage"),1,"")</f>
        <v/>
      </c>
      <c r="AG262" s="35" t="str">
        <f>IF(AND($E262="Oui",$L262="Autre"),1,"")</f>
        <v/>
      </c>
      <c r="AH262" s="35" t="str">
        <f>IF(AND($E262="Oui",$O262="Cadre"),1,"")</f>
        <v/>
      </c>
      <c r="AI262" s="35" t="str">
        <f>IF(AND($E262="Oui",$O262="Agent de maîtrise"),1,"")</f>
        <v/>
      </c>
      <c r="AJ262" s="35" t="str">
        <f>IF(AND($E262="Oui",$O262="Autre"),1,"")</f>
        <v/>
      </c>
      <c r="AK262" s="38" t="str">
        <f>IF(AND($E262="Oui",$H262="F"),($C$3-J262)/365,"")</f>
        <v/>
      </c>
      <c r="AL262" s="38" t="str">
        <f>IF(AND($E262="Oui",$H262="M"),($C$3-$J262)/365,"")</f>
        <v/>
      </c>
      <c r="AM262" s="35" t="str">
        <f>IF(AND($E262="Oui",$L262="CDI",$H262="F"),1,"")</f>
        <v/>
      </c>
      <c r="AN262" s="35" t="str">
        <f>IF(AND($E262="Oui",$L262="CDD",$H262="F"),1,"")</f>
        <v/>
      </c>
      <c r="AO262" s="35" t="str">
        <f>IF(AND($E262="Oui",$L262="Apprentissage",$H262="F"),1,"")</f>
        <v/>
      </c>
      <c r="AP262" s="35" t="str">
        <f>IF(AND($E262="Oui",$L262="Stage",$H262="F"),1,"")</f>
        <v/>
      </c>
      <c r="AQ262" s="35" t="str">
        <f>IF(AND($E262="Oui",$L262="Autre",$H262="F"),1,"")</f>
        <v/>
      </c>
      <c r="AR262" s="35" t="str">
        <f>IF(AND($E262="Oui",$O262="Cadre",$H262="F"),1,"")</f>
        <v/>
      </c>
      <c r="AS262" s="35" t="str">
        <f>IF(AND($E262="Oui",$O262="Agent de maîtrise",$H262="F"),1,"")</f>
        <v/>
      </c>
      <c r="AT262" s="35" t="str">
        <f>IF(AND($E262="Oui",$O262="Autre",$H262="F"),1,"")</f>
        <v/>
      </c>
      <c r="AU262" s="35" t="str">
        <f ca="1">IF($D262&gt;$AU$5,1,"")</f>
        <v/>
      </c>
      <c r="AV262" s="35" t="str">
        <f ca="1">IF(AND($D262&gt;$AV$5,$D262&lt;$AU$5),1,"")</f>
        <v/>
      </c>
      <c r="AW262" s="35" t="str">
        <f ca="1">IF($C262&gt;$AU$5,1,"")</f>
        <v/>
      </c>
      <c r="AX262" s="35" t="str">
        <f ca="1">IF(AND($C262&gt;$AV$5,$C262&lt;$AU$5),1,"")</f>
        <v/>
      </c>
      <c r="AY262" s="21" t="str">
        <f t="shared" si="19"/>
        <v/>
      </c>
    </row>
    <row r="263" spans="1:51" x14ac:dyDescent="0.25">
      <c r="A263" s="18">
        <v>256</v>
      </c>
      <c r="B263" s="32"/>
      <c r="C263" s="33"/>
      <c r="D263" s="33"/>
      <c r="E263" s="26" t="str">
        <f t="shared" si="15"/>
        <v/>
      </c>
      <c r="F263" s="34"/>
      <c r="G263" s="35"/>
      <c r="H263" s="33"/>
      <c r="I263" s="35"/>
      <c r="J263" s="37"/>
      <c r="K263" s="37"/>
      <c r="L263" s="37"/>
      <c r="M263" s="37"/>
      <c r="N263" s="33"/>
      <c r="O263" s="33"/>
      <c r="P263" s="33"/>
      <c r="Q263" s="33"/>
      <c r="R263" s="35"/>
      <c r="S263" s="35"/>
      <c r="T263" s="37"/>
      <c r="U263" s="37"/>
      <c r="V263" s="35" t="str">
        <f>IF(ISBLANK(C263),"",IF(ISBLANK($D263),$C$3-C263,D263-C263))</f>
        <v/>
      </c>
      <c r="W263" s="35" t="str">
        <f>IF(E263="Oui",1,"")</f>
        <v/>
      </c>
      <c r="X263" s="35" t="str">
        <f t="shared" si="16"/>
        <v/>
      </c>
      <c r="Y263" s="35" t="str">
        <f t="shared" si="17"/>
        <v/>
      </c>
      <c r="Z263" s="35" t="str">
        <f>IF(E263="Oui",N263,"")</f>
        <v/>
      </c>
      <c r="AA263" s="38" t="str">
        <f>IF(E263="Oui",($C$3-J263)/365,"")</f>
        <v/>
      </c>
      <c r="AB263" s="35" t="str">
        <f t="shared" si="18"/>
        <v/>
      </c>
      <c r="AC263" s="35" t="str">
        <f>IF(AND($E263="Oui",$L263="CDI"),1,"")</f>
        <v/>
      </c>
      <c r="AD263" s="35" t="str">
        <f>IF(AND($E263="Oui",$L263="CDD"),1,"")</f>
        <v/>
      </c>
      <c r="AE263" s="35" t="str">
        <f>IF(AND($E263="Oui",$L263="Apprentissage"),1,"")</f>
        <v/>
      </c>
      <c r="AF263" s="35" t="str">
        <f>IF(AND($E263="Oui",$L263="Stage"),1,"")</f>
        <v/>
      </c>
      <c r="AG263" s="35" t="str">
        <f>IF(AND($E263="Oui",$L263="Autre"),1,"")</f>
        <v/>
      </c>
      <c r="AH263" s="35" t="str">
        <f>IF(AND($E263="Oui",$O263="Cadre"),1,"")</f>
        <v/>
      </c>
      <c r="AI263" s="35" t="str">
        <f>IF(AND($E263="Oui",$O263="Agent de maîtrise"),1,"")</f>
        <v/>
      </c>
      <c r="AJ263" s="35" t="str">
        <f>IF(AND($E263="Oui",$O263="Autre"),1,"")</f>
        <v/>
      </c>
      <c r="AK263" s="38" t="str">
        <f>IF(AND($E263="Oui",$H263="F"),($C$3-J263)/365,"")</f>
        <v/>
      </c>
      <c r="AL263" s="38" t="str">
        <f>IF(AND($E263="Oui",$H263="M"),($C$3-$J263)/365,"")</f>
        <v/>
      </c>
      <c r="AM263" s="35" t="str">
        <f>IF(AND($E263="Oui",$L263="CDI",$H263="F"),1,"")</f>
        <v/>
      </c>
      <c r="AN263" s="35" t="str">
        <f>IF(AND($E263="Oui",$L263="CDD",$H263="F"),1,"")</f>
        <v/>
      </c>
      <c r="AO263" s="35" t="str">
        <f>IF(AND($E263="Oui",$L263="Apprentissage",$H263="F"),1,"")</f>
        <v/>
      </c>
      <c r="AP263" s="35" t="str">
        <f>IF(AND($E263="Oui",$L263="Stage",$H263="F"),1,"")</f>
        <v/>
      </c>
      <c r="AQ263" s="35" t="str">
        <f>IF(AND($E263="Oui",$L263="Autre",$H263="F"),1,"")</f>
        <v/>
      </c>
      <c r="AR263" s="35" t="str">
        <f>IF(AND($E263="Oui",$O263="Cadre",$H263="F"),1,"")</f>
        <v/>
      </c>
      <c r="AS263" s="35" t="str">
        <f>IF(AND($E263="Oui",$O263="Agent de maîtrise",$H263="F"),1,"")</f>
        <v/>
      </c>
      <c r="AT263" s="35" t="str">
        <f>IF(AND($E263="Oui",$O263="Autre",$H263="F"),1,"")</f>
        <v/>
      </c>
      <c r="AU263" s="35" t="str">
        <f ca="1">IF($D263&gt;$AU$5,1,"")</f>
        <v/>
      </c>
      <c r="AV263" s="35" t="str">
        <f ca="1">IF(AND($D263&gt;$AV$5,$D263&lt;$AU$5),1,"")</f>
        <v/>
      </c>
      <c r="AW263" s="35" t="str">
        <f ca="1">IF($C263&gt;$AU$5,1,"")</f>
        <v/>
      </c>
      <c r="AX263" s="35" t="str">
        <f ca="1">IF(AND($C263&gt;$AV$5,$C263&lt;$AU$5),1,"")</f>
        <v/>
      </c>
      <c r="AY263" s="21" t="str">
        <f t="shared" si="19"/>
        <v/>
      </c>
    </row>
    <row r="264" spans="1:51" x14ac:dyDescent="0.25">
      <c r="A264" s="18">
        <v>257</v>
      </c>
      <c r="B264" s="32"/>
      <c r="C264" s="33"/>
      <c r="D264" s="33"/>
      <c r="E264" s="26" t="str">
        <f t="shared" si="15"/>
        <v/>
      </c>
      <c r="F264" s="34"/>
      <c r="G264" s="35"/>
      <c r="H264" s="33"/>
      <c r="I264" s="35"/>
      <c r="J264" s="37"/>
      <c r="K264" s="37"/>
      <c r="L264" s="37"/>
      <c r="M264" s="37"/>
      <c r="N264" s="33"/>
      <c r="O264" s="33"/>
      <c r="P264" s="33"/>
      <c r="Q264" s="33"/>
      <c r="R264" s="35"/>
      <c r="S264" s="35"/>
      <c r="T264" s="37"/>
      <c r="U264" s="37"/>
      <c r="V264" s="35" t="str">
        <f>IF(ISBLANK(C264),"",IF(ISBLANK($D264),$C$3-C264,D264-C264))</f>
        <v/>
      </c>
      <c r="W264" s="35" t="str">
        <f>IF(E264="Oui",1,"")</f>
        <v/>
      </c>
      <c r="X264" s="35" t="str">
        <f t="shared" si="16"/>
        <v/>
      </c>
      <c r="Y264" s="35" t="str">
        <f t="shared" si="17"/>
        <v/>
      </c>
      <c r="Z264" s="35" t="str">
        <f>IF(E264="Oui",N264,"")</f>
        <v/>
      </c>
      <c r="AA264" s="38" t="str">
        <f>IF(E264="Oui",($C$3-J264)/365,"")</f>
        <v/>
      </c>
      <c r="AB264" s="35" t="str">
        <f t="shared" si="18"/>
        <v/>
      </c>
      <c r="AC264" s="35" t="str">
        <f>IF(AND($E264="Oui",$L264="CDI"),1,"")</f>
        <v/>
      </c>
      <c r="AD264" s="35" t="str">
        <f>IF(AND($E264="Oui",$L264="CDD"),1,"")</f>
        <v/>
      </c>
      <c r="AE264" s="35" t="str">
        <f>IF(AND($E264="Oui",$L264="Apprentissage"),1,"")</f>
        <v/>
      </c>
      <c r="AF264" s="35" t="str">
        <f>IF(AND($E264="Oui",$L264="Stage"),1,"")</f>
        <v/>
      </c>
      <c r="AG264" s="35" t="str">
        <f>IF(AND($E264="Oui",$L264="Autre"),1,"")</f>
        <v/>
      </c>
      <c r="AH264" s="35" t="str">
        <f>IF(AND($E264="Oui",$O264="Cadre"),1,"")</f>
        <v/>
      </c>
      <c r="AI264" s="35" t="str">
        <f>IF(AND($E264="Oui",$O264="Agent de maîtrise"),1,"")</f>
        <v/>
      </c>
      <c r="AJ264" s="35" t="str">
        <f>IF(AND($E264="Oui",$O264="Autre"),1,"")</f>
        <v/>
      </c>
      <c r="AK264" s="38" t="str">
        <f>IF(AND($E264="Oui",$H264="F"),($C$3-J264)/365,"")</f>
        <v/>
      </c>
      <c r="AL264" s="38" t="str">
        <f>IF(AND($E264="Oui",$H264="M"),($C$3-$J264)/365,"")</f>
        <v/>
      </c>
      <c r="AM264" s="35" t="str">
        <f>IF(AND($E264="Oui",$L264="CDI",$H264="F"),1,"")</f>
        <v/>
      </c>
      <c r="AN264" s="35" t="str">
        <f>IF(AND($E264="Oui",$L264="CDD",$H264="F"),1,"")</f>
        <v/>
      </c>
      <c r="AO264" s="35" t="str">
        <f>IF(AND($E264="Oui",$L264="Apprentissage",$H264="F"),1,"")</f>
        <v/>
      </c>
      <c r="AP264" s="35" t="str">
        <f>IF(AND($E264="Oui",$L264="Stage",$H264="F"),1,"")</f>
        <v/>
      </c>
      <c r="AQ264" s="35" t="str">
        <f>IF(AND($E264="Oui",$L264="Autre",$H264="F"),1,"")</f>
        <v/>
      </c>
      <c r="AR264" s="35" t="str">
        <f>IF(AND($E264="Oui",$O264="Cadre",$H264="F"),1,"")</f>
        <v/>
      </c>
      <c r="AS264" s="35" t="str">
        <f>IF(AND($E264="Oui",$O264="Agent de maîtrise",$H264="F"),1,"")</f>
        <v/>
      </c>
      <c r="AT264" s="35" t="str">
        <f>IF(AND($E264="Oui",$O264="Autre",$H264="F"),1,"")</f>
        <v/>
      </c>
      <c r="AU264" s="35" t="str">
        <f ca="1">IF($D264&gt;$AU$5,1,"")</f>
        <v/>
      </c>
      <c r="AV264" s="35" t="str">
        <f ca="1">IF(AND($D264&gt;$AV$5,$D264&lt;$AU$5),1,"")</f>
        <v/>
      </c>
      <c r="AW264" s="35" t="str">
        <f ca="1">IF($C264&gt;$AU$5,1,"")</f>
        <v/>
      </c>
      <c r="AX264" s="35" t="str">
        <f ca="1">IF(AND($C264&gt;$AV$5,$C264&lt;$AU$5),1,"")</f>
        <v/>
      </c>
      <c r="AY264" s="21" t="str">
        <f t="shared" si="19"/>
        <v/>
      </c>
    </row>
    <row r="265" spans="1:51" x14ac:dyDescent="0.25">
      <c r="A265" s="18">
        <v>258</v>
      </c>
      <c r="B265" s="32"/>
      <c r="C265" s="33"/>
      <c r="D265" s="33"/>
      <c r="E265" s="26" t="str">
        <f t="shared" ref="E265:E328" si="20">IF(AND(ISBLANK(D265),ISBLANK(C265)),"",IF(ISBLANK(D265),"Oui","Non"))</f>
        <v/>
      </c>
      <c r="F265" s="34"/>
      <c r="G265" s="35"/>
      <c r="H265" s="33"/>
      <c r="I265" s="35"/>
      <c r="J265" s="37"/>
      <c r="K265" s="37"/>
      <c r="L265" s="37"/>
      <c r="M265" s="37"/>
      <c r="N265" s="33"/>
      <c r="O265" s="33"/>
      <c r="P265" s="33"/>
      <c r="Q265" s="33"/>
      <c r="R265" s="35"/>
      <c r="S265" s="35"/>
      <c r="T265" s="37"/>
      <c r="U265" s="37"/>
      <c r="V265" s="35" t="str">
        <f>IF(ISBLANK(C265),"",IF(ISBLANK($D265),$C$3-C265,D265-C265))</f>
        <v/>
      </c>
      <c r="W265" s="35" t="str">
        <f>IF(E265="Oui",1,"")</f>
        <v/>
      </c>
      <c r="X265" s="35" t="str">
        <f t="shared" ref="X265:X328" si="21">IF(H265="F",W265,"")</f>
        <v/>
      </c>
      <c r="Y265" s="35" t="str">
        <f t="shared" ref="Y265:Y328" si="22">IF(H265="M",W265,"")</f>
        <v/>
      </c>
      <c r="Z265" s="35" t="str">
        <f>IF(E265="Oui",N265,"")</f>
        <v/>
      </c>
      <c r="AA265" s="38" t="str">
        <f>IF(E265="Oui",($C$3-J265)/365,"")</f>
        <v/>
      </c>
      <c r="AB265" s="35" t="str">
        <f t="shared" ref="AB265:AB328" si="23">IF(AND($E265="Oui",K265="Oui"),1,"")</f>
        <v/>
      </c>
      <c r="AC265" s="35" t="str">
        <f>IF(AND($E265="Oui",$L265="CDI"),1,"")</f>
        <v/>
      </c>
      <c r="AD265" s="35" t="str">
        <f>IF(AND($E265="Oui",$L265="CDD"),1,"")</f>
        <v/>
      </c>
      <c r="AE265" s="35" t="str">
        <f>IF(AND($E265="Oui",$L265="Apprentissage"),1,"")</f>
        <v/>
      </c>
      <c r="AF265" s="35" t="str">
        <f>IF(AND($E265="Oui",$L265="Stage"),1,"")</f>
        <v/>
      </c>
      <c r="AG265" s="35" t="str">
        <f>IF(AND($E265="Oui",$L265="Autre"),1,"")</f>
        <v/>
      </c>
      <c r="AH265" s="35" t="str">
        <f>IF(AND($E265="Oui",$O265="Cadre"),1,"")</f>
        <v/>
      </c>
      <c r="AI265" s="35" t="str">
        <f>IF(AND($E265="Oui",$O265="Agent de maîtrise"),1,"")</f>
        <v/>
      </c>
      <c r="AJ265" s="35" t="str">
        <f>IF(AND($E265="Oui",$O265="Autre"),1,"")</f>
        <v/>
      </c>
      <c r="AK265" s="38" t="str">
        <f>IF(AND($E265="Oui",$H265="F"),($C$3-J265)/365,"")</f>
        <v/>
      </c>
      <c r="AL265" s="38" t="str">
        <f>IF(AND($E265="Oui",$H265="M"),($C$3-$J265)/365,"")</f>
        <v/>
      </c>
      <c r="AM265" s="35" t="str">
        <f>IF(AND($E265="Oui",$L265="CDI",$H265="F"),1,"")</f>
        <v/>
      </c>
      <c r="AN265" s="35" t="str">
        <f>IF(AND($E265="Oui",$L265="CDD",$H265="F"),1,"")</f>
        <v/>
      </c>
      <c r="AO265" s="35" t="str">
        <f>IF(AND($E265="Oui",$L265="Apprentissage",$H265="F"),1,"")</f>
        <v/>
      </c>
      <c r="AP265" s="35" t="str">
        <f>IF(AND($E265="Oui",$L265="Stage",$H265="F"),1,"")</f>
        <v/>
      </c>
      <c r="AQ265" s="35" t="str">
        <f>IF(AND($E265="Oui",$L265="Autre",$H265="F"),1,"")</f>
        <v/>
      </c>
      <c r="AR265" s="35" t="str">
        <f>IF(AND($E265="Oui",$O265="Cadre",$H265="F"),1,"")</f>
        <v/>
      </c>
      <c r="AS265" s="35" t="str">
        <f>IF(AND($E265="Oui",$O265="Agent de maîtrise",$H265="F"),1,"")</f>
        <v/>
      </c>
      <c r="AT265" s="35" t="str">
        <f>IF(AND($E265="Oui",$O265="Autre",$H265="F"),1,"")</f>
        <v/>
      </c>
      <c r="AU265" s="35" t="str">
        <f ca="1">IF($D265&gt;$AU$5,1,"")</f>
        <v/>
      </c>
      <c r="AV265" s="35" t="str">
        <f ca="1">IF(AND($D265&gt;$AV$5,$D265&lt;$AU$5),1,"")</f>
        <v/>
      </c>
      <c r="AW265" s="35" t="str">
        <f ca="1">IF($C265&gt;$AU$5,1,"")</f>
        <v/>
      </c>
      <c r="AX265" s="35" t="str">
        <f ca="1">IF(AND($C265&gt;$AV$5,$C265&lt;$AU$5),1,"")</f>
        <v/>
      </c>
      <c r="AY265" s="21" t="str">
        <f t="shared" ref="AY265:AY328" si="24">IF(ISBLANK(B265),"",B265)</f>
        <v/>
      </c>
    </row>
    <row r="266" spans="1:51" x14ac:dyDescent="0.25">
      <c r="A266" s="18">
        <v>259</v>
      </c>
      <c r="B266" s="32"/>
      <c r="C266" s="33"/>
      <c r="D266" s="33"/>
      <c r="E266" s="26" t="str">
        <f t="shared" si="20"/>
        <v/>
      </c>
      <c r="F266" s="34"/>
      <c r="G266" s="35"/>
      <c r="H266" s="33"/>
      <c r="I266" s="35"/>
      <c r="J266" s="37"/>
      <c r="K266" s="37"/>
      <c r="L266" s="37"/>
      <c r="M266" s="37"/>
      <c r="N266" s="33"/>
      <c r="O266" s="33"/>
      <c r="P266" s="33"/>
      <c r="Q266" s="33"/>
      <c r="R266" s="35"/>
      <c r="S266" s="35"/>
      <c r="T266" s="37"/>
      <c r="U266" s="37"/>
      <c r="V266" s="35" t="str">
        <f>IF(ISBLANK(C266),"",IF(ISBLANK($D266),$C$3-C266,D266-C266))</f>
        <v/>
      </c>
      <c r="W266" s="35" t="str">
        <f>IF(E266="Oui",1,"")</f>
        <v/>
      </c>
      <c r="X266" s="35" t="str">
        <f t="shared" si="21"/>
        <v/>
      </c>
      <c r="Y266" s="35" t="str">
        <f t="shared" si="22"/>
        <v/>
      </c>
      <c r="Z266" s="35" t="str">
        <f>IF(E266="Oui",N266,"")</f>
        <v/>
      </c>
      <c r="AA266" s="38" t="str">
        <f>IF(E266="Oui",($C$3-J266)/365,"")</f>
        <v/>
      </c>
      <c r="AB266" s="35" t="str">
        <f t="shared" si="23"/>
        <v/>
      </c>
      <c r="AC266" s="35" t="str">
        <f>IF(AND($E266="Oui",$L266="CDI"),1,"")</f>
        <v/>
      </c>
      <c r="AD266" s="35" t="str">
        <f>IF(AND($E266="Oui",$L266="CDD"),1,"")</f>
        <v/>
      </c>
      <c r="AE266" s="35" t="str">
        <f>IF(AND($E266="Oui",$L266="Apprentissage"),1,"")</f>
        <v/>
      </c>
      <c r="AF266" s="35" t="str">
        <f>IF(AND($E266="Oui",$L266="Stage"),1,"")</f>
        <v/>
      </c>
      <c r="AG266" s="35" t="str">
        <f>IF(AND($E266="Oui",$L266="Autre"),1,"")</f>
        <v/>
      </c>
      <c r="AH266" s="35" t="str">
        <f>IF(AND($E266="Oui",$O266="Cadre"),1,"")</f>
        <v/>
      </c>
      <c r="AI266" s="35" t="str">
        <f>IF(AND($E266="Oui",$O266="Agent de maîtrise"),1,"")</f>
        <v/>
      </c>
      <c r="AJ266" s="35" t="str">
        <f>IF(AND($E266="Oui",$O266="Autre"),1,"")</f>
        <v/>
      </c>
      <c r="AK266" s="38" t="str">
        <f>IF(AND($E266="Oui",$H266="F"),($C$3-J266)/365,"")</f>
        <v/>
      </c>
      <c r="AL266" s="38" t="str">
        <f>IF(AND($E266="Oui",$H266="M"),($C$3-$J266)/365,"")</f>
        <v/>
      </c>
      <c r="AM266" s="35" t="str">
        <f>IF(AND($E266="Oui",$L266="CDI",$H266="F"),1,"")</f>
        <v/>
      </c>
      <c r="AN266" s="35" t="str">
        <f>IF(AND($E266="Oui",$L266="CDD",$H266="F"),1,"")</f>
        <v/>
      </c>
      <c r="AO266" s="35" t="str">
        <f>IF(AND($E266="Oui",$L266="Apprentissage",$H266="F"),1,"")</f>
        <v/>
      </c>
      <c r="AP266" s="35" t="str">
        <f>IF(AND($E266="Oui",$L266="Stage",$H266="F"),1,"")</f>
        <v/>
      </c>
      <c r="AQ266" s="35" t="str">
        <f>IF(AND($E266="Oui",$L266="Autre",$H266="F"),1,"")</f>
        <v/>
      </c>
      <c r="AR266" s="35" t="str">
        <f>IF(AND($E266="Oui",$O266="Cadre",$H266="F"),1,"")</f>
        <v/>
      </c>
      <c r="AS266" s="35" t="str">
        <f>IF(AND($E266="Oui",$O266="Agent de maîtrise",$H266="F"),1,"")</f>
        <v/>
      </c>
      <c r="AT266" s="35" t="str">
        <f>IF(AND($E266="Oui",$O266="Autre",$H266="F"),1,"")</f>
        <v/>
      </c>
      <c r="AU266" s="35" t="str">
        <f ca="1">IF($D266&gt;$AU$5,1,"")</f>
        <v/>
      </c>
      <c r="AV266" s="35" t="str">
        <f ca="1">IF(AND($D266&gt;$AV$5,$D266&lt;$AU$5),1,"")</f>
        <v/>
      </c>
      <c r="AW266" s="35" t="str">
        <f ca="1">IF($C266&gt;$AU$5,1,"")</f>
        <v/>
      </c>
      <c r="AX266" s="35" t="str">
        <f ca="1">IF(AND($C266&gt;$AV$5,$C266&lt;$AU$5),1,"")</f>
        <v/>
      </c>
      <c r="AY266" s="21" t="str">
        <f t="shared" si="24"/>
        <v/>
      </c>
    </row>
    <row r="267" spans="1:51" x14ac:dyDescent="0.25">
      <c r="A267" s="18">
        <v>260</v>
      </c>
      <c r="B267" s="32"/>
      <c r="C267" s="33"/>
      <c r="D267" s="33"/>
      <c r="E267" s="26" t="str">
        <f t="shared" si="20"/>
        <v/>
      </c>
      <c r="F267" s="34"/>
      <c r="G267" s="35"/>
      <c r="H267" s="33"/>
      <c r="I267" s="35"/>
      <c r="J267" s="37"/>
      <c r="K267" s="37"/>
      <c r="L267" s="37"/>
      <c r="M267" s="37"/>
      <c r="N267" s="33"/>
      <c r="O267" s="33"/>
      <c r="P267" s="33"/>
      <c r="Q267" s="33"/>
      <c r="R267" s="35"/>
      <c r="S267" s="35"/>
      <c r="T267" s="37"/>
      <c r="U267" s="37"/>
      <c r="V267" s="35" t="str">
        <f>IF(ISBLANK(C267),"",IF(ISBLANK($D267),$C$3-C267,D267-C267))</f>
        <v/>
      </c>
      <c r="W267" s="35" t="str">
        <f>IF(E267="Oui",1,"")</f>
        <v/>
      </c>
      <c r="X267" s="35" t="str">
        <f t="shared" si="21"/>
        <v/>
      </c>
      <c r="Y267" s="35" t="str">
        <f t="shared" si="22"/>
        <v/>
      </c>
      <c r="Z267" s="35" t="str">
        <f>IF(E267="Oui",N267,"")</f>
        <v/>
      </c>
      <c r="AA267" s="38" t="str">
        <f>IF(E267="Oui",($C$3-J267)/365,"")</f>
        <v/>
      </c>
      <c r="AB267" s="35" t="str">
        <f t="shared" si="23"/>
        <v/>
      </c>
      <c r="AC267" s="35" t="str">
        <f>IF(AND($E267="Oui",$L267="CDI"),1,"")</f>
        <v/>
      </c>
      <c r="AD267" s="35" t="str">
        <f>IF(AND($E267="Oui",$L267="CDD"),1,"")</f>
        <v/>
      </c>
      <c r="AE267" s="35" t="str">
        <f>IF(AND($E267="Oui",$L267="Apprentissage"),1,"")</f>
        <v/>
      </c>
      <c r="AF267" s="35" t="str">
        <f>IF(AND($E267="Oui",$L267="Stage"),1,"")</f>
        <v/>
      </c>
      <c r="AG267" s="35" t="str">
        <f>IF(AND($E267="Oui",$L267="Autre"),1,"")</f>
        <v/>
      </c>
      <c r="AH267" s="35" t="str">
        <f>IF(AND($E267="Oui",$O267="Cadre"),1,"")</f>
        <v/>
      </c>
      <c r="AI267" s="35" t="str">
        <f>IF(AND($E267="Oui",$O267="Agent de maîtrise"),1,"")</f>
        <v/>
      </c>
      <c r="AJ267" s="35" t="str">
        <f>IF(AND($E267="Oui",$O267="Autre"),1,"")</f>
        <v/>
      </c>
      <c r="AK267" s="38" t="str">
        <f>IF(AND($E267="Oui",$H267="F"),($C$3-J267)/365,"")</f>
        <v/>
      </c>
      <c r="AL267" s="38" t="str">
        <f>IF(AND($E267="Oui",$H267="M"),($C$3-$J267)/365,"")</f>
        <v/>
      </c>
      <c r="AM267" s="35" t="str">
        <f>IF(AND($E267="Oui",$L267="CDI",$H267="F"),1,"")</f>
        <v/>
      </c>
      <c r="AN267" s="35" t="str">
        <f>IF(AND($E267="Oui",$L267="CDD",$H267="F"),1,"")</f>
        <v/>
      </c>
      <c r="AO267" s="35" t="str">
        <f>IF(AND($E267="Oui",$L267="Apprentissage",$H267="F"),1,"")</f>
        <v/>
      </c>
      <c r="AP267" s="35" t="str">
        <f>IF(AND($E267="Oui",$L267="Stage",$H267="F"),1,"")</f>
        <v/>
      </c>
      <c r="AQ267" s="35" t="str">
        <f>IF(AND($E267="Oui",$L267="Autre",$H267="F"),1,"")</f>
        <v/>
      </c>
      <c r="AR267" s="35" t="str">
        <f>IF(AND($E267="Oui",$O267="Cadre",$H267="F"),1,"")</f>
        <v/>
      </c>
      <c r="AS267" s="35" t="str">
        <f>IF(AND($E267="Oui",$O267="Agent de maîtrise",$H267="F"),1,"")</f>
        <v/>
      </c>
      <c r="AT267" s="35" t="str">
        <f>IF(AND($E267="Oui",$O267="Autre",$H267="F"),1,"")</f>
        <v/>
      </c>
      <c r="AU267" s="35" t="str">
        <f ca="1">IF($D267&gt;$AU$5,1,"")</f>
        <v/>
      </c>
      <c r="AV267" s="35" t="str">
        <f ca="1">IF(AND($D267&gt;$AV$5,$D267&lt;$AU$5),1,"")</f>
        <v/>
      </c>
      <c r="AW267" s="35" t="str">
        <f ca="1">IF($C267&gt;$AU$5,1,"")</f>
        <v/>
      </c>
      <c r="AX267" s="35" t="str">
        <f ca="1">IF(AND($C267&gt;$AV$5,$C267&lt;$AU$5),1,"")</f>
        <v/>
      </c>
      <c r="AY267" s="21" t="str">
        <f t="shared" si="24"/>
        <v/>
      </c>
    </row>
    <row r="268" spans="1:51" x14ac:dyDescent="0.25">
      <c r="A268" s="18">
        <v>261</v>
      </c>
      <c r="B268" s="32"/>
      <c r="C268" s="33"/>
      <c r="D268" s="33"/>
      <c r="E268" s="26" t="str">
        <f t="shared" si="20"/>
        <v/>
      </c>
      <c r="F268" s="34"/>
      <c r="G268" s="35"/>
      <c r="H268" s="33"/>
      <c r="I268" s="35"/>
      <c r="J268" s="37"/>
      <c r="K268" s="37"/>
      <c r="L268" s="37"/>
      <c r="M268" s="37"/>
      <c r="N268" s="33"/>
      <c r="O268" s="33"/>
      <c r="P268" s="33"/>
      <c r="Q268" s="33"/>
      <c r="R268" s="35"/>
      <c r="S268" s="35"/>
      <c r="T268" s="37"/>
      <c r="U268" s="37"/>
      <c r="V268" s="35" t="str">
        <f>IF(ISBLANK(C268),"",IF(ISBLANK($D268),$C$3-C268,D268-C268))</f>
        <v/>
      </c>
      <c r="W268" s="35" t="str">
        <f>IF(E268="Oui",1,"")</f>
        <v/>
      </c>
      <c r="X268" s="35" t="str">
        <f t="shared" si="21"/>
        <v/>
      </c>
      <c r="Y268" s="35" t="str">
        <f t="shared" si="22"/>
        <v/>
      </c>
      <c r="Z268" s="35" t="str">
        <f>IF(E268="Oui",N268,"")</f>
        <v/>
      </c>
      <c r="AA268" s="38" t="str">
        <f>IF(E268="Oui",($C$3-J268)/365,"")</f>
        <v/>
      </c>
      <c r="AB268" s="35" t="str">
        <f t="shared" si="23"/>
        <v/>
      </c>
      <c r="AC268" s="35" t="str">
        <f>IF(AND($E268="Oui",$L268="CDI"),1,"")</f>
        <v/>
      </c>
      <c r="AD268" s="35" t="str">
        <f>IF(AND($E268="Oui",$L268="CDD"),1,"")</f>
        <v/>
      </c>
      <c r="AE268" s="35" t="str">
        <f>IF(AND($E268="Oui",$L268="Apprentissage"),1,"")</f>
        <v/>
      </c>
      <c r="AF268" s="35" t="str">
        <f>IF(AND($E268="Oui",$L268="Stage"),1,"")</f>
        <v/>
      </c>
      <c r="AG268" s="35" t="str">
        <f>IF(AND($E268="Oui",$L268="Autre"),1,"")</f>
        <v/>
      </c>
      <c r="AH268" s="35" t="str">
        <f>IF(AND($E268="Oui",$O268="Cadre"),1,"")</f>
        <v/>
      </c>
      <c r="AI268" s="35" t="str">
        <f>IF(AND($E268="Oui",$O268="Agent de maîtrise"),1,"")</f>
        <v/>
      </c>
      <c r="AJ268" s="35" t="str">
        <f>IF(AND($E268="Oui",$O268="Autre"),1,"")</f>
        <v/>
      </c>
      <c r="AK268" s="38" t="str">
        <f>IF(AND($E268="Oui",$H268="F"),($C$3-J268)/365,"")</f>
        <v/>
      </c>
      <c r="AL268" s="38" t="str">
        <f>IF(AND($E268="Oui",$H268="M"),($C$3-$J268)/365,"")</f>
        <v/>
      </c>
      <c r="AM268" s="35" t="str">
        <f>IF(AND($E268="Oui",$L268="CDI",$H268="F"),1,"")</f>
        <v/>
      </c>
      <c r="AN268" s="35" t="str">
        <f>IF(AND($E268="Oui",$L268="CDD",$H268="F"),1,"")</f>
        <v/>
      </c>
      <c r="AO268" s="35" t="str">
        <f>IF(AND($E268="Oui",$L268="Apprentissage",$H268="F"),1,"")</f>
        <v/>
      </c>
      <c r="AP268" s="35" t="str">
        <f>IF(AND($E268="Oui",$L268="Stage",$H268="F"),1,"")</f>
        <v/>
      </c>
      <c r="AQ268" s="35" t="str">
        <f>IF(AND($E268="Oui",$L268="Autre",$H268="F"),1,"")</f>
        <v/>
      </c>
      <c r="AR268" s="35" t="str">
        <f>IF(AND($E268="Oui",$O268="Cadre",$H268="F"),1,"")</f>
        <v/>
      </c>
      <c r="AS268" s="35" t="str">
        <f>IF(AND($E268="Oui",$O268="Agent de maîtrise",$H268="F"),1,"")</f>
        <v/>
      </c>
      <c r="AT268" s="35" t="str">
        <f>IF(AND($E268="Oui",$O268="Autre",$H268="F"),1,"")</f>
        <v/>
      </c>
      <c r="AU268" s="35" t="str">
        <f ca="1">IF($D268&gt;$AU$5,1,"")</f>
        <v/>
      </c>
      <c r="AV268" s="35" t="str">
        <f ca="1">IF(AND($D268&gt;$AV$5,$D268&lt;$AU$5),1,"")</f>
        <v/>
      </c>
      <c r="AW268" s="35" t="str">
        <f ca="1">IF($C268&gt;$AU$5,1,"")</f>
        <v/>
      </c>
      <c r="AX268" s="35" t="str">
        <f ca="1">IF(AND($C268&gt;$AV$5,$C268&lt;$AU$5),1,"")</f>
        <v/>
      </c>
      <c r="AY268" s="21" t="str">
        <f t="shared" si="24"/>
        <v/>
      </c>
    </row>
    <row r="269" spans="1:51" x14ac:dyDescent="0.25">
      <c r="A269" s="18">
        <v>262</v>
      </c>
      <c r="B269" s="32"/>
      <c r="C269" s="33"/>
      <c r="D269" s="33"/>
      <c r="E269" s="26" t="str">
        <f t="shared" si="20"/>
        <v/>
      </c>
      <c r="F269" s="34"/>
      <c r="G269" s="35"/>
      <c r="H269" s="33"/>
      <c r="I269" s="35"/>
      <c r="J269" s="37"/>
      <c r="K269" s="37"/>
      <c r="L269" s="37"/>
      <c r="M269" s="37"/>
      <c r="N269" s="33"/>
      <c r="O269" s="33"/>
      <c r="P269" s="33"/>
      <c r="Q269" s="33"/>
      <c r="R269" s="35"/>
      <c r="S269" s="35"/>
      <c r="T269" s="37"/>
      <c r="U269" s="37"/>
      <c r="V269" s="35" t="str">
        <f>IF(ISBLANK(C269),"",IF(ISBLANK($D269),$C$3-C269,D269-C269))</f>
        <v/>
      </c>
      <c r="W269" s="35" t="str">
        <f>IF(E269="Oui",1,"")</f>
        <v/>
      </c>
      <c r="X269" s="35" t="str">
        <f t="shared" si="21"/>
        <v/>
      </c>
      <c r="Y269" s="35" t="str">
        <f t="shared" si="22"/>
        <v/>
      </c>
      <c r="Z269" s="35" t="str">
        <f>IF(E269="Oui",N269,"")</f>
        <v/>
      </c>
      <c r="AA269" s="38" t="str">
        <f>IF(E269="Oui",($C$3-J269)/365,"")</f>
        <v/>
      </c>
      <c r="AB269" s="35" t="str">
        <f t="shared" si="23"/>
        <v/>
      </c>
      <c r="AC269" s="35" t="str">
        <f>IF(AND($E269="Oui",$L269="CDI"),1,"")</f>
        <v/>
      </c>
      <c r="AD269" s="35" t="str">
        <f>IF(AND($E269="Oui",$L269="CDD"),1,"")</f>
        <v/>
      </c>
      <c r="AE269" s="35" t="str">
        <f>IF(AND($E269="Oui",$L269="Apprentissage"),1,"")</f>
        <v/>
      </c>
      <c r="AF269" s="35" t="str">
        <f>IF(AND($E269="Oui",$L269="Stage"),1,"")</f>
        <v/>
      </c>
      <c r="AG269" s="35" t="str">
        <f>IF(AND($E269="Oui",$L269="Autre"),1,"")</f>
        <v/>
      </c>
      <c r="AH269" s="35" t="str">
        <f>IF(AND($E269="Oui",$O269="Cadre"),1,"")</f>
        <v/>
      </c>
      <c r="AI269" s="35" t="str">
        <f>IF(AND($E269="Oui",$O269="Agent de maîtrise"),1,"")</f>
        <v/>
      </c>
      <c r="AJ269" s="35" t="str">
        <f>IF(AND($E269="Oui",$O269="Autre"),1,"")</f>
        <v/>
      </c>
      <c r="AK269" s="38" t="str">
        <f>IF(AND($E269="Oui",$H269="F"),($C$3-J269)/365,"")</f>
        <v/>
      </c>
      <c r="AL269" s="38" t="str">
        <f>IF(AND($E269="Oui",$H269="M"),($C$3-$J269)/365,"")</f>
        <v/>
      </c>
      <c r="AM269" s="35" t="str">
        <f>IF(AND($E269="Oui",$L269="CDI",$H269="F"),1,"")</f>
        <v/>
      </c>
      <c r="AN269" s="35" t="str">
        <f>IF(AND($E269="Oui",$L269="CDD",$H269="F"),1,"")</f>
        <v/>
      </c>
      <c r="AO269" s="35" t="str">
        <f>IF(AND($E269="Oui",$L269="Apprentissage",$H269="F"),1,"")</f>
        <v/>
      </c>
      <c r="AP269" s="35" t="str">
        <f>IF(AND($E269="Oui",$L269="Stage",$H269="F"),1,"")</f>
        <v/>
      </c>
      <c r="AQ269" s="35" t="str">
        <f>IF(AND($E269="Oui",$L269="Autre",$H269="F"),1,"")</f>
        <v/>
      </c>
      <c r="AR269" s="35" t="str">
        <f>IF(AND($E269="Oui",$O269="Cadre",$H269="F"),1,"")</f>
        <v/>
      </c>
      <c r="AS269" s="35" t="str">
        <f>IF(AND($E269="Oui",$O269="Agent de maîtrise",$H269="F"),1,"")</f>
        <v/>
      </c>
      <c r="AT269" s="35" t="str">
        <f>IF(AND($E269="Oui",$O269="Autre",$H269="F"),1,"")</f>
        <v/>
      </c>
      <c r="AU269" s="35" t="str">
        <f ca="1">IF($D269&gt;$AU$5,1,"")</f>
        <v/>
      </c>
      <c r="AV269" s="35" t="str">
        <f ca="1">IF(AND($D269&gt;$AV$5,$D269&lt;$AU$5),1,"")</f>
        <v/>
      </c>
      <c r="AW269" s="35" t="str">
        <f ca="1">IF($C269&gt;$AU$5,1,"")</f>
        <v/>
      </c>
      <c r="AX269" s="35" t="str">
        <f ca="1">IF(AND($C269&gt;$AV$5,$C269&lt;$AU$5),1,"")</f>
        <v/>
      </c>
      <c r="AY269" s="21" t="str">
        <f t="shared" si="24"/>
        <v/>
      </c>
    </row>
    <row r="270" spans="1:51" x14ac:dyDescent="0.25">
      <c r="A270" s="18">
        <v>263</v>
      </c>
      <c r="B270" s="32"/>
      <c r="C270" s="33"/>
      <c r="D270" s="33"/>
      <c r="E270" s="26" t="str">
        <f t="shared" si="20"/>
        <v/>
      </c>
      <c r="F270" s="34"/>
      <c r="G270" s="35"/>
      <c r="H270" s="33"/>
      <c r="I270" s="35"/>
      <c r="J270" s="37"/>
      <c r="K270" s="37"/>
      <c r="L270" s="37"/>
      <c r="M270" s="37"/>
      <c r="N270" s="33"/>
      <c r="O270" s="33"/>
      <c r="P270" s="33"/>
      <c r="Q270" s="33"/>
      <c r="R270" s="35"/>
      <c r="S270" s="35"/>
      <c r="T270" s="37"/>
      <c r="U270" s="37"/>
      <c r="V270" s="35" t="str">
        <f>IF(ISBLANK(C270),"",IF(ISBLANK($D270),$C$3-C270,D270-C270))</f>
        <v/>
      </c>
      <c r="W270" s="35" t="str">
        <f>IF(E270="Oui",1,"")</f>
        <v/>
      </c>
      <c r="X270" s="35" t="str">
        <f t="shared" si="21"/>
        <v/>
      </c>
      <c r="Y270" s="35" t="str">
        <f t="shared" si="22"/>
        <v/>
      </c>
      <c r="Z270" s="35" t="str">
        <f>IF(E270="Oui",N270,"")</f>
        <v/>
      </c>
      <c r="AA270" s="38" t="str">
        <f>IF(E270="Oui",($C$3-J270)/365,"")</f>
        <v/>
      </c>
      <c r="AB270" s="35" t="str">
        <f t="shared" si="23"/>
        <v/>
      </c>
      <c r="AC270" s="35" t="str">
        <f>IF(AND($E270="Oui",$L270="CDI"),1,"")</f>
        <v/>
      </c>
      <c r="AD270" s="35" t="str">
        <f>IF(AND($E270="Oui",$L270="CDD"),1,"")</f>
        <v/>
      </c>
      <c r="AE270" s="35" t="str">
        <f>IF(AND($E270="Oui",$L270="Apprentissage"),1,"")</f>
        <v/>
      </c>
      <c r="AF270" s="35" t="str">
        <f>IF(AND($E270="Oui",$L270="Stage"),1,"")</f>
        <v/>
      </c>
      <c r="AG270" s="35" t="str">
        <f>IF(AND($E270="Oui",$L270="Autre"),1,"")</f>
        <v/>
      </c>
      <c r="AH270" s="35" t="str">
        <f>IF(AND($E270="Oui",$O270="Cadre"),1,"")</f>
        <v/>
      </c>
      <c r="AI270" s="35" t="str">
        <f>IF(AND($E270="Oui",$O270="Agent de maîtrise"),1,"")</f>
        <v/>
      </c>
      <c r="AJ270" s="35" t="str">
        <f>IF(AND($E270="Oui",$O270="Autre"),1,"")</f>
        <v/>
      </c>
      <c r="AK270" s="38" t="str">
        <f>IF(AND($E270="Oui",$H270="F"),($C$3-J270)/365,"")</f>
        <v/>
      </c>
      <c r="AL270" s="38" t="str">
        <f>IF(AND($E270="Oui",$H270="M"),($C$3-$J270)/365,"")</f>
        <v/>
      </c>
      <c r="AM270" s="35" t="str">
        <f>IF(AND($E270="Oui",$L270="CDI",$H270="F"),1,"")</f>
        <v/>
      </c>
      <c r="AN270" s="35" t="str">
        <f>IF(AND($E270="Oui",$L270="CDD",$H270="F"),1,"")</f>
        <v/>
      </c>
      <c r="AO270" s="35" t="str">
        <f>IF(AND($E270="Oui",$L270="Apprentissage",$H270="F"),1,"")</f>
        <v/>
      </c>
      <c r="AP270" s="35" t="str">
        <f>IF(AND($E270="Oui",$L270="Stage",$H270="F"),1,"")</f>
        <v/>
      </c>
      <c r="AQ270" s="35" t="str">
        <f>IF(AND($E270="Oui",$L270="Autre",$H270="F"),1,"")</f>
        <v/>
      </c>
      <c r="AR270" s="35" t="str">
        <f>IF(AND($E270="Oui",$O270="Cadre",$H270="F"),1,"")</f>
        <v/>
      </c>
      <c r="AS270" s="35" t="str">
        <f>IF(AND($E270="Oui",$O270="Agent de maîtrise",$H270="F"),1,"")</f>
        <v/>
      </c>
      <c r="AT270" s="35" t="str">
        <f>IF(AND($E270="Oui",$O270="Autre",$H270="F"),1,"")</f>
        <v/>
      </c>
      <c r="AU270" s="35" t="str">
        <f ca="1">IF($D270&gt;$AU$5,1,"")</f>
        <v/>
      </c>
      <c r="AV270" s="35" t="str">
        <f ca="1">IF(AND($D270&gt;$AV$5,$D270&lt;$AU$5),1,"")</f>
        <v/>
      </c>
      <c r="AW270" s="35" t="str">
        <f ca="1">IF($C270&gt;$AU$5,1,"")</f>
        <v/>
      </c>
      <c r="AX270" s="35" t="str">
        <f ca="1">IF(AND($C270&gt;$AV$5,$C270&lt;$AU$5),1,"")</f>
        <v/>
      </c>
      <c r="AY270" s="21" t="str">
        <f t="shared" si="24"/>
        <v/>
      </c>
    </row>
    <row r="271" spans="1:51" x14ac:dyDescent="0.25">
      <c r="A271" s="18">
        <v>264</v>
      </c>
      <c r="B271" s="32"/>
      <c r="C271" s="33"/>
      <c r="D271" s="33"/>
      <c r="E271" s="26" t="str">
        <f t="shared" si="20"/>
        <v/>
      </c>
      <c r="F271" s="34"/>
      <c r="G271" s="35"/>
      <c r="H271" s="33"/>
      <c r="I271" s="35"/>
      <c r="J271" s="37"/>
      <c r="K271" s="37"/>
      <c r="L271" s="37"/>
      <c r="M271" s="37"/>
      <c r="N271" s="33"/>
      <c r="O271" s="33"/>
      <c r="P271" s="33"/>
      <c r="Q271" s="33"/>
      <c r="R271" s="35"/>
      <c r="S271" s="35"/>
      <c r="T271" s="37"/>
      <c r="U271" s="37"/>
      <c r="V271" s="35" t="str">
        <f>IF(ISBLANK(C271),"",IF(ISBLANK($D271),$C$3-C271,D271-C271))</f>
        <v/>
      </c>
      <c r="W271" s="35" t="str">
        <f>IF(E271="Oui",1,"")</f>
        <v/>
      </c>
      <c r="X271" s="35" t="str">
        <f t="shared" si="21"/>
        <v/>
      </c>
      <c r="Y271" s="35" t="str">
        <f t="shared" si="22"/>
        <v/>
      </c>
      <c r="Z271" s="35" t="str">
        <f>IF(E271="Oui",N271,"")</f>
        <v/>
      </c>
      <c r="AA271" s="38" t="str">
        <f>IF(E271="Oui",($C$3-J271)/365,"")</f>
        <v/>
      </c>
      <c r="AB271" s="35" t="str">
        <f t="shared" si="23"/>
        <v/>
      </c>
      <c r="AC271" s="35" t="str">
        <f>IF(AND($E271="Oui",$L271="CDI"),1,"")</f>
        <v/>
      </c>
      <c r="AD271" s="35" t="str">
        <f>IF(AND($E271="Oui",$L271="CDD"),1,"")</f>
        <v/>
      </c>
      <c r="AE271" s="35" t="str">
        <f>IF(AND($E271="Oui",$L271="Apprentissage"),1,"")</f>
        <v/>
      </c>
      <c r="AF271" s="35" t="str">
        <f>IF(AND($E271="Oui",$L271="Stage"),1,"")</f>
        <v/>
      </c>
      <c r="AG271" s="35" t="str">
        <f>IF(AND($E271="Oui",$L271="Autre"),1,"")</f>
        <v/>
      </c>
      <c r="AH271" s="35" t="str">
        <f>IF(AND($E271="Oui",$O271="Cadre"),1,"")</f>
        <v/>
      </c>
      <c r="AI271" s="35" t="str">
        <f>IF(AND($E271="Oui",$O271="Agent de maîtrise"),1,"")</f>
        <v/>
      </c>
      <c r="AJ271" s="35" t="str">
        <f>IF(AND($E271="Oui",$O271="Autre"),1,"")</f>
        <v/>
      </c>
      <c r="AK271" s="38" t="str">
        <f>IF(AND($E271="Oui",$H271="F"),($C$3-J271)/365,"")</f>
        <v/>
      </c>
      <c r="AL271" s="38" t="str">
        <f>IF(AND($E271="Oui",$H271="M"),($C$3-$J271)/365,"")</f>
        <v/>
      </c>
      <c r="AM271" s="35" t="str">
        <f>IF(AND($E271="Oui",$L271="CDI",$H271="F"),1,"")</f>
        <v/>
      </c>
      <c r="AN271" s="35" t="str">
        <f>IF(AND($E271="Oui",$L271="CDD",$H271="F"),1,"")</f>
        <v/>
      </c>
      <c r="AO271" s="35" t="str">
        <f>IF(AND($E271="Oui",$L271="Apprentissage",$H271="F"),1,"")</f>
        <v/>
      </c>
      <c r="AP271" s="35" t="str">
        <f>IF(AND($E271="Oui",$L271="Stage",$H271="F"),1,"")</f>
        <v/>
      </c>
      <c r="AQ271" s="35" t="str">
        <f>IF(AND($E271="Oui",$L271="Autre",$H271="F"),1,"")</f>
        <v/>
      </c>
      <c r="AR271" s="35" t="str">
        <f>IF(AND($E271="Oui",$O271="Cadre",$H271="F"),1,"")</f>
        <v/>
      </c>
      <c r="AS271" s="35" t="str">
        <f>IF(AND($E271="Oui",$O271="Agent de maîtrise",$H271="F"),1,"")</f>
        <v/>
      </c>
      <c r="AT271" s="35" t="str">
        <f>IF(AND($E271="Oui",$O271="Autre",$H271="F"),1,"")</f>
        <v/>
      </c>
      <c r="AU271" s="35" t="str">
        <f ca="1">IF($D271&gt;$AU$5,1,"")</f>
        <v/>
      </c>
      <c r="AV271" s="35" t="str">
        <f ca="1">IF(AND($D271&gt;$AV$5,$D271&lt;$AU$5),1,"")</f>
        <v/>
      </c>
      <c r="AW271" s="35" t="str">
        <f ca="1">IF($C271&gt;$AU$5,1,"")</f>
        <v/>
      </c>
      <c r="AX271" s="35" t="str">
        <f ca="1">IF(AND($C271&gt;$AV$5,$C271&lt;$AU$5),1,"")</f>
        <v/>
      </c>
      <c r="AY271" s="21" t="str">
        <f t="shared" si="24"/>
        <v/>
      </c>
    </row>
    <row r="272" spans="1:51" x14ac:dyDescent="0.25">
      <c r="A272" s="18">
        <v>265</v>
      </c>
      <c r="B272" s="32"/>
      <c r="C272" s="33"/>
      <c r="D272" s="33"/>
      <c r="E272" s="26" t="str">
        <f t="shared" si="20"/>
        <v/>
      </c>
      <c r="F272" s="34"/>
      <c r="G272" s="35"/>
      <c r="H272" s="33"/>
      <c r="I272" s="35"/>
      <c r="J272" s="37"/>
      <c r="K272" s="37"/>
      <c r="L272" s="37"/>
      <c r="M272" s="37"/>
      <c r="N272" s="33"/>
      <c r="O272" s="33"/>
      <c r="P272" s="33"/>
      <c r="Q272" s="33"/>
      <c r="R272" s="35"/>
      <c r="S272" s="35"/>
      <c r="T272" s="37"/>
      <c r="U272" s="37"/>
      <c r="V272" s="35" t="str">
        <f>IF(ISBLANK(C272),"",IF(ISBLANK($D272),$C$3-C272,D272-C272))</f>
        <v/>
      </c>
      <c r="W272" s="35" t="str">
        <f>IF(E272="Oui",1,"")</f>
        <v/>
      </c>
      <c r="X272" s="35" t="str">
        <f t="shared" si="21"/>
        <v/>
      </c>
      <c r="Y272" s="35" t="str">
        <f t="shared" si="22"/>
        <v/>
      </c>
      <c r="Z272" s="35" t="str">
        <f>IF(E272="Oui",N272,"")</f>
        <v/>
      </c>
      <c r="AA272" s="38" t="str">
        <f>IF(E272="Oui",($C$3-J272)/365,"")</f>
        <v/>
      </c>
      <c r="AB272" s="35" t="str">
        <f t="shared" si="23"/>
        <v/>
      </c>
      <c r="AC272" s="35" t="str">
        <f>IF(AND($E272="Oui",$L272="CDI"),1,"")</f>
        <v/>
      </c>
      <c r="AD272" s="35" t="str">
        <f>IF(AND($E272="Oui",$L272="CDD"),1,"")</f>
        <v/>
      </c>
      <c r="AE272" s="35" t="str">
        <f>IF(AND($E272="Oui",$L272="Apprentissage"),1,"")</f>
        <v/>
      </c>
      <c r="AF272" s="35" t="str">
        <f>IF(AND($E272="Oui",$L272="Stage"),1,"")</f>
        <v/>
      </c>
      <c r="AG272" s="35" t="str">
        <f>IF(AND($E272="Oui",$L272="Autre"),1,"")</f>
        <v/>
      </c>
      <c r="AH272" s="35" t="str">
        <f>IF(AND($E272="Oui",$O272="Cadre"),1,"")</f>
        <v/>
      </c>
      <c r="AI272" s="35" t="str">
        <f>IF(AND($E272="Oui",$O272="Agent de maîtrise"),1,"")</f>
        <v/>
      </c>
      <c r="AJ272" s="35" t="str">
        <f>IF(AND($E272="Oui",$O272="Autre"),1,"")</f>
        <v/>
      </c>
      <c r="AK272" s="38" t="str">
        <f>IF(AND($E272="Oui",$H272="F"),($C$3-J272)/365,"")</f>
        <v/>
      </c>
      <c r="AL272" s="38" t="str">
        <f>IF(AND($E272="Oui",$H272="M"),($C$3-$J272)/365,"")</f>
        <v/>
      </c>
      <c r="AM272" s="35" t="str">
        <f>IF(AND($E272="Oui",$L272="CDI",$H272="F"),1,"")</f>
        <v/>
      </c>
      <c r="AN272" s="35" t="str">
        <f>IF(AND($E272="Oui",$L272="CDD",$H272="F"),1,"")</f>
        <v/>
      </c>
      <c r="AO272" s="35" t="str">
        <f>IF(AND($E272="Oui",$L272="Apprentissage",$H272="F"),1,"")</f>
        <v/>
      </c>
      <c r="AP272" s="35" t="str">
        <f>IF(AND($E272="Oui",$L272="Stage",$H272="F"),1,"")</f>
        <v/>
      </c>
      <c r="AQ272" s="35" t="str">
        <f>IF(AND($E272="Oui",$L272="Autre",$H272="F"),1,"")</f>
        <v/>
      </c>
      <c r="AR272" s="35" t="str">
        <f>IF(AND($E272="Oui",$O272="Cadre",$H272="F"),1,"")</f>
        <v/>
      </c>
      <c r="AS272" s="35" t="str">
        <f>IF(AND($E272="Oui",$O272="Agent de maîtrise",$H272="F"),1,"")</f>
        <v/>
      </c>
      <c r="AT272" s="35" t="str">
        <f>IF(AND($E272="Oui",$O272="Autre",$H272="F"),1,"")</f>
        <v/>
      </c>
      <c r="AU272" s="35" t="str">
        <f ca="1">IF($D272&gt;$AU$5,1,"")</f>
        <v/>
      </c>
      <c r="AV272" s="35" t="str">
        <f ca="1">IF(AND($D272&gt;$AV$5,$D272&lt;$AU$5),1,"")</f>
        <v/>
      </c>
      <c r="AW272" s="35" t="str">
        <f ca="1">IF($C272&gt;$AU$5,1,"")</f>
        <v/>
      </c>
      <c r="AX272" s="35" t="str">
        <f ca="1">IF(AND($C272&gt;$AV$5,$C272&lt;$AU$5),1,"")</f>
        <v/>
      </c>
      <c r="AY272" s="21" t="str">
        <f t="shared" si="24"/>
        <v/>
      </c>
    </row>
    <row r="273" spans="1:51" x14ac:dyDescent="0.25">
      <c r="A273" s="18">
        <v>266</v>
      </c>
      <c r="B273" s="32"/>
      <c r="C273" s="33"/>
      <c r="D273" s="33"/>
      <c r="E273" s="26" t="str">
        <f t="shared" si="20"/>
        <v/>
      </c>
      <c r="F273" s="34"/>
      <c r="G273" s="35"/>
      <c r="H273" s="33"/>
      <c r="I273" s="35"/>
      <c r="J273" s="37"/>
      <c r="K273" s="37"/>
      <c r="L273" s="37"/>
      <c r="M273" s="37"/>
      <c r="N273" s="33"/>
      <c r="O273" s="33"/>
      <c r="P273" s="33"/>
      <c r="Q273" s="33"/>
      <c r="R273" s="35"/>
      <c r="S273" s="35"/>
      <c r="T273" s="37"/>
      <c r="U273" s="37"/>
      <c r="V273" s="35" t="str">
        <f>IF(ISBLANK(C273),"",IF(ISBLANK($D273),$C$3-C273,D273-C273))</f>
        <v/>
      </c>
      <c r="W273" s="35" t="str">
        <f>IF(E273="Oui",1,"")</f>
        <v/>
      </c>
      <c r="X273" s="35" t="str">
        <f t="shared" si="21"/>
        <v/>
      </c>
      <c r="Y273" s="35" t="str">
        <f t="shared" si="22"/>
        <v/>
      </c>
      <c r="Z273" s="35" t="str">
        <f>IF(E273="Oui",N273,"")</f>
        <v/>
      </c>
      <c r="AA273" s="38" t="str">
        <f>IF(E273="Oui",($C$3-J273)/365,"")</f>
        <v/>
      </c>
      <c r="AB273" s="35" t="str">
        <f t="shared" si="23"/>
        <v/>
      </c>
      <c r="AC273" s="35" t="str">
        <f>IF(AND($E273="Oui",$L273="CDI"),1,"")</f>
        <v/>
      </c>
      <c r="AD273" s="35" t="str">
        <f>IF(AND($E273="Oui",$L273="CDD"),1,"")</f>
        <v/>
      </c>
      <c r="AE273" s="35" t="str">
        <f>IF(AND($E273="Oui",$L273="Apprentissage"),1,"")</f>
        <v/>
      </c>
      <c r="AF273" s="35" t="str">
        <f>IF(AND($E273="Oui",$L273="Stage"),1,"")</f>
        <v/>
      </c>
      <c r="AG273" s="35" t="str">
        <f>IF(AND($E273="Oui",$L273="Autre"),1,"")</f>
        <v/>
      </c>
      <c r="AH273" s="35" t="str">
        <f>IF(AND($E273="Oui",$O273="Cadre"),1,"")</f>
        <v/>
      </c>
      <c r="AI273" s="35" t="str">
        <f>IF(AND($E273="Oui",$O273="Agent de maîtrise"),1,"")</f>
        <v/>
      </c>
      <c r="AJ273" s="35" t="str">
        <f>IF(AND($E273="Oui",$O273="Autre"),1,"")</f>
        <v/>
      </c>
      <c r="AK273" s="38" t="str">
        <f>IF(AND($E273="Oui",$H273="F"),($C$3-J273)/365,"")</f>
        <v/>
      </c>
      <c r="AL273" s="38" t="str">
        <f>IF(AND($E273="Oui",$H273="M"),($C$3-$J273)/365,"")</f>
        <v/>
      </c>
      <c r="AM273" s="35" t="str">
        <f>IF(AND($E273="Oui",$L273="CDI",$H273="F"),1,"")</f>
        <v/>
      </c>
      <c r="AN273" s="35" t="str">
        <f>IF(AND($E273="Oui",$L273="CDD",$H273="F"),1,"")</f>
        <v/>
      </c>
      <c r="AO273" s="35" t="str">
        <f>IF(AND($E273="Oui",$L273="Apprentissage",$H273="F"),1,"")</f>
        <v/>
      </c>
      <c r="AP273" s="35" t="str">
        <f>IF(AND($E273="Oui",$L273="Stage",$H273="F"),1,"")</f>
        <v/>
      </c>
      <c r="AQ273" s="35" t="str">
        <f>IF(AND($E273="Oui",$L273="Autre",$H273="F"),1,"")</f>
        <v/>
      </c>
      <c r="AR273" s="35" t="str">
        <f>IF(AND($E273="Oui",$O273="Cadre",$H273="F"),1,"")</f>
        <v/>
      </c>
      <c r="AS273" s="35" t="str">
        <f>IF(AND($E273="Oui",$O273="Agent de maîtrise",$H273="F"),1,"")</f>
        <v/>
      </c>
      <c r="AT273" s="35" t="str">
        <f>IF(AND($E273="Oui",$O273="Autre",$H273="F"),1,"")</f>
        <v/>
      </c>
      <c r="AU273" s="35" t="str">
        <f ca="1">IF($D273&gt;$AU$5,1,"")</f>
        <v/>
      </c>
      <c r="AV273" s="35" t="str">
        <f ca="1">IF(AND($D273&gt;$AV$5,$D273&lt;$AU$5),1,"")</f>
        <v/>
      </c>
      <c r="AW273" s="35" t="str">
        <f ca="1">IF($C273&gt;$AU$5,1,"")</f>
        <v/>
      </c>
      <c r="AX273" s="35" t="str">
        <f ca="1">IF(AND($C273&gt;$AV$5,$C273&lt;$AU$5),1,"")</f>
        <v/>
      </c>
      <c r="AY273" s="21" t="str">
        <f t="shared" si="24"/>
        <v/>
      </c>
    </row>
    <row r="274" spans="1:51" x14ac:dyDescent="0.25">
      <c r="A274" s="18">
        <v>267</v>
      </c>
      <c r="B274" s="32"/>
      <c r="C274" s="33"/>
      <c r="D274" s="33"/>
      <c r="E274" s="26" t="str">
        <f t="shared" si="20"/>
        <v/>
      </c>
      <c r="F274" s="34"/>
      <c r="G274" s="35"/>
      <c r="H274" s="33"/>
      <c r="I274" s="35"/>
      <c r="J274" s="37"/>
      <c r="K274" s="37"/>
      <c r="L274" s="37"/>
      <c r="M274" s="37"/>
      <c r="N274" s="33"/>
      <c r="O274" s="33"/>
      <c r="P274" s="33"/>
      <c r="Q274" s="33"/>
      <c r="R274" s="35"/>
      <c r="S274" s="35"/>
      <c r="T274" s="37"/>
      <c r="U274" s="37"/>
      <c r="V274" s="35" t="str">
        <f>IF(ISBLANK(C274),"",IF(ISBLANK($D274),$C$3-C274,D274-C274))</f>
        <v/>
      </c>
      <c r="W274" s="35" t="str">
        <f>IF(E274="Oui",1,"")</f>
        <v/>
      </c>
      <c r="X274" s="35" t="str">
        <f t="shared" si="21"/>
        <v/>
      </c>
      <c r="Y274" s="35" t="str">
        <f t="shared" si="22"/>
        <v/>
      </c>
      <c r="Z274" s="35" t="str">
        <f>IF(E274="Oui",N274,"")</f>
        <v/>
      </c>
      <c r="AA274" s="38" t="str">
        <f>IF(E274="Oui",($C$3-J274)/365,"")</f>
        <v/>
      </c>
      <c r="AB274" s="35" t="str">
        <f t="shared" si="23"/>
        <v/>
      </c>
      <c r="AC274" s="35" t="str">
        <f>IF(AND($E274="Oui",$L274="CDI"),1,"")</f>
        <v/>
      </c>
      <c r="AD274" s="35" t="str">
        <f>IF(AND($E274="Oui",$L274="CDD"),1,"")</f>
        <v/>
      </c>
      <c r="AE274" s="35" t="str">
        <f>IF(AND($E274="Oui",$L274="Apprentissage"),1,"")</f>
        <v/>
      </c>
      <c r="AF274" s="35" t="str">
        <f>IF(AND($E274="Oui",$L274="Stage"),1,"")</f>
        <v/>
      </c>
      <c r="AG274" s="35" t="str">
        <f>IF(AND($E274="Oui",$L274="Autre"),1,"")</f>
        <v/>
      </c>
      <c r="AH274" s="35" t="str">
        <f>IF(AND($E274="Oui",$O274="Cadre"),1,"")</f>
        <v/>
      </c>
      <c r="AI274" s="35" t="str">
        <f>IF(AND($E274="Oui",$O274="Agent de maîtrise"),1,"")</f>
        <v/>
      </c>
      <c r="AJ274" s="35" t="str">
        <f>IF(AND($E274="Oui",$O274="Autre"),1,"")</f>
        <v/>
      </c>
      <c r="AK274" s="38" t="str">
        <f>IF(AND($E274="Oui",$H274="F"),($C$3-J274)/365,"")</f>
        <v/>
      </c>
      <c r="AL274" s="38" t="str">
        <f>IF(AND($E274="Oui",$H274="M"),($C$3-$J274)/365,"")</f>
        <v/>
      </c>
      <c r="AM274" s="35" t="str">
        <f>IF(AND($E274="Oui",$L274="CDI",$H274="F"),1,"")</f>
        <v/>
      </c>
      <c r="AN274" s="35" t="str">
        <f>IF(AND($E274="Oui",$L274="CDD",$H274="F"),1,"")</f>
        <v/>
      </c>
      <c r="AO274" s="35" t="str">
        <f>IF(AND($E274="Oui",$L274="Apprentissage",$H274="F"),1,"")</f>
        <v/>
      </c>
      <c r="AP274" s="35" t="str">
        <f>IF(AND($E274="Oui",$L274="Stage",$H274="F"),1,"")</f>
        <v/>
      </c>
      <c r="AQ274" s="35" t="str">
        <f>IF(AND($E274="Oui",$L274="Autre",$H274="F"),1,"")</f>
        <v/>
      </c>
      <c r="AR274" s="35" t="str">
        <f>IF(AND($E274="Oui",$O274="Cadre",$H274="F"),1,"")</f>
        <v/>
      </c>
      <c r="AS274" s="35" t="str">
        <f>IF(AND($E274="Oui",$O274="Agent de maîtrise",$H274="F"),1,"")</f>
        <v/>
      </c>
      <c r="AT274" s="35" t="str">
        <f>IF(AND($E274="Oui",$O274="Autre",$H274="F"),1,"")</f>
        <v/>
      </c>
      <c r="AU274" s="35" t="str">
        <f ca="1">IF($D274&gt;$AU$5,1,"")</f>
        <v/>
      </c>
      <c r="AV274" s="35" t="str">
        <f ca="1">IF(AND($D274&gt;$AV$5,$D274&lt;$AU$5),1,"")</f>
        <v/>
      </c>
      <c r="AW274" s="35" t="str">
        <f ca="1">IF($C274&gt;$AU$5,1,"")</f>
        <v/>
      </c>
      <c r="AX274" s="35" t="str">
        <f ca="1">IF(AND($C274&gt;$AV$5,$C274&lt;$AU$5),1,"")</f>
        <v/>
      </c>
      <c r="AY274" s="21" t="str">
        <f t="shared" si="24"/>
        <v/>
      </c>
    </row>
    <row r="275" spans="1:51" x14ac:dyDescent="0.25">
      <c r="A275" s="18">
        <v>268</v>
      </c>
      <c r="B275" s="32"/>
      <c r="C275" s="33"/>
      <c r="D275" s="33"/>
      <c r="E275" s="26" t="str">
        <f t="shared" si="20"/>
        <v/>
      </c>
      <c r="F275" s="34"/>
      <c r="G275" s="35"/>
      <c r="H275" s="33"/>
      <c r="I275" s="35"/>
      <c r="J275" s="37"/>
      <c r="K275" s="37"/>
      <c r="L275" s="37"/>
      <c r="M275" s="37"/>
      <c r="N275" s="33"/>
      <c r="O275" s="33"/>
      <c r="P275" s="33"/>
      <c r="Q275" s="33"/>
      <c r="R275" s="35"/>
      <c r="S275" s="35"/>
      <c r="T275" s="37"/>
      <c r="U275" s="37"/>
      <c r="V275" s="35" t="str">
        <f>IF(ISBLANK(C275),"",IF(ISBLANK($D275),$C$3-C275,D275-C275))</f>
        <v/>
      </c>
      <c r="W275" s="35" t="str">
        <f>IF(E275="Oui",1,"")</f>
        <v/>
      </c>
      <c r="X275" s="35" t="str">
        <f t="shared" si="21"/>
        <v/>
      </c>
      <c r="Y275" s="35" t="str">
        <f t="shared" si="22"/>
        <v/>
      </c>
      <c r="Z275" s="35" t="str">
        <f>IF(E275="Oui",N275,"")</f>
        <v/>
      </c>
      <c r="AA275" s="38" t="str">
        <f>IF(E275="Oui",($C$3-J275)/365,"")</f>
        <v/>
      </c>
      <c r="AB275" s="35" t="str">
        <f t="shared" si="23"/>
        <v/>
      </c>
      <c r="AC275" s="35" t="str">
        <f>IF(AND($E275="Oui",$L275="CDI"),1,"")</f>
        <v/>
      </c>
      <c r="AD275" s="35" t="str">
        <f>IF(AND($E275="Oui",$L275="CDD"),1,"")</f>
        <v/>
      </c>
      <c r="AE275" s="35" t="str">
        <f>IF(AND($E275="Oui",$L275="Apprentissage"),1,"")</f>
        <v/>
      </c>
      <c r="AF275" s="35" t="str">
        <f>IF(AND($E275="Oui",$L275="Stage"),1,"")</f>
        <v/>
      </c>
      <c r="AG275" s="35" t="str">
        <f>IF(AND($E275="Oui",$L275="Autre"),1,"")</f>
        <v/>
      </c>
      <c r="AH275" s="35" t="str">
        <f>IF(AND($E275="Oui",$O275="Cadre"),1,"")</f>
        <v/>
      </c>
      <c r="AI275" s="35" t="str">
        <f>IF(AND($E275="Oui",$O275="Agent de maîtrise"),1,"")</f>
        <v/>
      </c>
      <c r="AJ275" s="35" t="str">
        <f>IF(AND($E275="Oui",$O275="Autre"),1,"")</f>
        <v/>
      </c>
      <c r="AK275" s="38" t="str">
        <f>IF(AND($E275="Oui",$H275="F"),($C$3-J275)/365,"")</f>
        <v/>
      </c>
      <c r="AL275" s="38" t="str">
        <f>IF(AND($E275="Oui",$H275="M"),($C$3-$J275)/365,"")</f>
        <v/>
      </c>
      <c r="AM275" s="35" t="str">
        <f>IF(AND($E275="Oui",$L275="CDI",$H275="F"),1,"")</f>
        <v/>
      </c>
      <c r="AN275" s="35" t="str">
        <f>IF(AND($E275="Oui",$L275="CDD",$H275="F"),1,"")</f>
        <v/>
      </c>
      <c r="AO275" s="35" t="str">
        <f>IF(AND($E275="Oui",$L275="Apprentissage",$H275="F"),1,"")</f>
        <v/>
      </c>
      <c r="AP275" s="35" t="str">
        <f>IF(AND($E275="Oui",$L275="Stage",$H275="F"),1,"")</f>
        <v/>
      </c>
      <c r="AQ275" s="35" t="str">
        <f>IF(AND($E275="Oui",$L275="Autre",$H275="F"),1,"")</f>
        <v/>
      </c>
      <c r="AR275" s="35" t="str">
        <f>IF(AND($E275="Oui",$O275="Cadre",$H275="F"),1,"")</f>
        <v/>
      </c>
      <c r="AS275" s="35" t="str">
        <f>IF(AND($E275="Oui",$O275="Agent de maîtrise",$H275="F"),1,"")</f>
        <v/>
      </c>
      <c r="AT275" s="35" t="str">
        <f>IF(AND($E275="Oui",$O275="Autre",$H275="F"),1,"")</f>
        <v/>
      </c>
      <c r="AU275" s="35" t="str">
        <f ca="1">IF($D275&gt;$AU$5,1,"")</f>
        <v/>
      </c>
      <c r="AV275" s="35" t="str">
        <f ca="1">IF(AND($D275&gt;$AV$5,$D275&lt;$AU$5),1,"")</f>
        <v/>
      </c>
      <c r="AW275" s="35" t="str">
        <f ca="1">IF($C275&gt;$AU$5,1,"")</f>
        <v/>
      </c>
      <c r="AX275" s="35" t="str">
        <f ca="1">IF(AND($C275&gt;$AV$5,$C275&lt;$AU$5),1,"")</f>
        <v/>
      </c>
      <c r="AY275" s="21" t="str">
        <f t="shared" si="24"/>
        <v/>
      </c>
    </row>
    <row r="276" spans="1:51" x14ac:dyDescent="0.25">
      <c r="A276" s="18">
        <v>269</v>
      </c>
      <c r="B276" s="32"/>
      <c r="C276" s="33"/>
      <c r="D276" s="33"/>
      <c r="E276" s="26" t="str">
        <f t="shared" si="20"/>
        <v/>
      </c>
      <c r="F276" s="34"/>
      <c r="G276" s="35"/>
      <c r="H276" s="33"/>
      <c r="I276" s="35"/>
      <c r="J276" s="37"/>
      <c r="K276" s="37"/>
      <c r="L276" s="37"/>
      <c r="M276" s="37"/>
      <c r="N276" s="33"/>
      <c r="O276" s="33"/>
      <c r="P276" s="33"/>
      <c r="Q276" s="33"/>
      <c r="R276" s="35"/>
      <c r="S276" s="35"/>
      <c r="T276" s="37"/>
      <c r="U276" s="37"/>
      <c r="V276" s="35" t="str">
        <f>IF(ISBLANK(C276),"",IF(ISBLANK($D276),$C$3-C276,D276-C276))</f>
        <v/>
      </c>
      <c r="W276" s="35" t="str">
        <f>IF(E276="Oui",1,"")</f>
        <v/>
      </c>
      <c r="X276" s="35" t="str">
        <f t="shared" si="21"/>
        <v/>
      </c>
      <c r="Y276" s="35" t="str">
        <f t="shared" si="22"/>
        <v/>
      </c>
      <c r="Z276" s="35" t="str">
        <f>IF(E276="Oui",N276,"")</f>
        <v/>
      </c>
      <c r="AA276" s="38" t="str">
        <f>IF(E276="Oui",($C$3-J276)/365,"")</f>
        <v/>
      </c>
      <c r="AB276" s="35" t="str">
        <f t="shared" si="23"/>
        <v/>
      </c>
      <c r="AC276" s="35" t="str">
        <f>IF(AND($E276="Oui",$L276="CDI"),1,"")</f>
        <v/>
      </c>
      <c r="AD276" s="35" t="str">
        <f>IF(AND($E276="Oui",$L276="CDD"),1,"")</f>
        <v/>
      </c>
      <c r="AE276" s="35" t="str">
        <f>IF(AND($E276="Oui",$L276="Apprentissage"),1,"")</f>
        <v/>
      </c>
      <c r="AF276" s="35" t="str">
        <f>IF(AND($E276="Oui",$L276="Stage"),1,"")</f>
        <v/>
      </c>
      <c r="AG276" s="35" t="str">
        <f>IF(AND($E276="Oui",$L276="Autre"),1,"")</f>
        <v/>
      </c>
      <c r="AH276" s="35" t="str">
        <f>IF(AND($E276="Oui",$O276="Cadre"),1,"")</f>
        <v/>
      </c>
      <c r="AI276" s="35" t="str">
        <f>IF(AND($E276="Oui",$O276="Agent de maîtrise"),1,"")</f>
        <v/>
      </c>
      <c r="AJ276" s="35" t="str">
        <f>IF(AND($E276="Oui",$O276="Autre"),1,"")</f>
        <v/>
      </c>
      <c r="AK276" s="38" t="str">
        <f>IF(AND($E276="Oui",$H276="F"),($C$3-J276)/365,"")</f>
        <v/>
      </c>
      <c r="AL276" s="38" t="str">
        <f>IF(AND($E276="Oui",$H276="M"),($C$3-$J276)/365,"")</f>
        <v/>
      </c>
      <c r="AM276" s="35" t="str">
        <f>IF(AND($E276="Oui",$L276="CDI",$H276="F"),1,"")</f>
        <v/>
      </c>
      <c r="AN276" s="35" t="str">
        <f>IF(AND($E276="Oui",$L276="CDD",$H276="F"),1,"")</f>
        <v/>
      </c>
      <c r="AO276" s="35" t="str">
        <f>IF(AND($E276="Oui",$L276="Apprentissage",$H276="F"),1,"")</f>
        <v/>
      </c>
      <c r="AP276" s="35" t="str">
        <f>IF(AND($E276="Oui",$L276="Stage",$H276="F"),1,"")</f>
        <v/>
      </c>
      <c r="AQ276" s="35" t="str">
        <f>IF(AND($E276="Oui",$L276="Autre",$H276="F"),1,"")</f>
        <v/>
      </c>
      <c r="AR276" s="35" t="str">
        <f>IF(AND($E276="Oui",$O276="Cadre",$H276="F"),1,"")</f>
        <v/>
      </c>
      <c r="AS276" s="35" t="str">
        <f>IF(AND($E276="Oui",$O276="Agent de maîtrise",$H276="F"),1,"")</f>
        <v/>
      </c>
      <c r="AT276" s="35" t="str">
        <f>IF(AND($E276="Oui",$O276="Autre",$H276="F"),1,"")</f>
        <v/>
      </c>
      <c r="AU276" s="35" t="str">
        <f ca="1">IF($D276&gt;$AU$5,1,"")</f>
        <v/>
      </c>
      <c r="AV276" s="35" t="str">
        <f ca="1">IF(AND($D276&gt;$AV$5,$D276&lt;$AU$5),1,"")</f>
        <v/>
      </c>
      <c r="AW276" s="35" t="str">
        <f ca="1">IF($C276&gt;$AU$5,1,"")</f>
        <v/>
      </c>
      <c r="AX276" s="35" t="str">
        <f ca="1">IF(AND($C276&gt;$AV$5,$C276&lt;$AU$5),1,"")</f>
        <v/>
      </c>
      <c r="AY276" s="21" t="str">
        <f t="shared" si="24"/>
        <v/>
      </c>
    </row>
    <row r="277" spans="1:51" x14ac:dyDescent="0.25">
      <c r="A277" s="18">
        <v>270</v>
      </c>
      <c r="B277" s="32"/>
      <c r="C277" s="33"/>
      <c r="D277" s="33"/>
      <c r="E277" s="26" t="str">
        <f t="shared" si="20"/>
        <v/>
      </c>
      <c r="F277" s="34"/>
      <c r="G277" s="35"/>
      <c r="H277" s="33"/>
      <c r="I277" s="35"/>
      <c r="J277" s="37"/>
      <c r="K277" s="37"/>
      <c r="L277" s="37"/>
      <c r="M277" s="37"/>
      <c r="N277" s="33"/>
      <c r="O277" s="33"/>
      <c r="P277" s="33"/>
      <c r="Q277" s="33"/>
      <c r="R277" s="35"/>
      <c r="S277" s="35"/>
      <c r="T277" s="37"/>
      <c r="U277" s="37"/>
      <c r="V277" s="35" t="str">
        <f>IF(ISBLANK(C277),"",IF(ISBLANK($D277),$C$3-C277,D277-C277))</f>
        <v/>
      </c>
      <c r="W277" s="35" t="str">
        <f>IF(E277="Oui",1,"")</f>
        <v/>
      </c>
      <c r="X277" s="35" t="str">
        <f t="shared" si="21"/>
        <v/>
      </c>
      <c r="Y277" s="35" t="str">
        <f t="shared" si="22"/>
        <v/>
      </c>
      <c r="Z277" s="35" t="str">
        <f>IF(E277="Oui",N277,"")</f>
        <v/>
      </c>
      <c r="AA277" s="38" t="str">
        <f>IF(E277="Oui",($C$3-J277)/365,"")</f>
        <v/>
      </c>
      <c r="AB277" s="35" t="str">
        <f t="shared" si="23"/>
        <v/>
      </c>
      <c r="AC277" s="35" t="str">
        <f>IF(AND($E277="Oui",$L277="CDI"),1,"")</f>
        <v/>
      </c>
      <c r="AD277" s="35" t="str">
        <f>IF(AND($E277="Oui",$L277="CDD"),1,"")</f>
        <v/>
      </c>
      <c r="AE277" s="35" t="str">
        <f>IF(AND($E277="Oui",$L277="Apprentissage"),1,"")</f>
        <v/>
      </c>
      <c r="AF277" s="35" t="str">
        <f>IF(AND($E277="Oui",$L277="Stage"),1,"")</f>
        <v/>
      </c>
      <c r="AG277" s="35" t="str">
        <f>IF(AND($E277="Oui",$L277="Autre"),1,"")</f>
        <v/>
      </c>
      <c r="AH277" s="35" t="str">
        <f>IF(AND($E277="Oui",$O277="Cadre"),1,"")</f>
        <v/>
      </c>
      <c r="AI277" s="35" t="str">
        <f>IF(AND($E277="Oui",$O277="Agent de maîtrise"),1,"")</f>
        <v/>
      </c>
      <c r="AJ277" s="35" t="str">
        <f>IF(AND($E277="Oui",$O277="Autre"),1,"")</f>
        <v/>
      </c>
      <c r="AK277" s="38" t="str">
        <f>IF(AND($E277="Oui",$H277="F"),($C$3-J277)/365,"")</f>
        <v/>
      </c>
      <c r="AL277" s="38" t="str">
        <f>IF(AND($E277="Oui",$H277="M"),($C$3-$J277)/365,"")</f>
        <v/>
      </c>
      <c r="AM277" s="35" t="str">
        <f>IF(AND($E277="Oui",$L277="CDI",$H277="F"),1,"")</f>
        <v/>
      </c>
      <c r="AN277" s="35" t="str">
        <f>IF(AND($E277="Oui",$L277="CDD",$H277="F"),1,"")</f>
        <v/>
      </c>
      <c r="AO277" s="35" t="str">
        <f>IF(AND($E277="Oui",$L277="Apprentissage",$H277="F"),1,"")</f>
        <v/>
      </c>
      <c r="AP277" s="35" t="str">
        <f>IF(AND($E277="Oui",$L277="Stage",$H277="F"),1,"")</f>
        <v/>
      </c>
      <c r="AQ277" s="35" t="str">
        <f>IF(AND($E277="Oui",$L277="Autre",$H277="F"),1,"")</f>
        <v/>
      </c>
      <c r="AR277" s="35" t="str">
        <f>IF(AND($E277="Oui",$O277="Cadre",$H277="F"),1,"")</f>
        <v/>
      </c>
      <c r="AS277" s="35" t="str">
        <f>IF(AND($E277="Oui",$O277="Agent de maîtrise",$H277="F"),1,"")</f>
        <v/>
      </c>
      <c r="AT277" s="35" t="str">
        <f>IF(AND($E277="Oui",$O277="Autre",$H277="F"),1,"")</f>
        <v/>
      </c>
      <c r="AU277" s="35" t="str">
        <f ca="1">IF($D277&gt;$AU$5,1,"")</f>
        <v/>
      </c>
      <c r="AV277" s="35" t="str">
        <f ca="1">IF(AND($D277&gt;$AV$5,$D277&lt;$AU$5),1,"")</f>
        <v/>
      </c>
      <c r="AW277" s="35" t="str">
        <f ca="1">IF($C277&gt;$AU$5,1,"")</f>
        <v/>
      </c>
      <c r="AX277" s="35" t="str">
        <f ca="1">IF(AND($C277&gt;$AV$5,$C277&lt;$AU$5),1,"")</f>
        <v/>
      </c>
      <c r="AY277" s="21" t="str">
        <f t="shared" si="24"/>
        <v/>
      </c>
    </row>
    <row r="278" spans="1:51" x14ac:dyDescent="0.25">
      <c r="A278" s="18">
        <v>271</v>
      </c>
      <c r="B278" s="32"/>
      <c r="C278" s="33"/>
      <c r="D278" s="33"/>
      <c r="E278" s="26" t="str">
        <f t="shared" si="20"/>
        <v/>
      </c>
      <c r="F278" s="34"/>
      <c r="G278" s="35"/>
      <c r="H278" s="33"/>
      <c r="I278" s="35"/>
      <c r="J278" s="37"/>
      <c r="K278" s="37"/>
      <c r="L278" s="37"/>
      <c r="M278" s="37"/>
      <c r="N278" s="33"/>
      <c r="O278" s="33"/>
      <c r="P278" s="33"/>
      <c r="Q278" s="33"/>
      <c r="R278" s="35"/>
      <c r="S278" s="35"/>
      <c r="T278" s="37"/>
      <c r="U278" s="37"/>
      <c r="V278" s="35" t="str">
        <f>IF(ISBLANK(C278),"",IF(ISBLANK($D278),$C$3-C278,D278-C278))</f>
        <v/>
      </c>
      <c r="W278" s="35" t="str">
        <f>IF(E278="Oui",1,"")</f>
        <v/>
      </c>
      <c r="X278" s="35" t="str">
        <f t="shared" si="21"/>
        <v/>
      </c>
      <c r="Y278" s="35" t="str">
        <f t="shared" si="22"/>
        <v/>
      </c>
      <c r="Z278" s="35" t="str">
        <f>IF(E278="Oui",N278,"")</f>
        <v/>
      </c>
      <c r="AA278" s="38" t="str">
        <f>IF(E278="Oui",($C$3-J278)/365,"")</f>
        <v/>
      </c>
      <c r="AB278" s="35" t="str">
        <f t="shared" si="23"/>
        <v/>
      </c>
      <c r="AC278" s="35" t="str">
        <f>IF(AND($E278="Oui",$L278="CDI"),1,"")</f>
        <v/>
      </c>
      <c r="AD278" s="35" t="str">
        <f>IF(AND($E278="Oui",$L278="CDD"),1,"")</f>
        <v/>
      </c>
      <c r="AE278" s="35" t="str">
        <f>IF(AND($E278="Oui",$L278="Apprentissage"),1,"")</f>
        <v/>
      </c>
      <c r="AF278" s="35" t="str">
        <f>IF(AND($E278="Oui",$L278="Stage"),1,"")</f>
        <v/>
      </c>
      <c r="AG278" s="35" t="str">
        <f>IF(AND($E278="Oui",$L278="Autre"),1,"")</f>
        <v/>
      </c>
      <c r="AH278" s="35" t="str">
        <f>IF(AND($E278="Oui",$O278="Cadre"),1,"")</f>
        <v/>
      </c>
      <c r="AI278" s="35" t="str">
        <f>IF(AND($E278="Oui",$O278="Agent de maîtrise"),1,"")</f>
        <v/>
      </c>
      <c r="AJ278" s="35" t="str">
        <f>IF(AND($E278="Oui",$O278="Autre"),1,"")</f>
        <v/>
      </c>
      <c r="AK278" s="38" t="str">
        <f>IF(AND($E278="Oui",$H278="F"),($C$3-J278)/365,"")</f>
        <v/>
      </c>
      <c r="AL278" s="38" t="str">
        <f>IF(AND($E278="Oui",$H278="M"),($C$3-$J278)/365,"")</f>
        <v/>
      </c>
      <c r="AM278" s="35" t="str">
        <f>IF(AND($E278="Oui",$L278="CDI",$H278="F"),1,"")</f>
        <v/>
      </c>
      <c r="AN278" s="35" t="str">
        <f>IF(AND($E278="Oui",$L278="CDD",$H278="F"),1,"")</f>
        <v/>
      </c>
      <c r="AO278" s="35" t="str">
        <f>IF(AND($E278="Oui",$L278="Apprentissage",$H278="F"),1,"")</f>
        <v/>
      </c>
      <c r="AP278" s="35" t="str">
        <f>IF(AND($E278="Oui",$L278="Stage",$H278="F"),1,"")</f>
        <v/>
      </c>
      <c r="AQ278" s="35" t="str">
        <f>IF(AND($E278="Oui",$L278="Autre",$H278="F"),1,"")</f>
        <v/>
      </c>
      <c r="AR278" s="35" t="str">
        <f>IF(AND($E278="Oui",$O278="Cadre",$H278="F"),1,"")</f>
        <v/>
      </c>
      <c r="AS278" s="35" t="str">
        <f>IF(AND($E278="Oui",$O278="Agent de maîtrise",$H278="F"),1,"")</f>
        <v/>
      </c>
      <c r="AT278" s="35" t="str">
        <f>IF(AND($E278="Oui",$O278="Autre",$H278="F"),1,"")</f>
        <v/>
      </c>
      <c r="AU278" s="35" t="str">
        <f ca="1">IF($D278&gt;$AU$5,1,"")</f>
        <v/>
      </c>
      <c r="AV278" s="35" t="str">
        <f ca="1">IF(AND($D278&gt;$AV$5,$D278&lt;$AU$5),1,"")</f>
        <v/>
      </c>
      <c r="AW278" s="35" t="str">
        <f ca="1">IF($C278&gt;$AU$5,1,"")</f>
        <v/>
      </c>
      <c r="AX278" s="35" t="str">
        <f ca="1">IF(AND($C278&gt;$AV$5,$C278&lt;$AU$5),1,"")</f>
        <v/>
      </c>
      <c r="AY278" s="21" t="str">
        <f t="shared" si="24"/>
        <v/>
      </c>
    </row>
    <row r="279" spans="1:51" x14ac:dyDescent="0.25">
      <c r="A279" s="18">
        <v>272</v>
      </c>
      <c r="B279" s="32"/>
      <c r="C279" s="33"/>
      <c r="D279" s="33"/>
      <c r="E279" s="26" t="str">
        <f t="shared" si="20"/>
        <v/>
      </c>
      <c r="F279" s="34"/>
      <c r="G279" s="35"/>
      <c r="H279" s="33"/>
      <c r="I279" s="35"/>
      <c r="J279" s="37"/>
      <c r="K279" s="37"/>
      <c r="L279" s="37"/>
      <c r="M279" s="37"/>
      <c r="N279" s="33"/>
      <c r="O279" s="33"/>
      <c r="P279" s="33"/>
      <c r="Q279" s="33"/>
      <c r="R279" s="35"/>
      <c r="S279" s="35"/>
      <c r="T279" s="37"/>
      <c r="U279" s="37"/>
      <c r="V279" s="35" t="str">
        <f>IF(ISBLANK(C279),"",IF(ISBLANK($D279),$C$3-C279,D279-C279))</f>
        <v/>
      </c>
      <c r="W279" s="35" t="str">
        <f>IF(E279="Oui",1,"")</f>
        <v/>
      </c>
      <c r="X279" s="35" t="str">
        <f t="shared" si="21"/>
        <v/>
      </c>
      <c r="Y279" s="35" t="str">
        <f t="shared" si="22"/>
        <v/>
      </c>
      <c r="Z279" s="35" t="str">
        <f>IF(E279="Oui",N279,"")</f>
        <v/>
      </c>
      <c r="AA279" s="38" t="str">
        <f>IF(E279="Oui",($C$3-J279)/365,"")</f>
        <v/>
      </c>
      <c r="AB279" s="35" t="str">
        <f t="shared" si="23"/>
        <v/>
      </c>
      <c r="AC279" s="35" t="str">
        <f>IF(AND($E279="Oui",$L279="CDI"),1,"")</f>
        <v/>
      </c>
      <c r="AD279" s="35" t="str">
        <f>IF(AND($E279="Oui",$L279="CDD"),1,"")</f>
        <v/>
      </c>
      <c r="AE279" s="35" t="str">
        <f>IF(AND($E279="Oui",$L279="Apprentissage"),1,"")</f>
        <v/>
      </c>
      <c r="AF279" s="35" t="str">
        <f>IF(AND($E279="Oui",$L279="Stage"),1,"")</f>
        <v/>
      </c>
      <c r="AG279" s="35" t="str">
        <f>IF(AND($E279="Oui",$L279="Autre"),1,"")</f>
        <v/>
      </c>
      <c r="AH279" s="35" t="str">
        <f>IF(AND($E279="Oui",$O279="Cadre"),1,"")</f>
        <v/>
      </c>
      <c r="AI279" s="35" t="str">
        <f>IF(AND($E279="Oui",$O279="Agent de maîtrise"),1,"")</f>
        <v/>
      </c>
      <c r="AJ279" s="35" t="str">
        <f>IF(AND($E279="Oui",$O279="Autre"),1,"")</f>
        <v/>
      </c>
      <c r="AK279" s="38" t="str">
        <f>IF(AND($E279="Oui",$H279="F"),($C$3-J279)/365,"")</f>
        <v/>
      </c>
      <c r="AL279" s="38" t="str">
        <f>IF(AND($E279="Oui",$H279="M"),($C$3-$J279)/365,"")</f>
        <v/>
      </c>
      <c r="AM279" s="35" t="str">
        <f>IF(AND($E279="Oui",$L279="CDI",$H279="F"),1,"")</f>
        <v/>
      </c>
      <c r="AN279" s="35" t="str">
        <f>IF(AND($E279="Oui",$L279="CDD",$H279="F"),1,"")</f>
        <v/>
      </c>
      <c r="AO279" s="35" t="str">
        <f>IF(AND($E279="Oui",$L279="Apprentissage",$H279="F"),1,"")</f>
        <v/>
      </c>
      <c r="AP279" s="35" t="str">
        <f>IF(AND($E279="Oui",$L279="Stage",$H279="F"),1,"")</f>
        <v/>
      </c>
      <c r="AQ279" s="35" t="str">
        <f>IF(AND($E279="Oui",$L279="Autre",$H279="F"),1,"")</f>
        <v/>
      </c>
      <c r="AR279" s="35" t="str">
        <f>IF(AND($E279="Oui",$O279="Cadre",$H279="F"),1,"")</f>
        <v/>
      </c>
      <c r="AS279" s="35" t="str">
        <f>IF(AND($E279="Oui",$O279="Agent de maîtrise",$H279="F"),1,"")</f>
        <v/>
      </c>
      <c r="AT279" s="35" t="str">
        <f>IF(AND($E279="Oui",$O279="Autre",$H279="F"),1,"")</f>
        <v/>
      </c>
      <c r="AU279" s="35" t="str">
        <f ca="1">IF($D279&gt;$AU$5,1,"")</f>
        <v/>
      </c>
      <c r="AV279" s="35" t="str">
        <f ca="1">IF(AND($D279&gt;$AV$5,$D279&lt;$AU$5),1,"")</f>
        <v/>
      </c>
      <c r="AW279" s="35" t="str">
        <f ca="1">IF($C279&gt;$AU$5,1,"")</f>
        <v/>
      </c>
      <c r="AX279" s="35" t="str">
        <f ca="1">IF(AND($C279&gt;$AV$5,$C279&lt;$AU$5),1,"")</f>
        <v/>
      </c>
      <c r="AY279" s="21" t="str">
        <f t="shared" si="24"/>
        <v/>
      </c>
    </row>
    <row r="280" spans="1:51" x14ac:dyDescent="0.25">
      <c r="A280" s="18">
        <v>273</v>
      </c>
      <c r="B280" s="32"/>
      <c r="C280" s="33"/>
      <c r="D280" s="33"/>
      <c r="E280" s="26" t="str">
        <f t="shared" si="20"/>
        <v/>
      </c>
      <c r="F280" s="34"/>
      <c r="G280" s="35"/>
      <c r="H280" s="33"/>
      <c r="I280" s="35"/>
      <c r="J280" s="37"/>
      <c r="K280" s="37"/>
      <c r="L280" s="37"/>
      <c r="M280" s="37"/>
      <c r="N280" s="33"/>
      <c r="O280" s="33"/>
      <c r="P280" s="33"/>
      <c r="Q280" s="33"/>
      <c r="R280" s="35"/>
      <c r="S280" s="35"/>
      <c r="T280" s="37"/>
      <c r="U280" s="37"/>
      <c r="V280" s="35" t="str">
        <f>IF(ISBLANK(C280),"",IF(ISBLANK($D280),$C$3-C280,D280-C280))</f>
        <v/>
      </c>
      <c r="W280" s="35" t="str">
        <f>IF(E280="Oui",1,"")</f>
        <v/>
      </c>
      <c r="X280" s="35" t="str">
        <f t="shared" si="21"/>
        <v/>
      </c>
      <c r="Y280" s="35" t="str">
        <f t="shared" si="22"/>
        <v/>
      </c>
      <c r="Z280" s="35" t="str">
        <f>IF(E280="Oui",N280,"")</f>
        <v/>
      </c>
      <c r="AA280" s="38" t="str">
        <f>IF(E280="Oui",($C$3-J280)/365,"")</f>
        <v/>
      </c>
      <c r="AB280" s="35" t="str">
        <f t="shared" si="23"/>
        <v/>
      </c>
      <c r="AC280" s="35" t="str">
        <f>IF(AND($E280="Oui",$L280="CDI"),1,"")</f>
        <v/>
      </c>
      <c r="AD280" s="35" t="str">
        <f>IF(AND($E280="Oui",$L280="CDD"),1,"")</f>
        <v/>
      </c>
      <c r="AE280" s="35" t="str">
        <f>IF(AND($E280="Oui",$L280="Apprentissage"),1,"")</f>
        <v/>
      </c>
      <c r="AF280" s="35" t="str">
        <f>IF(AND($E280="Oui",$L280="Stage"),1,"")</f>
        <v/>
      </c>
      <c r="AG280" s="35" t="str">
        <f>IF(AND($E280="Oui",$L280="Autre"),1,"")</f>
        <v/>
      </c>
      <c r="AH280" s="35" t="str">
        <f>IF(AND($E280="Oui",$O280="Cadre"),1,"")</f>
        <v/>
      </c>
      <c r="AI280" s="35" t="str">
        <f>IF(AND($E280="Oui",$O280="Agent de maîtrise"),1,"")</f>
        <v/>
      </c>
      <c r="AJ280" s="35" t="str">
        <f>IF(AND($E280="Oui",$O280="Autre"),1,"")</f>
        <v/>
      </c>
      <c r="AK280" s="38" t="str">
        <f>IF(AND($E280="Oui",$H280="F"),($C$3-J280)/365,"")</f>
        <v/>
      </c>
      <c r="AL280" s="38" t="str">
        <f>IF(AND($E280="Oui",$H280="M"),($C$3-$J280)/365,"")</f>
        <v/>
      </c>
      <c r="AM280" s="35" t="str">
        <f>IF(AND($E280="Oui",$L280="CDI",$H280="F"),1,"")</f>
        <v/>
      </c>
      <c r="AN280" s="35" t="str">
        <f>IF(AND($E280="Oui",$L280="CDD",$H280="F"),1,"")</f>
        <v/>
      </c>
      <c r="AO280" s="35" t="str">
        <f>IF(AND($E280="Oui",$L280="Apprentissage",$H280="F"),1,"")</f>
        <v/>
      </c>
      <c r="AP280" s="35" t="str">
        <f>IF(AND($E280="Oui",$L280="Stage",$H280="F"),1,"")</f>
        <v/>
      </c>
      <c r="AQ280" s="35" t="str">
        <f>IF(AND($E280="Oui",$L280="Autre",$H280="F"),1,"")</f>
        <v/>
      </c>
      <c r="AR280" s="35" t="str">
        <f>IF(AND($E280="Oui",$O280="Cadre",$H280="F"),1,"")</f>
        <v/>
      </c>
      <c r="AS280" s="35" t="str">
        <f>IF(AND($E280="Oui",$O280="Agent de maîtrise",$H280="F"),1,"")</f>
        <v/>
      </c>
      <c r="AT280" s="35" t="str">
        <f>IF(AND($E280="Oui",$O280="Autre",$H280="F"),1,"")</f>
        <v/>
      </c>
      <c r="AU280" s="35" t="str">
        <f ca="1">IF($D280&gt;$AU$5,1,"")</f>
        <v/>
      </c>
      <c r="AV280" s="35" t="str">
        <f ca="1">IF(AND($D280&gt;$AV$5,$D280&lt;$AU$5),1,"")</f>
        <v/>
      </c>
      <c r="AW280" s="35" t="str">
        <f ca="1">IF($C280&gt;$AU$5,1,"")</f>
        <v/>
      </c>
      <c r="AX280" s="35" t="str">
        <f ca="1">IF(AND($C280&gt;$AV$5,$C280&lt;$AU$5),1,"")</f>
        <v/>
      </c>
      <c r="AY280" s="21" t="str">
        <f t="shared" si="24"/>
        <v/>
      </c>
    </row>
    <row r="281" spans="1:51" x14ac:dyDescent="0.25">
      <c r="A281" s="18">
        <v>274</v>
      </c>
      <c r="B281" s="32"/>
      <c r="C281" s="33"/>
      <c r="D281" s="33"/>
      <c r="E281" s="26" t="str">
        <f t="shared" si="20"/>
        <v/>
      </c>
      <c r="F281" s="34"/>
      <c r="G281" s="35"/>
      <c r="H281" s="33"/>
      <c r="I281" s="35"/>
      <c r="J281" s="37"/>
      <c r="K281" s="37"/>
      <c r="L281" s="37"/>
      <c r="M281" s="37"/>
      <c r="N281" s="33"/>
      <c r="O281" s="33"/>
      <c r="P281" s="33"/>
      <c r="Q281" s="33"/>
      <c r="R281" s="35"/>
      <c r="S281" s="35"/>
      <c r="T281" s="37"/>
      <c r="U281" s="37"/>
      <c r="V281" s="35" t="str">
        <f>IF(ISBLANK(C281),"",IF(ISBLANK($D281),$C$3-C281,D281-C281))</f>
        <v/>
      </c>
      <c r="W281" s="35" t="str">
        <f>IF(E281="Oui",1,"")</f>
        <v/>
      </c>
      <c r="X281" s="35" t="str">
        <f t="shared" si="21"/>
        <v/>
      </c>
      <c r="Y281" s="35" t="str">
        <f t="shared" si="22"/>
        <v/>
      </c>
      <c r="Z281" s="35" t="str">
        <f>IF(E281="Oui",N281,"")</f>
        <v/>
      </c>
      <c r="AA281" s="38" t="str">
        <f>IF(E281="Oui",($C$3-J281)/365,"")</f>
        <v/>
      </c>
      <c r="AB281" s="35" t="str">
        <f t="shared" si="23"/>
        <v/>
      </c>
      <c r="AC281" s="35" t="str">
        <f>IF(AND($E281="Oui",$L281="CDI"),1,"")</f>
        <v/>
      </c>
      <c r="AD281" s="35" t="str">
        <f>IF(AND($E281="Oui",$L281="CDD"),1,"")</f>
        <v/>
      </c>
      <c r="AE281" s="35" t="str">
        <f>IF(AND($E281="Oui",$L281="Apprentissage"),1,"")</f>
        <v/>
      </c>
      <c r="AF281" s="35" t="str">
        <f>IF(AND($E281="Oui",$L281="Stage"),1,"")</f>
        <v/>
      </c>
      <c r="AG281" s="35" t="str">
        <f>IF(AND($E281="Oui",$L281="Autre"),1,"")</f>
        <v/>
      </c>
      <c r="AH281" s="35" t="str">
        <f>IF(AND($E281="Oui",$O281="Cadre"),1,"")</f>
        <v/>
      </c>
      <c r="AI281" s="35" t="str">
        <f>IF(AND($E281="Oui",$O281="Agent de maîtrise"),1,"")</f>
        <v/>
      </c>
      <c r="AJ281" s="35" t="str">
        <f>IF(AND($E281="Oui",$O281="Autre"),1,"")</f>
        <v/>
      </c>
      <c r="AK281" s="38" t="str">
        <f>IF(AND($E281="Oui",$H281="F"),($C$3-J281)/365,"")</f>
        <v/>
      </c>
      <c r="AL281" s="38" t="str">
        <f>IF(AND($E281="Oui",$H281="M"),($C$3-$J281)/365,"")</f>
        <v/>
      </c>
      <c r="AM281" s="35" t="str">
        <f>IF(AND($E281="Oui",$L281="CDI",$H281="F"),1,"")</f>
        <v/>
      </c>
      <c r="AN281" s="35" t="str">
        <f>IF(AND($E281="Oui",$L281="CDD",$H281="F"),1,"")</f>
        <v/>
      </c>
      <c r="AO281" s="35" t="str">
        <f>IF(AND($E281="Oui",$L281="Apprentissage",$H281="F"),1,"")</f>
        <v/>
      </c>
      <c r="AP281" s="35" t="str">
        <f>IF(AND($E281="Oui",$L281="Stage",$H281="F"),1,"")</f>
        <v/>
      </c>
      <c r="AQ281" s="35" t="str">
        <f>IF(AND($E281="Oui",$L281="Autre",$H281="F"),1,"")</f>
        <v/>
      </c>
      <c r="AR281" s="35" t="str">
        <f>IF(AND($E281="Oui",$O281="Cadre",$H281="F"),1,"")</f>
        <v/>
      </c>
      <c r="AS281" s="35" t="str">
        <f>IF(AND($E281="Oui",$O281="Agent de maîtrise",$H281="F"),1,"")</f>
        <v/>
      </c>
      <c r="AT281" s="35" t="str">
        <f>IF(AND($E281="Oui",$O281="Autre",$H281="F"),1,"")</f>
        <v/>
      </c>
      <c r="AU281" s="35" t="str">
        <f ca="1">IF($D281&gt;$AU$5,1,"")</f>
        <v/>
      </c>
      <c r="AV281" s="35" t="str">
        <f ca="1">IF(AND($D281&gt;$AV$5,$D281&lt;$AU$5),1,"")</f>
        <v/>
      </c>
      <c r="AW281" s="35" t="str">
        <f ca="1">IF($C281&gt;$AU$5,1,"")</f>
        <v/>
      </c>
      <c r="AX281" s="35" t="str">
        <f ca="1">IF(AND($C281&gt;$AV$5,$C281&lt;$AU$5),1,"")</f>
        <v/>
      </c>
      <c r="AY281" s="21" t="str">
        <f t="shared" si="24"/>
        <v/>
      </c>
    </row>
    <row r="282" spans="1:51" x14ac:dyDescent="0.25">
      <c r="A282" s="18">
        <v>275</v>
      </c>
      <c r="B282" s="32"/>
      <c r="C282" s="33"/>
      <c r="D282" s="33"/>
      <c r="E282" s="26" t="str">
        <f t="shared" si="20"/>
        <v/>
      </c>
      <c r="F282" s="34"/>
      <c r="G282" s="35"/>
      <c r="H282" s="33"/>
      <c r="I282" s="35"/>
      <c r="J282" s="37"/>
      <c r="K282" s="37"/>
      <c r="L282" s="37"/>
      <c r="M282" s="37"/>
      <c r="N282" s="33"/>
      <c r="O282" s="33"/>
      <c r="P282" s="33"/>
      <c r="Q282" s="33"/>
      <c r="R282" s="35"/>
      <c r="S282" s="35"/>
      <c r="T282" s="37"/>
      <c r="U282" s="37"/>
      <c r="V282" s="35" t="str">
        <f>IF(ISBLANK(C282),"",IF(ISBLANK($D282),$C$3-C282,D282-C282))</f>
        <v/>
      </c>
      <c r="W282" s="35" t="str">
        <f>IF(E282="Oui",1,"")</f>
        <v/>
      </c>
      <c r="X282" s="35" t="str">
        <f t="shared" si="21"/>
        <v/>
      </c>
      <c r="Y282" s="35" t="str">
        <f t="shared" si="22"/>
        <v/>
      </c>
      <c r="Z282" s="35" t="str">
        <f>IF(E282="Oui",N282,"")</f>
        <v/>
      </c>
      <c r="AA282" s="38" t="str">
        <f>IF(E282="Oui",($C$3-J282)/365,"")</f>
        <v/>
      </c>
      <c r="AB282" s="35" t="str">
        <f t="shared" si="23"/>
        <v/>
      </c>
      <c r="AC282" s="35" t="str">
        <f>IF(AND($E282="Oui",$L282="CDI"),1,"")</f>
        <v/>
      </c>
      <c r="AD282" s="35" t="str">
        <f>IF(AND($E282="Oui",$L282="CDD"),1,"")</f>
        <v/>
      </c>
      <c r="AE282" s="35" t="str">
        <f>IF(AND($E282="Oui",$L282="Apprentissage"),1,"")</f>
        <v/>
      </c>
      <c r="AF282" s="35" t="str">
        <f>IF(AND($E282="Oui",$L282="Stage"),1,"")</f>
        <v/>
      </c>
      <c r="AG282" s="35" t="str">
        <f>IF(AND($E282="Oui",$L282="Autre"),1,"")</f>
        <v/>
      </c>
      <c r="AH282" s="35" t="str">
        <f>IF(AND($E282="Oui",$O282="Cadre"),1,"")</f>
        <v/>
      </c>
      <c r="AI282" s="35" t="str">
        <f>IF(AND($E282="Oui",$O282="Agent de maîtrise"),1,"")</f>
        <v/>
      </c>
      <c r="AJ282" s="35" t="str">
        <f>IF(AND($E282="Oui",$O282="Autre"),1,"")</f>
        <v/>
      </c>
      <c r="AK282" s="38" t="str">
        <f>IF(AND($E282="Oui",$H282="F"),($C$3-J282)/365,"")</f>
        <v/>
      </c>
      <c r="AL282" s="38" t="str">
        <f>IF(AND($E282="Oui",$H282="M"),($C$3-$J282)/365,"")</f>
        <v/>
      </c>
      <c r="AM282" s="35" t="str">
        <f>IF(AND($E282="Oui",$L282="CDI",$H282="F"),1,"")</f>
        <v/>
      </c>
      <c r="AN282" s="35" t="str">
        <f>IF(AND($E282="Oui",$L282="CDD",$H282="F"),1,"")</f>
        <v/>
      </c>
      <c r="AO282" s="35" t="str">
        <f>IF(AND($E282="Oui",$L282="Apprentissage",$H282="F"),1,"")</f>
        <v/>
      </c>
      <c r="AP282" s="35" t="str">
        <f>IF(AND($E282="Oui",$L282="Stage",$H282="F"),1,"")</f>
        <v/>
      </c>
      <c r="AQ282" s="35" t="str">
        <f>IF(AND($E282="Oui",$L282="Autre",$H282="F"),1,"")</f>
        <v/>
      </c>
      <c r="AR282" s="35" t="str">
        <f>IF(AND($E282="Oui",$O282="Cadre",$H282="F"),1,"")</f>
        <v/>
      </c>
      <c r="AS282" s="35" t="str">
        <f>IF(AND($E282="Oui",$O282="Agent de maîtrise",$H282="F"),1,"")</f>
        <v/>
      </c>
      <c r="AT282" s="35" t="str">
        <f>IF(AND($E282="Oui",$O282="Autre",$H282="F"),1,"")</f>
        <v/>
      </c>
      <c r="AU282" s="35" t="str">
        <f ca="1">IF($D282&gt;$AU$5,1,"")</f>
        <v/>
      </c>
      <c r="AV282" s="35" t="str">
        <f ca="1">IF(AND($D282&gt;$AV$5,$D282&lt;$AU$5),1,"")</f>
        <v/>
      </c>
      <c r="AW282" s="35" t="str">
        <f ca="1">IF($C282&gt;$AU$5,1,"")</f>
        <v/>
      </c>
      <c r="AX282" s="35" t="str">
        <f ca="1">IF(AND($C282&gt;$AV$5,$C282&lt;$AU$5),1,"")</f>
        <v/>
      </c>
      <c r="AY282" s="21" t="str">
        <f t="shared" si="24"/>
        <v/>
      </c>
    </row>
    <row r="283" spans="1:51" x14ac:dyDescent="0.25">
      <c r="A283" s="18">
        <v>276</v>
      </c>
      <c r="B283" s="32"/>
      <c r="C283" s="33"/>
      <c r="D283" s="33"/>
      <c r="E283" s="26" t="str">
        <f t="shared" si="20"/>
        <v/>
      </c>
      <c r="F283" s="34"/>
      <c r="G283" s="35"/>
      <c r="H283" s="33"/>
      <c r="I283" s="35"/>
      <c r="J283" s="37"/>
      <c r="K283" s="37"/>
      <c r="L283" s="37"/>
      <c r="M283" s="37"/>
      <c r="N283" s="33"/>
      <c r="O283" s="33"/>
      <c r="P283" s="33"/>
      <c r="Q283" s="33"/>
      <c r="R283" s="35"/>
      <c r="S283" s="35"/>
      <c r="T283" s="37"/>
      <c r="U283" s="37"/>
      <c r="V283" s="35" t="str">
        <f>IF(ISBLANK(C283),"",IF(ISBLANK($D283),$C$3-C283,D283-C283))</f>
        <v/>
      </c>
      <c r="W283" s="35" t="str">
        <f>IF(E283="Oui",1,"")</f>
        <v/>
      </c>
      <c r="X283" s="35" t="str">
        <f t="shared" si="21"/>
        <v/>
      </c>
      <c r="Y283" s="35" t="str">
        <f t="shared" si="22"/>
        <v/>
      </c>
      <c r="Z283" s="35" t="str">
        <f>IF(E283="Oui",N283,"")</f>
        <v/>
      </c>
      <c r="AA283" s="38" t="str">
        <f>IF(E283="Oui",($C$3-J283)/365,"")</f>
        <v/>
      </c>
      <c r="AB283" s="35" t="str">
        <f t="shared" si="23"/>
        <v/>
      </c>
      <c r="AC283" s="35" t="str">
        <f>IF(AND($E283="Oui",$L283="CDI"),1,"")</f>
        <v/>
      </c>
      <c r="AD283" s="35" t="str">
        <f>IF(AND($E283="Oui",$L283="CDD"),1,"")</f>
        <v/>
      </c>
      <c r="AE283" s="35" t="str">
        <f>IF(AND($E283="Oui",$L283="Apprentissage"),1,"")</f>
        <v/>
      </c>
      <c r="AF283" s="35" t="str">
        <f>IF(AND($E283="Oui",$L283="Stage"),1,"")</f>
        <v/>
      </c>
      <c r="AG283" s="35" t="str">
        <f>IF(AND($E283="Oui",$L283="Autre"),1,"")</f>
        <v/>
      </c>
      <c r="AH283" s="35" t="str">
        <f>IF(AND($E283="Oui",$O283="Cadre"),1,"")</f>
        <v/>
      </c>
      <c r="AI283" s="35" t="str">
        <f>IF(AND($E283="Oui",$O283="Agent de maîtrise"),1,"")</f>
        <v/>
      </c>
      <c r="AJ283" s="35" t="str">
        <f>IF(AND($E283="Oui",$O283="Autre"),1,"")</f>
        <v/>
      </c>
      <c r="AK283" s="38" t="str">
        <f>IF(AND($E283="Oui",$H283="F"),($C$3-J283)/365,"")</f>
        <v/>
      </c>
      <c r="AL283" s="38" t="str">
        <f>IF(AND($E283="Oui",$H283="M"),($C$3-$J283)/365,"")</f>
        <v/>
      </c>
      <c r="AM283" s="35" t="str">
        <f>IF(AND($E283="Oui",$L283="CDI",$H283="F"),1,"")</f>
        <v/>
      </c>
      <c r="AN283" s="35" t="str">
        <f>IF(AND($E283="Oui",$L283="CDD",$H283="F"),1,"")</f>
        <v/>
      </c>
      <c r="AO283" s="35" t="str">
        <f>IF(AND($E283="Oui",$L283="Apprentissage",$H283="F"),1,"")</f>
        <v/>
      </c>
      <c r="AP283" s="35" t="str">
        <f>IF(AND($E283="Oui",$L283="Stage",$H283="F"),1,"")</f>
        <v/>
      </c>
      <c r="AQ283" s="35" t="str">
        <f>IF(AND($E283="Oui",$L283="Autre",$H283="F"),1,"")</f>
        <v/>
      </c>
      <c r="AR283" s="35" t="str">
        <f>IF(AND($E283="Oui",$O283="Cadre",$H283="F"),1,"")</f>
        <v/>
      </c>
      <c r="AS283" s="35" t="str">
        <f>IF(AND($E283="Oui",$O283="Agent de maîtrise",$H283="F"),1,"")</f>
        <v/>
      </c>
      <c r="AT283" s="35" t="str">
        <f>IF(AND($E283="Oui",$O283="Autre",$H283="F"),1,"")</f>
        <v/>
      </c>
      <c r="AU283" s="35" t="str">
        <f ca="1">IF($D283&gt;$AU$5,1,"")</f>
        <v/>
      </c>
      <c r="AV283" s="35" t="str">
        <f ca="1">IF(AND($D283&gt;$AV$5,$D283&lt;$AU$5),1,"")</f>
        <v/>
      </c>
      <c r="AW283" s="35" t="str">
        <f ca="1">IF($C283&gt;$AU$5,1,"")</f>
        <v/>
      </c>
      <c r="AX283" s="35" t="str">
        <f ca="1">IF(AND($C283&gt;$AV$5,$C283&lt;$AU$5),1,"")</f>
        <v/>
      </c>
      <c r="AY283" s="21" t="str">
        <f t="shared" si="24"/>
        <v/>
      </c>
    </row>
    <row r="284" spans="1:51" x14ac:dyDescent="0.25">
      <c r="A284" s="18">
        <v>277</v>
      </c>
      <c r="B284" s="32"/>
      <c r="C284" s="33"/>
      <c r="D284" s="33"/>
      <c r="E284" s="26" t="str">
        <f t="shared" si="20"/>
        <v/>
      </c>
      <c r="F284" s="34"/>
      <c r="G284" s="35"/>
      <c r="H284" s="33"/>
      <c r="I284" s="35"/>
      <c r="J284" s="37"/>
      <c r="K284" s="37"/>
      <c r="L284" s="37"/>
      <c r="M284" s="37"/>
      <c r="N284" s="33"/>
      <c r="O284" s="33"/>
      <c r="P284" s="33"/>
      <c r="Q284" s="33"/>
      <c r="R284" s="35"/>
      <c r="S284" s="35"/>
      <c r="T284" s="37"/>
      <c r="U284" s="37"/>
      <c r="V284" s="35" t="str">
        <f>IF(ISBLANK(C284),"",IF(ISBLANK($D284),$C$3-C284,D284-C284))</f>
        <v/>
      </c>
      <c r="W284" s="35" t="str">
        <f>IF(E284="Oui",1,"")</f>
        <v/>
      </c>
      <c r="X284" s="35" t="str">
        <f t="shared" si="21"/>
        <v/>
      </c>
      <c r="Y284" s="35" t="str">
        <f t="shared" si="22"/>
        <v/>
      </c>
      <c r="Z284" s="35" t="str">
        <f>IF(E284="Oui",N284,"")</f>
        <v/>
      </c>
      <c r="AA284" s="38" t="str">
        <f>IF(E284="Oui",($C$3-J284)/365,"")</f>
        <v/>
      </c>
      <c r="AB284" s="35" t="str">
        <f t="shared" si="23"/>
        <v/>
      </c>
      <c r="AC284" s="35" t="str">
        <f>IF(AND($E284="Oui",$L284="CDI"),1,"")</f>
        <v/>
      </c>
      <c r="AD284" s="35" t="str">
        <f>IF(AND($E284="Oui",$L284="CDD"),1,"")</f>
        <v/>
      </c>
      <c r="AE284" s="35" t="str">
        <f>IF(AND($E284="Oui",$L284="Apprentissage"),1,"")</f>
        <v/>
      </c>
      <c r="AF284" s="35" t="str">
        <f>IF(AND($E284="Oui",$L284="Stage"),1,"")</f>
        <v/>
      </c>
      <c r="AG284" s="35" t="str">
        <f>IF(AND($E284="Oui",$L284="Autre"),1,"")</f>
        <v/>
      </c>
      <c r="AH284" s="35" t="str">
        <f>IF(AND($E284="Oui",$O284="Cadre"),1,"")</f>
        <v/>
      </c>
      <c r="AI284" s="35" t="str">
        <f>IF(AND($E284="Oui",$O284="Agent de maîtrise"),1,"")</f>
        <v/>
      </c>
      <c r="AJ284" s="35" t="str">
        <f>IF(AND($E284="Oui",$O284="Autre"),1,"")</f>
        <v/>
      </c>
      <c r="AK284" s="38" t="str">
        <f>IF(AND($E284="Oui",$H284="F"),($C$3-J284)/365,"")</f>
        <v/>
      </c>
      <c r="AL284" s="38" t="str">
        <f>IF(AND($E284="Oui",$H284="M"),($C$3-$J284)/365,"")</f>
        <v/>
      </c>
      <c r="AM284" s="35" t="str">
        <f>IF(AND($E284="Oui",$L284="CDI",$H284="F"),1,"")</f>
        <v/>
      </c>
      <c r="AN284" s="35" t="str">
        <f>IF(AND($E284="Oui",$L284="CDD",$H284="F"),1,"")</f>
        <v/>
      </c>
      <c r="AO284" s="35" t="str">
        <f>IF(AND($E284="Oui",$L284="Apprentissage",$H284="F"),1,"")</f>
        <v/>
      </c>
      <c r="AP284" s="35" t="str">
        <f>IF(AND($E284="Oui",$L284="Stage",$H284="F"),1,"")</f>
        <v/>
      </c>
      <c r="AQ284" s="35" t="str">
        <f>IF(AND($E284="Oui",$L284="Autre",$H284="F"),1,"")</f>
        <v/>
      </c>
      <c r="AR284" s="35" t="str">
        <f>IF(AND($E284="Oui",$O284="Cadre",$H284="F"),1,"")</f>
        <v/>
      </c>
      <c r="AS284" s="35" t="str">
        <f>IF(AND($E284="Oui",$O284="Agent de maîtrise",$H284="F"),1,"")</f>
        <v/>
      </c>
      <c r="AT284" s="35" t="str">
        <f>IF(AND($E284="Oui",$O284="Autre",$H284="F"),1,"")</f>
        <v/>
      </c>
      <c r="AU284" s="35" t="str">
        <f ca="1">IF($D284&gt;$AU$5,1,"")</f>
        <v/>
      </c>
      <c r="AV284" s="35" t="str">
        <f ca="1">IF(AND($D284&gt;$AV$5,$D284&lt;$AU$5),1,"")</f>
        <v/>
      </c>
      <c r="AW284" s="35" t="str">
        <f ca="1">IF($C284&gt;$AU$5,1,"")</f>
        <v/>
      </c>
      <c r="AX284" s="35" t="str">
        <f ca="1">IF(AND($C284&gt;$AV$5,$C284&lt;$AU$5),1,"")</f>
        <v/>
      </c>
      <c r="AY284" s="21" t="str">
        <f t="shared" si="24"/>
        <v/>
      </c>
    </row>
    <row r="285" spans="1:51" x14ac:dyDescent="0.25">
      <c r="A285" s="18">
        <v>278</v>
      </c>
      <c r="B285" s="32"/>
      <c r="C285" s="33"/>
      <c r="D285" s="33"/>
      <c r="E285" s="26" t="str">
        <f t="shared" si="20"/>
        <v/>
      </c>
      <c r="F285" s="34"/>
      <c r="G285" s="35"/>
      <c r="H285" s="33"/>
      <c r="I285" s="35"/>
      <c r="J285" s="37"/>
      <c r="K285" s="37"/>
      <c r="L285" s="37"/>
      <c r="M285" s="37"/>
      <c r="N285" s="33"/>
      <c r="O285" s="33"/>
      <c r="P285" s="33"/>
      <c r="Q285" s="33"/>
      <c r="R285" s="35"/>
      <c r="S285" s="35"/>
      <c r="T285" s="37"/>
      <c r="U285" s="37"/>
      <c r="V285" s="35" t="str">
        <f>IF(ISBLANK(C285),"",IF(ISBLANK($D285),$C$3-C285,D285-C285))</f>
        <v/>
      </c>
      <c r="W285" s="35" t="str">
        <f>IF(E285="Oui",1,"")</f>
        <v/>
      </c>
      <c r="X285" s="35" t="str">
        <f t="shared" si="21"/>
        <v/>
      </c>
      <c r="Y285" s="35" t="str">
        <f t="shared" si="22"/>
        <v/>
      </c>
      <c r="Z285" s="35" t="str">
        <f>IF(E285="Oui",N285,"")</f>
        <v/>
      </c>
      <c r="AA285" s="38" t="str">
        <f>IF(E285="Oui",($C$3-J285)/365,"")</f>
        <v/>
      </c>
      <c r="AB285" s="35" t="str">
        <f t="shared" si="23"/>
        <v/>
      </c>
      <c r="AC285" s="35" t="str">
        <f>IF(AND($E285="Oui",$L285="CDI"),1,"")</f>
        <v/>
      </c>
      <c r="AD285" s="35" t="str">
        <f>IF(AND($E285="Oui",$L285="CDD"),1,"")</f>
        <v/>
      </c>
      <c r="AE285" s="35" t="str">
        <f>IF(AND($E285="Oui",$L285="Apprentissage"),1,"")</f>
        <v/>
      </c>
      <c r="AF285" s="35" t="str">
        <f>IF(AND($E285="Oui",$L285="Stage"),1,"")</f>
        <v/>
      </c>
      <c r="AG285" s="35" t="str">
        <f>IF(AND($E285="Oui",$L285="Autre"),1,"")</f>
        <v/>
      </c>
      <c r="AH285" s="35" t="str">
        <f>IF(AND($E285="Oui",$O285="Cadre"),1,"")</f>
        <v/>
      </c>
      <c r="AI285" s="35" t="str">
        <f>IF(AND($E285="Oui",$O285="Agent de maîtrise"),1,"")</f>
        <v/>
      </c>
      <c r="AJ285" s="35" t="str">
        <f>IF(AND($E285="Oui",$O285="Autre"),1,"")</f>
        <v/>
      </c>
      <c r="AK285" s="38" t="str">
        <f>IF(AND($E285="Oui",$H285="F"),($C$3-J285)/365,"")</f>
        <v/>
      </c>
      <c r="AL285" s="38" t="str">
        <f>IF(AND($E285="Oui",$H285="M"),($C$3-$J285)/365,"")</f>
        <v/>
      </c>
      <c r="AM285" s="35" t="str">
        <f>IF(AND($E285="Oui",$L285="CDI",$H285="F"),1,"")</f>
        <v/>
      </c>
      <c r="AN285" s="35" t="str">
        <f>IF(AND($E285="Oui",$L285="CDD",$H285="F"),1,"")</f>
        <v/>
      </c>
      <c r="AO285" s="35" t="str">
        <f>IF(AND($E285="Oui",$L285="Apprentissage",$H285="F"),1,"")</f>
        <v/>
      </c>
      <c r="AP285" s="35" t="str">
        <f>IF(AND($E285="Oui",$L285="Stage",$H285="F"),1,"")</f>
        <v/>
      </c>
      <c r="AQ285" s="35" t="str">
        <f>IF(AND($E285="Oui",$L285="Autre",$H285="F"),1,"")</f>
        <v/>
      </c>
      <c r="AR285" s="35" t="str">
        <f>IF(AND($E285="Oui",$O285="Cadre",$H285="F"),1,"")</f>
        <v/>
      </c>
      <c r="AS285" s="35" t="str">
        <f>IF(AND($E285="Oui",$O285="Agent de maîtrise",$H285="F"),1,"")</f>
        <v/>
      </c>
      <c r="AT285" s="35" t="str">
        <f>IF(AND($E285="Oui",$O285="Autre",$H285="F"),1,"")</f>
        <v/>
      </c>
      <c r="AU285" s="35" t="str">
        <f ca="1">IF($D285&gt;$AU$5,1,"")</f>
        <v/>
      </c>
      <c r="AV285" s="35" t="str">
        <f ca="1">IF(AND($D285&gt;$AV$5,$D285&lt;$AU$5),1,"")</f>
        <v/>
      </c>
      <c r="AW285" s="35" t="str">
        <f ca="1">IF($C285&gt;$AU$5,1,"")</f>
        <v/>
      </c>
      <c r="AX285" s="35" t="str">
        <f ca="1">IF(AND($C285&gt;$AV$5,$C285&lt;$AU$5),1,"")</f>
        <v/>
      </c>
      <c r="AY285" s="21" t="str">
        <f t="shared" si="24"/>
        <v/>
      </c>
    </row>
    <row r="286" spans="1:51" x14ac:dyDescent="0.25">
      <c r="A286" s="18">
        <v>279</v>
      </c>
      <c r="B286" s="32"/>
      <c r="C286" s="33"/>
      <c r="D286" s="33"/>
      <c r="E286" s="26" t="str">
        <f t="shared" si="20"/>
        <v/>
      </c>
      <c r="F286" s="34"/>
      <c r="G286" s="35"/>
      <c r="H286" s="33"/>
      <c r="I286" s="35"/>
      <c r="J286" s="37"/>
      <c r="K286" s="37"/>
      <c r="L286" s="37"/>
      <c r="M286" s="37"/>
      <c r="N286" s="33"/>
      <c r="O286" s="33"/>
      <c r="P286" s="33"/>
      <c r="Q286" s="33"/>
      <c r="R286" s="35"/>
      <c r="S286" s="35"/>
      <c r="T286" s="37"/>
      <c r="U286" s="37"/>
      <c r="V286" s="35" t="str">
        <f>IF(ISBLANK(C286),"",IF(ISBLANK($D286),$C$3-C286,D286-C286))</f>
        <v/>
      </c>
      <c r="W286" s="35" t="str">
        <f>IF(E286="Oui",1,"")</f>
        <v/>
      </c>
      <c r="X286" s="35" t="str">
        <f t="shared" si="21"/>
        <v/>
      </c>
      <c r="Y286" s="35" t="str">
        <f t="shared" si="22"/>
        <v/>
      </c>
      <c r="Z286" s="35" t="str">
        <f>IF(E286="Oui",N286,"")</f>
        <v/>
      </c>
      <c r="AA286" s="38" t="str">
        <f>IF(E286="Oui",($C$3-J286)/365,"")</f>
        <v/>
      </c>
      <c r="AB286" s="35" t="str">
        <f t="shared" si="23"/>
        <v/>
      </c>
      <c r="AC286" s="35" t="str">
        <f>IF(AND($E286="Oui",$L286="CDI"),1,"")</f>
        <v/>
      </c>
      <c r="AD286" s="35" t="str">
        <f>IF(AND($E286="Oui",$L286="CDD"),1,"")</f>
        <v/>
      </c>
      <c r="AE286" s="35" t="str">
        <f>IF(AND($E286="Oui",$L286="Apprentissage"),1,"")</f>
        <v/>
      </c>
      <c r="AF286" s="35" t="str">
        <f>IF(AND($E286="Oui",$L286="Stage"),1,"")</f>
        <v/>
      </c>
      <c r="AG286" s="35" t="str">
        <f>IF(AND($E286="Oui",$L286="Autre"),1,"")</f>
        <v/>
      </c>
      <c r="AH286" s="35" t="str">
        <f>IF(AND($E286="Oui",$O286="Cadre"),1,"")</f>
        <v/>
      </c>
      <c r="AI286" s="35" t="str">
        <f>IF(AND($E286="Oui",$O286="Agent de maîtrise"),1,"")</f>
        <v/>
      </c>
      <c r="AJ286" s="35" t="str">
        <f>IF(AND($E286="Oui",$O286="Autre"),1,"")</f>
        <v/>
      </c>
      <c r="AK286" s="38" t="str">
        <f>IF(AND($E286="Oui",$H286="F"),($C$3-J286)/365,"")</f>
        <v/>
      </c>
      <c r="AL286" s="38" t="str">
        <f>IF(AND($E286="Oui",$H286="M"),($C$3-$J286)/365,"")</f>
        <v/>
      </c>
      <c r="AM286" s="35" t="str">
        <f>IF(AND($E286="Oui",$L286="CDI",$H286="F"),1,"")</f>
        <v/>
      </c>
      <c r="AN286" s="35" t="str">
        <f>IF(AND($E286="Oui",$L286="CDD",$H286="F"),1,"")</f>
        <v/>
      </c>
      <c r="AO286" s="35" t="str">
        <f>IF(AND($E286="Oui",$L286="Apprentissage",$H286="F"),1,"")</f>
        <v/>
      </c>
      <c r="AP286" s="35" t="str">
        <f>IF(AND($E286="Oui",$L286="Stage",$H286="F"),1,"")</f>
        <v/>
      </c>
      <c r="AQ286" s="35" t="str">
        <f>IF(AND($E286="Oui",$L286="Autre",$H286="F"),1,"")</f>
        <v/>
      </c>
      <c r="AR286" s="35" t="str">
        <f>IF(AND($E286="Oui",$O286="Cadre",$H286="F"),1,"")</f>
        <v/>
      </c>
      <c r="AS286" s="35" t="str">
        <f>IF(AND($E286="Oui",$O286="Agent de maîtrise",$H286="F"),1,"")</f>
        <v/>
      </c>
      <c r="AT286" s="35" t="str">
        <f>IF(AND($E286="Oui",$O286="Autre",$H286="F"),1,"")</f>
        <v/>
      </c>
      <c r="AU286" s="35" t="str">
        <f ca="1">IF($D286&gt;$AU$5,1,"")</f>
        <v/>
      </c>
      <c r="AV286" s="35" t="str">
        <f ca="1">IF(AND($D286&gt;$AV$5,$D286&lt;$AU$5),1,"")</f>
        <v/>
      </c>
      <c r="AW286" s="35" t="str">
        <f ca="1">IF($C286&gt;$AU$5,1,"")</f>
        <v/>
      </c>
      <c r="AX286" s="35" t="str">
        <f ca="1">IF(AND($C286&gt;$AV$5,$C286&lt;$AU$5),1,"")</f>
        <v/>
      </c>
      <c r="AY286" s="21" t="str">
        <f t="shared" si="24"/>
        <v/>
      </c>
    </row>
    <row r="287" spans="1:51" x14ac:dyDescent="0.25">
      <c r="A287" s="18">
        <v>280</v>
      </c>
      <c r="B287" s="32"/>
      <c r="C287" s="33"/>
      <c r="D287" s="33"/>
      <c r="E287" s="26" t="str">
        <f t="shared" si="20"/>
        <v/>
      </c>
      <c r="F287" s="34"/>
      <c r="G287" s="35"/>
      <c r="H287" s="33"/>
      <c r="I287" s="35"/>
      <c r="J287" s="37"/>
      <c r="K287" s="37"/>
      <c r="L287" s="37"/>
      <c r="M287" s="37"/>
      <c r="N287" s="33"/>
      <c r="O287" s="33"/>
      <c r="P287" s="33"/>
      <c r="Q287" s="33"/>
      <c r="R287" s="35"/>
      <c r="S287" s="35"/>
      <c r="T287" s="37"/>
      <c r="U287" s="37"/>
      <c r="V287" s="35" t="str">
        <f>IF(ISBLANK(C287),"",IF(ISBLANK($D287),$C$3-C287,D287-C287))</f>
        <v/>
      </c>
      <c r="W287" s="35" t="str">
        <f>IF(E287="Oui",1,"")</f>
        <v/>
      </c>
      <c r="X287" s="35" t="str">
        <f t="shared" si="21"/>
        <v/>
      </c>
      <c r="Y287" s="35" t="str">
        <f t="shared" si="22"/>
        <v/>
      </c>
      <c r="Z287" s="35" t="str">
        <f>IF(E287="Oui",N287,"")</f>
        <v/>
      </c>
      <c r="AA287" s="38" t="str">
        <f>IF(E287="Oui",($C$3-J287)/365,"")</f>
        <v/>
      </c>
      <c r="AB287" s="35" t="str">
        <f t="shared" si="23"/>
        <v/>
      </c>
      <c r="AC287" s="35" t="str">
        <f>IF(AND($E287="Oui",$L287="CDI"),1,"")</f>
        <v/>
      </c>
      <c r="AD287" s="35" t="str">
        <f>IF(AND($E287="Oui",$L287="CDD"),1,"")</f>
        <v/>
      </c>
      <c r="AE287" s="35" t="str">
        <f>IF(AND($E287="Oui",$L287="Apprentissage"),1,"")</f>
        <v/>
      </c>
      <c r="AF287" s="35" t="str">
        <f>IF(AND($E287="Oui",$L287="Stage"),1,"")</f>
        <v/>
      </c>
      <c r="AG287" s="35" t="str">
        <f>IF(AND($E287="Oui",$L287="Autre"),1,"")</f>
        <v/>
      </c>
      <c r="AH287" s="35" t="str">
        <f>IF(AND($E287="Oui",$O287="Cadre"),1,"")</f>
        <v/>
      </c>
      <c r="AI287" s="35" t="str">
        <f>IF(AND($E287="Oui",$O287="Agent de maîtrise"),1,"")</f>
        <v/>
      </c>
      <c r="AJ287" s="35" t="str">
        <f>IF(AND($E287="Oui",$O287="Autre"),1,"")</f>
        <v/>
      </c>
      <c r="AK287" s="38" t="str">
        <f>IF(AND($E287="Oui",$H287="F"),($C$3-J287)/365,"")</f>
        <v/>
      </c>
      <c r="AL287" s="38" t="str">
        <f>IF(AND($E287="Oui",$H287="M"),($C$3-$J287)/365,"")</f>
        <v/>
      </c>
      <c r="AM287" s="35" t="str">
        <f>IF(AND($E287="Oui",$L287="CDI",$H287="F"),1,"")</f>
        <v/>
      </c>
      <c r="AN287" s="35" t="str">
        <f>IF(AND($E287="Oui",$L287="CDD",$H287="F"),1,"")</f>
        <v/>
      </c>
      <c r="AO287" s="35" t="str">
        <f>IF(AND($E287="Oui",$L287="Apprentissage",$H287="F"),1,"")</f>
        <v/>
      </c>
      <c r="AP287" s="35" t="str">
        <f>IF(AND($E287="Oui",$L287="Stage",$H287="F"),1,"")</f>
        <v/>
      </c>
      <c r="AQ287" s="35" t="str">
        <f>IF(AND($E287="Oui",$L287="Autre",$H287="F"),1,"")</f>
        <v/>
      </c>
      <c r="AR287" s="35" t="str">
        <f>IF(AND($E287="Oui",$O287="Cadre",$H287="F"),1,"")</f>
        <v/>
      </c>
      <c r="AS287" s="35" t="str">
        <f>IF(AND($E287="Oui",$O287="Agent de maîtrise",$H287="F"),1,"")</f>
        <v/>
      </c>
      <c r="AT287" s="35" t="str">
        <f>IF(AND($E287="Oui",$O287="Autre",$H287="F"),1,"")</f>
        <v/>
      </c>
      <c r="AU287" s="35" t="str">
        <f ca="1">IF($D287&gt;$AU$5,1,"")</f>
        <v/>
      </c>
      <c r="AV287" s="35" t="str">
        <f ca="1">IF(AND($D287&gt;$AV$5,$D287&lt;$AU$5),1,"")</f>
        <v/>
      </c>
      <c r="AW287" s="35" t="str">
        <f ca="1">IF($C287&gt;$AU$5,1,"")</f>
        <v/>
      </c>
      <c r="AX287" s="35" t="str">
        <f ca="1">IF(AND($C287&gt;$AV$5,$C287&lt;$AU$5),1,"")</f>
        <v/>
      </c>
      <c r="AY287" s="21" t="str">
        <f t="shared" si="24"/>
        <v/>
      </c>
    </row>
    <row r="288" spans="1:51" x14ac:dyDescent="0.25">
      <c r="A288" s="18">
        <v>281</v>
      </c>
      <c r="B288" s="32"/>
      <c r="C288" s="33"/>
      <c r="D288" s="33"/>
      <c r="E288" s="26" t="str">
        <f t="shared" si="20"/>
        <v/>
      </c>
      <c r="F288" s="34"/>
      <c r="G288" s="35"/>
      <c r="H288" s="33"/>
      <c r="I288" s="35"/>
      <c r="J288" s="37"/>
      <c r="K288" s="37"/>
      <c r="L288" s="37"/>
      <c r="M288" s="37"/>
      <c r="N288" s="33"/>
      <c r="O288" s="33"/>
      <c r="P288" s="33"/>
      <c r="Q288" s="33"/>
      <c r="R288" s="35"/>
      <c r="S288" s="35"/>
      <c r="T288" s="37"/>
      <c r="U288" s="37"/>
      <c r="V288" s="35" t="str">
        <f>IF(ISBLANK(C288),"",IF(ISBLANK($D288),$C$3-C288,D288-C288))</f>
        <v/>
      </c>
      <c r="W288" s="35" t="str">
        <f>IF(E288="Oui",1,"")</f>
        <v/>
      </c>
      <c r="X288" s="35" t="str">
        <f t="shared" si="21"/>
        <v/>
      </c>
      <c r="Y288" s="35" t="str">
        <f t="shared" si="22"/>
        <v/>
      </c>
      <c r="Z288" s="35" t="str">
        <f>IF(E288="Oui",N288,"")</f>
        <v/>
      </c>
      <c r="AA288" s="38" t="str">
        <f>IF(E288="Oui",($C$3-J288)/365,"")</f>
        <v/>
      </c>
      <c r="AB288" s="35" t="str">
        <f t="shared" si="23"/>
        <v/>
      </c>
      <c r="AC288" s="35" t="str">
        <f>IF(AND($E288="Oui",$L288="CDI"),1,"")</f>
        <v/>
      </c>
      <c r="AD288" s="35" t="str">
        <f>IF(AND($E288="Oui",$L288="CDD"),1,"")</f>
        <v/>
      </c>
      <c r="AE288" s="35" t="str">
        <f>IF(AND($E288="Oui",$L288="Apprentissage"),1,"")</f>
        <v/>
      </c>
      <c r="AF288" s="35" t="str">
        <f>IF(AND($E288="Oui",$L288="Stage"),1,"")</f>
        <v/>
      </c>
      <c r="AG288" s="35" t="str">
        <f>IF(AND($E288="Oui",$L288="Autre"),1,"")</f>
        <v/>
      </c>
      <c r="AH288" s="35" t="str">
        <f>IF(AND($E288="Oui",$O288="Cadre"),1,"")</f>
        <v/>
      </c>
      <c r="AI288" s="35" t="str">
        <f>IF(AND($E288="Oui",$O288="Agent de maîtrise"),1,"")</f>
        <v/>
      </c>
      <c r="AJ288" s="35" t="str">
        <f>IF(AND($E288="Oui",$O288="Autre"),1,"")</f>
        <v/>
      </c>
      <c r="AK288" s="38" t="str">
        <f>IF(AND($E288="Oui",$H288="F"),($C$3-J288)/365,"")</f>
        <v/>
      </c>
      <c r="AL288" s="38" t="str">
        <f>IF(AND($E288="Oui",$H288="M"),($C$3-$J288)/365,"")</f>
        <v/>
      </c>
      <c r="AM288" s="35" t="str">
        <f>IF(AND($E288="Oui",$L288="CDI",$H288="F"),1,"")</f>
        <v/>
      </c>
      <c r="AN288" s="35" t="str">
        <f>IF(AND($E288="Oui",$L288="CDD",$H288="F"),1,"")</f>
        <v/>
      </c>
      <c r="AO288" s="35" t="str">
        <f>IF(AND($E288="Oui",$L288="Apprentissage",$H288="F"),1,"")</f>
        <v/>
      </c>
      <c r="AP288" s="35" t="str">
        <f>IF(AND($E288="Oui",$L288="Stage",$H288="F"),1,"")</f>
        <v/>
      </c>
      <c r="AQ288" s="35" t="str">
        <f>IF(AND($E288="Oui",$L288="Autre",$H288="F"),1,"")</f>
        <v/>
      </c>
      <c r="AR288" s="35" t="str">
        <f>IF(AND($E288="Oui",$O288="Cadre",$H288="F"),1,"")</f>
        <v/>
      </c>
      <c r="AS288" s="35" t="str">
        <f>IF(AND($E288="Oui",$O288="Agent de maîtrise",$H288="F"),1,"")</f>
        <v/>
      </c>
      <c r="AT288" s="35" t="str">
        <f>IF(AND($E288="Oui",$O288="Autre",$H288="F"),1,"")</f>
        <v/>
      </c>
      <c r="AU288" s="35" t="str">
        <f ca="1">IF($D288&gt;$AU$5,1,"")</f>
        <v/>
      </c>
      <c r="AV288" s="35" t="str">
        <f ca="1">IF(AND($D288&gt;$AV$5,$D288&lt;$AU$5),1,"")</f>
        <v/>
      </c>
      <c r="AW288" s="35" t="str">
        <f ca="1">IF($C288&gt;$AU$5,1,"")</f>
        <v/>
      </c>
      <c r="AX288" s="35" t="str">
        <f ca="1">IF(AND($C288&gt;$AV$5,$C288&lt;$AU$5),1,"")</f>
        <v/>
      </c>
      <c r="AY288" s="21" t="str">
        <f t="shared" si="24"/>
        <v/>
      </c>
    </row>
    <row r="289" spans="1:51" x14ac:dyDescent="0.25">
      <c r="A289" s="18">
        <v>282</v>
      </c>
      <c r="B289" s="32"/>
      <c r="C289" s="33"/>
      <c r="D289" s="33"/>
      <c r="E289" s="26" t="str">
        <f t="shared" si="20"/>
        <v/>
      </c>
      <c r="F289" s="34"/>
      <c r="G289" s="35"/>
      <c r="H289" s="33"/>
      <c r="I289" s="35"/>
      <c r="J289" s="37"/>
      <c r="K289" s="37"/>
      <c r="L289" s="37"/>
      <c r="M289" s="37"/>
      <c r="N289" s="33"/>
      <c r="O289" s="33"/>
      <c r="P289" s="33"/>
      <c r="Q289" s="33"/>
      <c r="R289" s="35"/>
      <c r="S289" s="35"/>
      <c r="T289" s="37"/>
      <c r="U289" s="37"/>
      <c r="V289" s="35" t="str">
        <f>IF(ISBLANK(C289),"",IF(ISBLANK($D289),$C$3-C289,D289-C289))</f>
        <v/>
      </c>
      <c r="W289" s="35" t="str">
        <f>IF(E289="Oui",1,"")</f>
        <v/>
      </c>
      <c r="X289" s="35" t="str">
        <f t="shared" si="21"/>
        <v/>
      </c>
      <c r="Y289" s="35" t="str">
        <f t="shared" si="22"/>
        <v/>
      </c>
      <c r="Z289" s="35" t="str">
        <f>IF(E289="Oui",N289,"")</f>
        <v/>
      </c>
      <c r="AA289" s="38" t="str">
        <f>IF(E289="Oui",($C$3-J289)/365,"")</f>
        <v/>
      </c>
      <c r="AB289" s="35" t="str">
        <f t="shared" si="23"/>
        <v/>
      </c>
      <c r="AC289" s="35" t="str">
        <f>IF(AND($E289="Oui",$L289="CDI"),1,"")</f>
        <v/>
      </c>
      <c r="AD289" s="35" t="str">
        <f>IF(AND($E289="Oui",$L289="CDD"),1,"")</f>
        <v/>
      </c>
      <c r="AE289" s="35" t="str">
        <f>IF(AND($E289="Oui",$L289="Apprentissage"),1,"")</f>
        <v/>
      </c>
      <c r="AF289" s="35" t="str">
        <f>IF(AND($E289="Oui",$L289="Stage"),1,"")</f>
        <v/>
      </c>
      <c r="AG289" s="35" t="str">
        <f>IF(AND($E289="Oui",$L289="Autre"),1,"")</f>
        <v/>
      </c>
      <c r="AH289" s="35" t="str">
        <f>IF(AND($E289="Oui",$O289="Cadre"),1,"")</f>
        <v/>
      </c>
      <c r="AI289" s="35" t="str">
        <f>IF(AND($E289="Oui",$O289="Agent de maîtrise"),1,"")</f>
        <v/>
      </c>
      <c r="AJ289" s="35" t="str">
        <f>IF(AND($E289="Oui",$O289="Autre"),1,"")</f>
        <v/>
      </c>
      <c r="AK289" s="38" t="str">
        <f>IF(AND($E289="Oui",$H289="F"),($C$3-J289)/365,"")</f>
        <v/>
      </c>
      <c r="AL289" s="38" t="str">
        <f>IF(AND($E289="Oui",$H289="M"),($C$3-$J289)/365,"")</f>
        <v/>
      </c>
      <c r="AM289" s="35" t="str">
        <f>IF(AND($E289="Oui",$L289="CDI",$H289="F"),1,"")</f>
        <v/>
      </c>
      <c r="AN289" s="35" t="str">
        <f>IF(AND($E289="Oui",$L289="CDD",$H289="F"),1,"")</f>
        <v/>
      </c>
      <c r="AO289" s="35" t="str">
        <f>IF(AND($E289="Oui",$L289="Apprentissage",$H289="F"),1,"")</f>
        <v/>
      </c>
      <c r="AP289" s="35" t="str">
        <f>IF(AND($E289="Oui",$L289="Stage",$H289="F"),1,"")</f>
        <v/>
      </c>
      <c r="AQ289" s="35" t="str">
        <f>IF(AND($E289="Oui",$L289="Autre",$H289="F"),1,"")</f>
        <v/>
      </c>
      <c r="AR289" s="35" t="str">
        <f>IF(AND($E289="Oui",$O289="Cadre",$H289="F"),1,"")</f>
        <v/>
      </c>
      <c r="AS289" s="35" t="str">
        <f>IF(AND($E289="Oui",$O289="Agent de maîtrise",$H289="F"),1,"")</f>
        <v/>
      </c>
      <c r="AT289" s="35" t="str">
        <f>IF(AND($E289="Oui",$O289="Autre",$H289="F"),1,"")</f>
        <v/>
      </c>
      <c r="AU289" s="35" t="str">
        <f ca="1">IF($D289&gt;$AU$5,1,"")</f>
        <v/>
      </c>
      <c r="AV289" s="35" t="str">
        <f ca="1">IF(AND($D289&gt;$AV$5,$D289&lt;$AU$5),1,"")</f>
        <v/>
      </c>
      <c r="AW289" s="35" t="str">
        <f ca="1">IF($C289&gt;$AU$5,1,"")</f>
        <v/>
      </c>
      <c r="AX289" s="35" t="str">
        <f ca="1">IF(AND($C289&gt;$AV$5,$C289&lt;$AU$5),1,"")</f>
        <v/>
      </c>
      <c r="AY289" s="21" t="str">
        <f t="shared" si="24"/>
        <v/>
      </c>
    </row>
    <row r="290" spans="1:51" x14ac:dyDescent="0.25">
      <c r="A290" s="18">
        <v>283</v>
      </c>
      <c r="B290" s="32"/>
      <c r="C290" s="33"/>
      <c r="D290" s="33"/>
      <c r="E290" s="26" t="str">
        <f t="shared" si="20"/>
        <v/>
      </c>
      <c r="F290" s="34"/>
      <c r="G290" s="35"/>
      <c r="H290" s="33"/>
      <c r="I290" s="35"/>
      <c r="J290" s="37"/>
      <c r="K290" s="37"/>
      <c r="L290" s="37"/>
      <c r="M290" s="37"/>
      <c r="N290" s="33"/>
      <c r="O290" s="33"/>
      <c r="P290" s="33"/>
      <c r="Q290" s="33"/>
      <c r="R290" s="35"/>
      <c r="S290" s="35"/>
      <c r="T290" s="37"/>
      <c r="U290" s="37"/>
      <c r="V290" s="35" t="str">
        <f>IF(ISBLANK(C290),"",IF(ISBLANK($D290),$C$3-C290,D290-C290))</f>
        <v/>
      </c>
      <c r="W290" s="35" t="str">
        <f>IF(E290="Oui",1,"")</f>
        <v/>
      </c>
      <c r="X290" s="35" t="str">
        <f t="shared" si="21"/>
        <v/>
      </c>
      <c r="Y290" s="35" t="str">
        <f t="shared" si="22"/>
        <v/>
      </c>
      <c r="Z290" s="35" t="str">
        <f>IF(E290="Oui",N290,"")</f>
        <v/>
      </c>
      <c r="AA290" s="38" t="str">
        <f>IF(E290="Oui",($C$3-J290)/365,"")</f>
        <v/>
      </c>
      <c r="AB290" s="35" t="str">
        <f t="shared" si="23"/>
        <v/>
      </c>
      <c r="AC290" s="35" t="str">
        <f>IF(AND($E290="Oui",$L290="CDI"),1,"")</f>
        <v/>
      </c>
      <c r="AD290" s="35" t="str">
        <f>IF(AND($E290="Oui",$L290="CDD"),1,"")</f>
        <v/>
      </c>
      <c r="AE290" s="35" t="str">
        <f>IF(AND($E290="Oui",$L290="Apprentissage"),1,"")</f>
        <v/>
      </c>
      <c r="AF290" s="35" t="str">
        <f>IF(AND($E290="Oui",$L290="Stage"),1,"")</f>
        <v/>
      </c>
      <c r="AG290" s="35" t="str">
        <f>IF(AND($E290="Oui",$L290="Autre"),1,"")</f>
        <v/>
      </c>
      <c r="AH290" s="35" t="str">
        <f>IF(AND($E290="Oui",$O290="Cadre"),1,"")</f>
        <v/>
      </c>
      <c r="AI290" s="35" t="str">
        <f>IF(AND($E290="Oui",$O290="Agent de maîtrise"),1,"")</f>
        <v/>
      </c>
      <c r="AJ290" s="35" t="str">
        <f>IF(AND($E290="Oui",$O290="Autre"),1,"")</f>
        <v/>
      </c>
      <c r="AK290" s="38" t="str">
        <f>IF(AND($E290="Oui",$H290="F"),($C$3-J290)/365,"")</f>
        <v/>
      </c>
      <c r="AL290" s="38" t="str">
        <f>IF(AND($E290="Oui",$H290="M"),($C$3-$J290)/365,"")</f>
        <v/>
      </c>
      <c r="AM290" s="35" t="str">
        <f>IF(AND($E290="Oui",$L290="CDI",$H290="F"),1,"")</f>
        <v/>
      </c>
      <c r="AN290" s="35" t="str">
        <f>IF(AND($E290="Oui",$L290="CDD",$H290="F"),1,"")</f>
        <v/>
      </c>
      <c r="AO290" s="35" t="str">
        <f>IF(AND($E290="Oui",$L290="Apprentissage",$H290="F"),1,"")</f>
        <v/>
      </c>
      <c r="AP290" s="35" t="str">
        <f>IF(AND($E290="Oui",$L290="Stage",$H290="F"),1,"")</f>
        <v/>
      </c>
      <c r="AQ290" s="35" t="str">
        <f>IF(AND($E290="Oui",$L290="Autre",$H290="F"),1,"")</f>
        <v/>
      </c>
      <c r="AR290" s="35" t="str">
        <f>IF(AND($E290="Oui",$O290="Cadre",$H290="F"),1,"")</f>
        <v/>
      </c>
      <c r="AS290" s="35" t="str">
        <f>IF(AND($E290="Oui",$O290="Agent de maîtrise",$H290="F"),1,"")</f>
        <v/>
      </c>
      <c r="AT290" s="35" t="str">
        <f>IF(AND($E290="Oui",$O290="Autre",$H290="F"),1,"")</f>
        <v/>
      </c>
      <c r="AU290" s="35" t="str">
        <f ca="1">IF($D290&gt;$AU$5,1,"")</f>
        <v/>
      </c>
      <c r="AV290" s="35" t="str">
        <f ca="1">IF(AND($D290&gt;$AV$5,$D290&lt;$AU$5),1,"")</f>
        <v/>
      </c>
      <c r="AW290" s="35" t="str">
        <f ca="1">IF($C290&gt;$AU$5,1,"")</f>
        <v/>
      </c>
      <c r="AX290" s="35" t="str">
        <f ca="1">IF(AND($C290&gt;$AV$5,$C290&lt;$AU$5),1,"")</f>
        <v/>
      </c>
      <c r="AY290" s="21" t="str">
        <f t="shared" si="24"/>
        <v/>
      </c>
    </row>
    <row r="291" spans="1:51" x14ac:dyDescent="0.25">
      <c r="A291" s="18">
        <v>284</v>
      </c>
      <c r="B291" s="32"/>
      <c r="C291" s="33"/>
      <c r="D291" s="33"/>
      <c r="E291" s="26" t="str">
        <f t="shared" si="20"/>
        <v/>
      </c>
      <c r="F291" s="34"/>
      <c r="G291" s="35"/>
      <c r="H291" s="33"/>
      <c r="I291" s="35"/>
      <c r="J291" s="37"/>
      <c r="K291" s="37"/>
      <c r="L291" s="37"/>
      <c r="M291" s="37"/>
      <c r="N291" s="33"/>
      <c r="O291" s="33"/>
      <c r="P291" s="33"/>
      <c r="Q291" s="33"/>
      <c r="R291" s="35"/>
      <c r="S291" s="35"/>
      <c r="T291" s="37"/>
      <c r="U291" s="37"/>
      <c r="V291" s="35" t="str">
        <f>IF(ISBLANK(C291),"",IF(ISBLANK($D291),$C$3-C291,D291-C291))</f>
        <v/>
      </c>
      <c r="W291" s="35" t="str">
        <f>IF(E291="Oui",1,"")</f>
        <v/>
      </c>
      <c r="X291" s="35" t="str">
        <f t="shared" si="21"/>
        <v/>
      </c>
      <c r="Y291" s="35" t="str">
        <f t="shared" si="22"/>
        <v/>
      </c>
      <c r="Z291" s="35" t="str">
        <f>IF(E291="Oui",N291,"")</f>
        <v/>
      </c>
      <c r="AA291" s="38" t="str">
        <f>IF(E291="Oui",($C$3-J291)/365,"")</f>
        <v/>
      </c>
      <c r="AB291" s="35" t="str">
        <f t="shared" si="23"/>
        <v/>
      </c>
      <c r="AC291" s="35" t="str">
        <f>IF(AND($E291="Oui",$L291="CDI"),1,"")</f>
        <v/>
      </c>
      <c r="AD291" s="35" t="str">
        <f>IF(AND($E291="Oui",$L291="CDD"),1,"")</f>
        <v/>
      </c>
      <c r="AE291" s="35" t="str">
        <f>IF(AND($E291="Oui",$L291="Apprentissage"),1,"")</f>
        <v/>
      </c>
      <c r="AF291" s="35" t="str">
        <f>IF(AND($E291="Oui",$L291="Stage"),1,"")</f>
        <v/>
      </c>
      <c r="AG291" s="35" t="str">
        <f>IF(AND($E291="Oui",$L291="Autre"),1,"")</f>
        <v/>
      </c>
      <c r="AH291" s="35" t="str">
        <f>IF(AND($E291="Oui",$O291="Cadre"),1,"")</f>
        <v/>
      </c>
      <c r="AI291" s="35" t="str">
        <f>IF(AND($E291="Oui",$O291="Agent de maîtrise"),1,"")</f>
        <v/>
      </c>
      <c r="AJ291" s="35" t="str">
        <f>IF(AND($E291="Oui",$O291="Autre"),1,"")</f>
        <v/>
      </c>
      <c r="AK291" s="38" t="str">
        <f>IF(AND($E291="Oui",$H291="F"),($C$3-J291)/365,"")</f>
        <v/>
      </c>
      <c r="AL291" s="38" t="str">
        <f>IF(AND($E291="Oui",$H291="M"),($C$3-$J291)/365,"")</f>
        <v/>
      </c>
      <c r="AM291" s="35" t="str">
        <f>IF(AND($E291="Oui",$L291="CDI",$H291="F"),1,"")</f>
        <v/>
      </c>
      <c r="AN291" s="35" t="str">
        <f>IF(AND($E291="Oui",$L291="CDD",$H291="F"),1,"")</f>
        <v/>
      </c>
      <c r="AO291" s="35" t="str">
        <f>IF(AND($E291="Oui",$L291="Apprentissage",$H291="F"),1,"")</f>
        <v/>
      </c>
      <c r="AP291" s="35" t="str">
        <f>IF(AND($E291="Oui",$L291="Stage",$H291="F"),1,"")</f>
        <v/>
      </c>
      <c r="AQ291" s="35" t="str">
        <f>IF(AND($E291="Oui",$L291="Autre",$H291="F"),1,"")</f>
        <v/>
      </c>
      <c r="AR291" s="35" t="str">
        <f>IF(AND($E291="Oui",$O291="Cadre",$H291="F"),1,"")</f>
        <v/>
      </c>
      <c r="AS291" s="35" t="str">
        <f>IF(AND($E291="Oui",$O291="Agent de maîtrise",$H291="F"),1,"")</f>
        <v/>
      </c>
      <c r="AT291" s="35" t="str">
        <f>IF(AND($E291="Oui",$O291="Autre",$H291="F"),1,"")</f>
        <v/>
      </c>
      <c r="AU291" s="35" t="str">
        <f ca="1">IF($D291&gt;$AU$5,1,"")</f>
        <v/>
      </c>
      <c r="AV291" s="35" t="str">
        <f ca="1">IF(AND($D291&gt;$AV$5,$D291&lt;$AU$5),1,"")</f>
        <v/>
      </c>
      <c r="AW291" s="35" t="str">
        <f ca="1">IF($C291&gt;$AU$5,1,"")</f>
        <v/>
      </c>
      <c r="AX291" s="35" t="str">
        <f ca="1">IF(AND($C291&gt;$AV$5,$C291&lt;$AU$5),1,"")</f>
        <v/>
      </c>
      <c r="AY291" s="21" t="str">
        <f t="shared" si="24"/>
        <v/>
      </c>
    </row>
    <row r="292" spans="1:51" x14ac:dyDescent="0.25">
      <c r="A292" s="18">
        <v>285</v>
      </c>
      <c r="B292" s="32"/>
      <c r="C292" s="33"/>
      <c r="D292" s="33"/>
      <c r="E292" s="26" t="str">
        <f t="shared" si="20"/>
        <v/>
      </c>
      <c r="F292" s="34"/>
      <c r="G292" s="35"/>
      <c r="H292" s="33"/>
      <c r="I292" s="35"/>
      <c r="J292" s="37"/>
      <c r="K292" s="37"/>
      <c r="L292" s="37"/>
      <c r="M292" s="37"/>
      <c r="N292" s="33"/>
      <c r="O292" s="33"/>
      <c r="P292" s="33"/>
      <c r="Q292" s="33"/>
      <c r="R292" s="35"/>
      <c r="S292" s="35"/>
      <c r="T292" s="37"/>
      <c r="U292" s="37"/>
      <c r="V292" s="35" t="str">
        <f>IF(ISBLANK(C292),"",IF(ISBLANK($D292),$C$3-C292,D292-C292))</f>
        <v/>
      </c>
      <c r="W292" s="35" t="str">
        <f>IF(E292="Oui",1,"")</f>
        <v/>
      </c>
      <c r="X292" s="35" t="str">
        <f t="shared" si="21"/>
        <v/>
      </c>
      <c r="Y292" s="35" t="str">
        <f t="shared" si="22"/>
        <v/>
      </c>
      <c r="Z292" s="35" t="str">
        <f>IF(E292="Oui",N292,"")</f>
        <v/>
      </c>
      <c r="AA292" s="38" t="str">
        <f>IF(E292="Oui",($C$3-J292)/365,"")</f>
        <v/>
      </c>
      <c r="AB292" s="35" t="str">
        <f t="shared" si="23"/>
        <v/>
      </c>
      <c r="AC292" s="35" t="str">
        <f>IF(AND($E292="Oui",$L292="CDI"),1,"")</f>
        <v/>
      </c>
      <c r="AD292" s="35" t="str">
        <f>IF(AND($E292="Oui",$L292="CDD"),1,"")</f>
        <v/>
      </c>
      <c r="AE292" s="35" t="str">
        <f>IF(AND($E292="Oui",$L292="Apprentissage"),1,"")</f>
        <v/>
      </c>
      <c r="AF292" s="35" t="str">
        <f>IF(AND($E292="Oui",$L292="Stage"),1,"")</f>
        <v/>
      </c>
      <c r="AG292" s="35" t="str">
        <f>IF(AND($E292="Oui",$L292="Autre"),1,"")</f>
        <v/>
      </c>
      <c r="AH292" s="35" t="str">
        <f>IF(AND($E292="Oui",$O292="Cadre"),1,"")</f>
        <v/>
      </c>
      <c r="AI292" s="35" t="str">
        <f>IF(AND($E292="Oui",$O292="Agent de maîtrise"),1,"")</f>
        <v/>
      </c>
      <c r="AJ292" s="35" t="str">
        <f>IF(AND($E292="Oui",$O292="Autre"),1,"")</f>
        <v/>
      </c>
      <c r="AK292" s="38" t="str">
        <f>IF(AND($E292="Oui",$H292="F"),($C$3-J292)/365,"")</f>
        <v/>
      </c>
      <c r="AL292" s="38" t="str">
        <f>IF(AND($E292="Oui",$H292="M"),($C$3-$J292)/365,"")</f>
        <v/>
      </c>
      <c r="AM292" s="35" t="str">
        <f>IF(AND($E292="Oui",$L292="CDI",$H292="F"),1,"")</f>
        <v/>
      </c>
      <c r="AN292" s="35" t="str">
        <f>IF(AND($E292="Oui",$L292="CDD",$H292="F"),1,"")</f>
        <v/>
      </c>
      <c r="AO292" s="35" t="str">
        <f>IF(AND($E292="Oui",$L292="Apprentissage",$H292="F"),1,"")</f>
        <v/>
      </c>
      <c r="AP292" s="35" t="str">
        <f>IF(AND($E292="Oui",$L292="Stage",$H292="F"),1,"")</f>
        <v/>
      </c>
      <c r="AQ292" s="35" t="str">
        <f>IF(AND($E292="Oui",$L292="Autre",$H292="F"),1,"")</f>
        <v/>
      </c>
      <c r="AR292" s="35" t="str">
        <f>IF(AND($E292="Oui",$O292="Cadre",$H292="F"),1,"")</f>
        <v/>
      </c>
      <c r="AS292" s="35" t="str">
        <f>IF(AND($E292="Oui",$O292="Agent de maîtrise",$H292="F"),1,"")</f>
        <v/>
      </c>
      <c r="AT292" s="35" t="str">
        <f>IF(AND($E292="Oui",$O292="Autre",$H292="F"),1,"")</f>
        <v/>
      </c>
      <c r="AU292" s="35" t="str">
        <f ca="1">IF($D292&gt;$AU$5,1,"")</f>
        <v/>
      </c>
      <c r="AV292" s="35" t="str">
        <f ca="1">IF(AND($D292&gt;$AV$5,$D292&lt;$AU$5),1,"")</f>
        <v/>
      </c>
      <c r="AW292" s="35" t="str">
        <f ca="1">IF($C292&gt;$AU$5,1,"")</f>
        <v/>
      </c>
      <c r="AX292" s="35" t="str">
        <f ca="1">IF(AND($C292&gt;$AV$5,$C292&lt;$AU$5),1,"")</f>
        <v/>
      </c>
      <c r="AY292" s="21" t="str">
        <f t="shared" si="24"/>
        <v/>
      </c>
    </row>
    <row r="293" spans="1:51" x14ac:dyDescent="0.25">
      <c r="A293" s="18">
        <v>286</v>
      </c>
      <c r="B293" s="32"/>
      <c r="C293" s="33"/>
      <c r="D293" s="33"/>
      <c r="E293" s="26" t="str">
        <f t="shared" si="20"/>
        <v/>
      </c>
      <c r="F293" s="34"/>
      <c r="G293" s="35"/>
      <c r="H293" s="33"/>
      <c r="I293" s="35"/>
      <c r="J293" s="37"/>
      <c r="K293" s="37"/>
      <c r="L293" s="37"/>
      <c r="M293" s="37"/>
      <c r="N293" s="33"/>
      <c r="O293" s="33"/>
      <c r="P293" s="33"/>
      <c r="Q293" s="33"/>
      <c r="R293" s="35"/>
      <c r="S293" s="35"/>
      <c r="T293" s="37"/>
      <c r="U293" s="37"/>
      <c r="V293" s="35" t="str">
        <f>IF(ISBLANK(C293),"",IF(ISBLANK($D293),$C$3-C293,D293-C293))</f>
        <v/>
      </c>
      <c r="W293" s="35" t="str">
        <f>IF(E293="Oui",1,"")</f>
        <v/>
      </c>
      <c r="X293" s="35" t="str">
        <f t="shared" si="21"/>
        <v/>
      </c>
      <c r="Y293" s="35" t="str">
        <f t="shared" si="22"/>
        <v/>
      </c>
      <c r="Z293" s="35" t="str">
        <f>IF(E293="Oui",N293,"")</f>
        <v/>
      </c>
      <c r="AA293" s="38" t="str">
        <f>IF(E293="Oui",($C$3-J293)/365,"")</f>
        <v/>
      </c>
      <c r="AB293" s="35" t="str">
        <f t="shared" si="23"/>
        <v/>
      </c>
      <c r="AC293" s="35" t="str">
        <f>IF(AND($E293="Oui",$L293="CDI"),1,"")</f>
        <v/>
      </c>
      <c r="AD293" s="35" t="str">
        <f>IF(AND($E293="Oui",$L293="CDD"),1,"")</f>
        <v/>
      </c>
      <c r="AE293" s="35" t="str">
        <f>IF(AND($E293="Oui",$L293="Apprentissage"),1,"")</f>
        <v/>
      </c>
      <c r="AF293" s="35" t="str">
        <f>IF(AND($E293="Oui",$L293="Stage"),1,"")</f>
        <v/>
      </c>
      <c r="AG293" s="35" t="str">
        <f>IF(AND($E293="Oui",$L293="Autre"),1,"")</f>
        <v/>
      </c>
      <c r="AH293" s="35" t="str">
        <f>IF(AND($E293="Oui",$O293="Cadre"),1,"")</f>
        <v/>
      </c>
      <c r="AI293" s="35" t="str">
        <f>IF(AND($E293="Oui",$O293="Agent de maîtrise"),1,"")</f>
        <v/>
      </c>
      <c r="AJ293" s="35" t="str">
        <f>IF(AND($E293="Oui",$O293="Autre"),1,"")</f>
        <v/>
      </c>
      <c r="AK293" s="38" t="str">
        <f>IF(AND($E293="Oui",$H293="F"),($C$3-J293)/365,"")</f>
        <v/>
      </c>
      <c r="AL293" s="38" t="str">
        <f>IF(AND($E293="Oui",$H293="M"),($C$3-$J293)/365,"")</f>
        <v/>
      </c>
      <c r="AM293" s="35" t="str">
        <f>IF(AND($E293="Oui",$L293="CDI",$H293="F"),1,"")</f>
        <v/>
      </c>
      <c r="AN293" s="35" t="str">
        <f>IF(AND($E293="Oui",$L293="CDD",$H293="F"),1,"")</f>
        <v/>
      </c>
      <c r="AO293" s="35" t="str">
        <f>IF(AND($E293="Oui",$L293="Apprentissage",$H293="F"),1,"")</f>
        <v/>
      </c>
      <c r="AP293" s="35" t="str">
        <f>IF(AND($E293="Oui",$L293="Stage",$H293="F"),1,"")</f>
        <v/>
      </c>
      <c r="AQ293" s="35" t="str">
        <f>IF(AND($E293="Oui",$L293="Autre",$H293="F"),1,"")</f>
        <v/>
      </c>
      <c r="AR293" s="35" t="str">
        <f>IF(AND($E293="Oui",$O293="Cadre",$H293="F"),1,"")</f>
        <v/>
      </c>
      <c r="AS293" s="35" t="str">
        <f>IF(AND($E293="Oui",$O293="Agent de maîtrise",$H293="F"),1,"")</f>
        <v/>
      </c>
      <c r="AT293" s="35" t="str">
        <f>IF(AND($E293="Oui",$O293="Autre",$H293="F"),1,"")</f>
        <v/>
      </c>
      <c r="AU293" s="35" t="str">
        <f ca="1">IF($D293&gt;$AU$5,1,"")</f>
        <v/>
      </c>
      <c r="AV293" s="35" t="str">
        <f ca="1">IF(AND($D293&gt;$AV$5,$D293&lt;$AU$5),1,"")</f>
        <v/>
      </c>
      <c r="AW293" s="35" t="str">
        <f ca="1">IF($C293&gt;$AU$5,1,"")</f>
        <v/>
      </c>
      <c r="AX293" s="35" t="str">
        <f ca="1">IF(AND($C293&gt;$AV$5,$C293&lt;$AU$5),1,"")</f>
        <v/>
      </c>
      <c r="AY293" s="21" t="str">
        <f t="shared" si="24"/>
        <v/>
      </c>
    </row>
    <row r="294" spans="1:51" x14ac:dyDescent="0.25">
      <c r="A294" s="18">
        <v>287</v>
      </c>
      <c r="B294" s="32"/>
      <c r="C294" s="33"/>
      <c r="D294" s="33"/>
      <c r="E294" s="26" t="str">
        <f t="shared" si="20"/>
        <v/>
      </c>
      <c r="F294" s="34"/>
      <c r="G294" s="35"/>
      <c r="H294" s="33"/>
      <c r="I294" s="35"/>
      <c r="J294" s="37"/>
      <c r="K294" s="37"/>
      <c r="L294" s="37"/>
      <c r="M294" s="37"/>
      <c r="N294" s="33"/>
      <c r="O294" s="33"/>
      <c r="P294" s="33"/>
      <c r="Q294" s="33"/>
      <c r="R294" s="35"/>
      <c r="S294" s="35"/>
      <c r="T294" s="37"/>
      <c r="U294" s="37"/>
      <c r="V294" s="35" t="str">
        <f>IF(ISBLANK(C294),"",IF(ISBLANK($D294),$C$3-C294,D294-C294))</f>
        <v/>
      </c>
      <c r="W294" s="35" t="str">
        <f>IF(E294="Oui",1,"")</f>
        <v/>
      </c>
      <c r="X294" s="35" t="str">
        <f t="shared" si="21"/>
        <v/>
      </c>
      <c r="Y294" s="35" t="str">
        <f t="shared" si="22"/>
        <v/>
      </c>
      <c r="Z294" s="35" t="str">
        <f>IF(E294="Oui",N294,"")</f>
        <v/>
      </c>
      <c r="AA294" s="38" t="str">
        <f>IF(E294="Oui",($C$3-J294)/365,"")</f>
        <v/>
      </c>
      <c r="AB294" s="35" t="str">
        <f t="shared" si="23"/>
        <v/>
      </c>
      <c r="AC294" s="35" t="str">
        <f>IF(AND($E294="Oui",$L294="CDI"),1,"")</f>
        <v/>
      </c>
      <c r="AD294" s="35" t="str">
        <f>IF(AND($E294="Oui",$L294="CDD"),1,"")</f>
        <v/>
      </c>
      <c r="AE294" s="35" t="str">
        <f>IF(AND($E294="Oui",$L294="Apprentissage"),1,"")</f>
        <v/>
      </c>
      <c r="AF294" s="35" t="str">
        <f>IF(AND($E294="Oui",$L294="Stage"),1,"")</f>
        <v/>
      </c>
      <c r="AG294" s="35" t="str">
        <f>IF(AND($E294="Oui",$L294="Autre"),1,"")</f>
        <v/>
      </c>
      <c r="AH294" s="35" t="str">
        <f>IF(AND($E294="Oui",$O294="Cadre"),1,"")</f>
        <v/>
      </c>
      <c r="AI294" s="35" t="str">
        <f>IF(AND($E294="Oui",$O294="Agent de maîtrise"),1,"")</f>
        <v/>
      </c>
      <c r="AJ294" s="35" t="str">
        <f>IF(AND($E294="Oui",$O294="Autre"),1,"")</f>
        <v/>
      </c>
      <c r="AK294" s="38" t="str">
        <f>IF(AND($E294="Oui",$H294="F"),($C$3-J294)/365,"")</f>
        <v/>
      </c>
      <c r="AL294" s="38" t="str">
        <f>IF(AND($E294="Oui",$H294="M"),($C$3-$J294)/365,"")</f>
        <v/>
      </c>
      <c r="AM294" s="35" t="str">
        <f>IF(AND($E294="Oui",$L294="CDI",$H294="F"),1,"")</f>
        <v/>
      </c>
      <c r="AN294" s="35" t="str">
        <f>IF(AND($E294="Oui",$L294="CDD",$H294="F"),1,"")</f>
        <v/>
      </c>
      <c r="AO294" s="35" t="str">
        <f>IF(AND($E294="Oui",$L294="Apprentissage",$H294="F"),1,"")</f>
        <v/>
      </c>
      <c r="AP294" s="35" t="str">
        <f>IF(AND($E294="Oui",$L294="Stage",$H294="F"),1,"")</f>
        <v/>
      </c>
      <c r="AQ294" s="35" t="str">
        <f>IF(AND($E294="Oui",$L294="Autre",$H294="F"),1,"")</f>
        <v/>
      </c>
      <c r="AR294" s="35" t="str">
        <f>IF(AND($E294="Oui",$O294="Cadre",$H294="F"),1,"")</f>
        <v/>
      </c>
      <c r="AS294" s="35" t="str">
        <f>IF(AND($E294="Oui",$O294="Agent de maîtrise",$H294="F"),1,"")</f>
        <v/>
      </c>
      <c r="AT294" s="35" t="str">
        <f>IF(AND($E294="Oui",$O294="Autre",$H294="F"),1,"")</f>
        <v/>
      </c>
      <c r="AU294" s="35" t="str">
        <f ca="1">IF($D294&gt;$AU$5,1,"")</f>
        <v/>
      </c>
      <c r="AV294" s="35" t="str">
        <f ca="1">IF(AND($D294&gt;$AV$5,$D294&lt;$AU$5),1,"")</f>
        <v/>
      </c>
      <c r="AW294" s="35" t="str">
        <f ca="1">IF($C294&gt;$AU$5,1,"")</f>
        <v/>
      </c>
      <c r="AX294" s="35" t="str">
        <f ca="1">IF(AND($C294&gt;$AV$5,$C294&lt;$AU$5),1,"")</f>
        <v/>
      </c>
      <c r="AY294" s="21" t="str">
        <f t="shared" si="24"/>
        <v/>
      </c>
    </row>
    <row r="295" spans="1:51" x14ac:dyDescent="0.25">
      <c r="A295" s="18">
        <v>288</v>
      </c>
      <c r="B295" s="32"/>
      <c r="C295" s="33"/>
      <c r="D295" s="33"/>
      <c r="E295" s="26" t="str">
        <f t="shared" si="20"/>
        <v/>
      </c>
      <c r="F295" s="34"/>
      <c r="G295" s="35"/>
      <c r="H295" s="33"/>
      <c r="I295" s="35"/>
      <c r="J295" s="37"/>
      <c r="K295" s="37"/>
      <c r="L295" s="37"/>
      <c r="M295" s="37"/>
      <c r="N295" s="33"/>
      <c r="O295" s="33"/>
      <c r="P295" s="33"/>
      <c r="Q295" s="33"/>
      <c r="R295" s="35"/>
      <c r="S295" s="35"/>
      <c r="T295" s="37"/>
      <c r="U295" s="37"/>
      <c r="V295" s="35" t="str">
        <f>IF(ISBLANK(C295),"",IF(ISBLANK($D295),$C$3-C295,D295-C295))</f>
        <v/>
      </c>
      <c r="W295" s="35" t="str">
        <f>IF(E295="Oui",1,"")</f>
        <v/>
      </c>
      <c r="X295" s="35" t="str">
        <f t="shared" si="21"/>
        <v/>
      </c>
      <c r="Y295" s="35" t="str">
        <f t="shared" si="22"/>
        <v/>
      </c>
      <c r="Z295" s="35" t="str">
        <f>IF(E295="Oui",N295,"")</f>
        <v/>
      </c>
      <c r="AA295" s="38" t="str">
        <f>IF(E295="Oui",($C$3-J295)/365,"")</f>
        <v/>
      </c>
      <c r="AB295" s="35" t="str">
        <f t="shared" si="23"/>
        <v/>
      </c>
      <c r="AC295" s="35" t="str">
        <f>IF(AND($E295="Oui",$L295="CDI"),1,"")</f>
        <v/>
      </c>
      <c r="AD295" s="35" t="str">
        <f>IF(AND($E295="Oui",$L295="CDD"),1,"")</f>
        <v/>
      </c>
      <c r="AE295" s="35" t="str">
        <f>IF(AND($E295="Oui",$L295="Apprentissage"),1,"")</f>
        <v/>
      </c>
      <c r="AF295" s="35" t="str">
        <f>IF(AND($E295="Oui",$L295="Stage"),1,"")</f>
        <v/>
      </c>
      <c r="AG295" s="35" t="str">
        <f>IF(AND($E295="Oui",$L295="Autre"),1,"")</f>
        <v/>
      </c>
      <c r="AH295" s="35" t="str">
        <f>IF(AND($E295="Oui",$O295="Cadre"),1,"")</f>
        <v/>
      </c>
      <c r="AI295" s="35" t="str">
        <f>IF(AND($E295="Oui",$O295="Agent de maîtrise"),1,"")</f>
        <v/>
      </c>
      <c r="AJ295" s="35" t="str">
        <f>IF(AND($E295="Oui",$O295="Autre"),1,"")</f>
        <v/>
      </c>
      <c r="AK295" s="38" t="str">
        <f>IF(AND($E295="Oui",$H295="F"),($C$3-J295)/365,"")</f>
        <v/>
      </c>
      <c r="AL295" s="38" t="str">
        <f>IF(AND($E295="Oui",$H295="M"),($C$3-$J295)/365,"")</f>
        <v/>
      </c>
      <c r="AM295" s="35" t="str">
        <f>IF(AND($E295="Oui",$L295="CDI",$H295="F"),1,"")</f>
        <v/>
      </c>
      <c r="AN295" s="35" t="str">
        <f>IF(AND($E295="Oui",$L295="CDD",$H295="F"),1,"")</f>
        <v/>
      </c>
      <c r="AO295" s="35" t="str">
        <f>IF(AND($E295="Oui",$L295="Apprentissage",$H295="F"),1,"")</f>
        <v/>
      </c>
      <c r="AP295" s="35" t="str">
        <f>IF(AND($E295="Oui",$L295="Stage",$H295="F"),1,"")</f>
        <v/>
      </c>
      <c r="AQ295" s="35" t="str">
        <f>IF(AND($E295="Oui",$L295="Autre",$H295="F"),1,"")</f>
        <v/>
      </c>
      <c r="AR295" s="35" t="str">
        <f>IF(AND($E295="Oui",$O295="Cadre",$H295="F"),1,"")</f>
        <v/>
      </c>
      <c r="AS295" s="35" t="str">
        <f>IF(AND($E295="Oui",$O295="Agent de maîtrise",$H295="F"),1,"")</f>
        <v/>
      </c>
      <c r="AT295" s="35" t="str">
        <f>IF(AND($E295="Oui",$O295="Autre",$H295="F"),1,"")</f>
        <v/>
      </c>
      <c r="AU295" s="35" t="str">
        <f ca="1">IF($D295&gt;$AU$5,1,"")</f>
        <v/>
      </c>
      <c r="AV295" s="35" t="str">
        <f ca="1">IF(AND($D295&gt;$AV$5,$D295&lt;$AU$5),1,"")</f>
        <v/>
      </c>
      <c r="AW295" s="35" t="str">
        <f ca="1">IF($C295&gt;$AU$5,1,"")</f>
        <v/>
      </c>
      <c r="AX295" s="35" t="str">
        <f ca="1">IF(AND($C295&gt;$AV$5,$C295&lt;$AU$5),1,"")</f>
        <v/>
      </c>
      <c r="AY295" s="21" t="str">
        <f t="shared" si="24"/>
        <v/>
      </c>
    </row>
    <row r="296" spans="1:51" x14ac:dyDescent="0.25">
      <c r="A296" s="18">
        <v>289</v>
      </c>
      <c r="B296" s="32"/>
      <c r="C296" s="33"/>
      <c r="D296" s="33"/>
      <c r="E296" s="26" t="str">
        <f t="shared" si="20"/>
        <v/>
      </c>
      <c r="F296" s="34"/>
      <c r="G296" s="35"/>
      <c r="H296" s="33"/>
      <c r="I296" s="35"/>
      <c r="J296" s="37"/>
      <c r="K296" s="37"/>
      <c r="L296" s="37"/>
      <c r="M296" s="37"/>
      <c r="N296" s="33"/>
      <c r="O296" s="33"/>
      <c r="P296" s="33"/>
      <c r="Q296" s="33"/>
      <c r="R296" s="35"/>
      <c r="S296" s="35"/>
      <c r="T296" s="37"/>
      <c r="U296" s="37"/>
      <c r="V296" s="35" t="str">
        <f>IF(ISBLANK(C296),"",IF(ISBLANK($D296),$C$3-C296,D296-C296))</f>
        <v/>
      </c>
      <c r="W296" s="35" t="str">
        <f>IF(E296="Oui",1,"")</f>
        <v/>
      </c>
      <c r="X296" s="35" t="str">
        <f t="shared" si="21"/>
        <v/>
      </c>
      <c r="Y296" s="35" t="str">
        <f t="shared" si="22"/>
        <v/>
      </c>
      <c r="Z296" s="35" t="str">
        <f>IF(E296="Oui",N296,"")</f>
        <v/>
      </c>
      <c r="AA296" s="38" t="str">
        <f>IF(E296="Oui",($C$3-J296)/365,"")</f>
        <v/>
      </c>
      <c r="AB296" s="35" t="str">
        <f t="shared" si="23"/>
        <v/>
      </c>
      <c r="AC296" s="35" t="str">
        <f>IF(AND($E296="Oui",$L296="CDI"),1,"")</f>
        <v/>
      </c>
      <c r="AD296" s="35" t="str">
        <f>IF(AND($E296="Oui",$L296="CDD"),1,"")</f>
        <v/>
      </c>
      <c r="AE296" s="35" t="str">
        <f>IF(AND($E296="Oui",$L296="Apprentissage"),1,"")</f>
        <v/>
      </c>
      <c r="AF296" s="35" t="str">
        <f>IF(AND($E296="Oui",$L296="Stage"),1,"")</f>
        <v/>
      </c>
      <c r="AG296" s="35" t="str">
        <f>IF(AND($E296="Oui",$L296="Autre"),1,"")</f>
        <v/>
      </c>
      <c r="AH296" s="35" t="str">
        <f>IF(AND($E296="Oui",$O296="Cadre"),1,"")</f>
        <v/>
      </c>
      <c r="AI296" s="35" t="str">
        <f>IF(AND($E296="Oui",$O296="Agent de maîtrise"),1,"")</f>
        <v/>
      </c>
      <c r="AJ296" s="35" t="str">
        <f>IF(AND($E296="Oui",$O296="Autre"),1,"")</f>
        <v/>
      </c>
      <c r="AK296" s="38" t="str">
        <f>IF(AND($E296="Oui",$H296="F"),($C$3-J296)/365,"")</f>
        <v/>
      </c>
      <c r="AL296" s="38" t="str">
        <f>IF(AND($E296="Oui",$H296="M"),($C$3-$J296)/365,"")</f>
        <v/>
      </c>
      <c r="AM296" s="35" t="str">
        <f>IF(AND($E296="Oui",$L296="CDI",$H296="F"),1,"")</f>
        <v/>
      </c>
      <c r="AN296" s="35" t="str">
        <f>IF(AND($E296="Oui",$L296="CDD",$H296="F"),1,"")</f>
        <v/>
      </c>
      <c r="AO296" s="35" t="str">
        <f>IF(AND($E296="Oui",$L296="Apprentissage",$H296="F"),1,"")</f>
        <v/>
      </c>
      <c r="AP296" s="35" t="str">
        <f>IF(AND($E296="Oui",$L296="Stage",$H296="F"),1,"")</f>
        <v/>
      </c>
      <c r="AQ296" s="35" t="str">
        <f>IF(AND($E296="Oui",$L296="Autre",$H296="F"),1,"")</f>
        <v/>
      </c>
      <c r="AR296" s="35" t="str">
        <f>IF(AND($E296="Oui",$O296="Cadre",$H296="F"),1,"")</f>
        <v/>
      </c>
      <c r="AS296" s="35" t="str">
        <f>IF(AND($E296="Oui",$O296="Agent de maîtrise",$H296="F"),1,"")</f>
        <v/>
      </c>
      <c r="AT296" s="35" t="str">
        <f>IF(AND($E296="Oui",$O296="Autre",$H296="F"),1,"")</f>
        <v/>
      </c>
      <c r="AU296" s="35" t="str">
        <f ca="1">IF($D296&gt;$AU$5,1,"")</f>
        <v/>
      </c>
      <c r="AV296" s="35" t="str">
        <f ca="1">IF(AND($D296&gt;$AV$5,$D296&lt;$AU$5),1,"")</f>
        <v/>
      </c>
      <c r="AW296" s="35" t="str">
        <f ca="1">IF($C296&gt;$AU$5,1,"")</f>
        <v/>
      </c>
      <c r="AX296" s="35" t="str">
        <f ca="1">IF(AND($C296&gt;$AV$5,$C296&lt;$AU$5),1,"")</f>
        <v/>
      </c>
      <c r="AY296" s="21" t="str">
        <f t="shared" si="24"/>
        <v/>
      </c>
    </row>
    <row r="297" spans="1:51" x14ac:dyDescent="0.25">
      <c r="A297" s="18">
        <v>290</v>
      </c>
      <c r="B297" s="32"/>
      <c r="C297" s="33"/>
      <c r="D297" s="33"/>
      <c r="E297" s="26" t="str">
        <f t="shared" si="20"/>
        <v/>
      </c>
      <c r="F297" s="34"/>
      <c r="G297" s="35"/>
      <c r="H297" s="33"/>
      <c r="I297" s="35"/>
      <c r="J297" s="37"/>
      <c r="K297" s="37"/>
      <c r="L297" s="37"/>
      <c r="M297" s="37"/>
      <c r="N297" s="33"/>
      <c r="O297" s="33"/>
      <c r="P297" s="33"/>
      <c r="Q297" s="33"/>
      <c r="R297" s="35"/>
      <c r="S297" s="35"/>
      <c r="T297" s="37"/>
      <c r="U297" s="37"/>
      <c r="V297" s="35" t="str">
        <f>IF(ISBLANK(C297),"",IF(ISBLANK($D297),$C$3-C297,D297-C297))</f>
        <v/>
      </c>
      <c r="W297" s="35" t="str">
        <f>IF(E297="Oui",1,"")</f>
        <v/>
      </c>
      <c r="X297" s="35" t="str">
        <f t="shared" si="21"/>
        <v/>
      </c>
      <c r="Y297" s="35" t="str">
        <f t="shared" si="22"/>
        <v/>
      </c>
      <c r="Z297" s="35" t="str">
        <f>IF(E297="Oui",N297,"")</f>
        <v/>
      </c>
      <c r="AA297" s="38" t="str">
        <f>IF(E297="Oui",($C$3-J297)/365,"")</f>
        <v/>
      </c>
      <c r="AB297" s="35" t="str">
        <f t="shared" si="23"/>
        <v/>
      </c>
      <c r="AC297" s="35" t="str">
        <f>IF(AND($E297="Oui",$L297="CDI"),1,"")</f>
        <v/>
      </c>
      <c r="AD297" s="35" t="str">
        <f>IF(AND($E297="Oui",$L297="CDD"),1,"")</f>
        <v/>
      </c>
      <c r="AE297" s="35" t="str">
        <f>IF(AND($E297="Oui",$L297="Apprentissage"),1,"")</f>
        <v/>
      </c>
      <c r="AF297" s="35" t="str">
        <f>IF(AND($E297="Oui",$L297="Stage"),1,"")</f>
        <v/>
      </c>
      <c r="AG297" s="35" t="str">
        <f>IF(AND($E297="Oui",$L297="Autre"),1,"")</f>
        <v/>
      </c>
      <c r="AH297" s="35" t="str">
        <f>IF(AND($E297="Oui",$O297="Cadre"),1,"")</f>
        <v/>
      </c>
      <c r="AI297" s="35" t="str">
        <f>IF(AND($E297="Oui",$O297="Agent de maîtrise"),1,"")</f>
        <v/>
      </c>
      <c r="AJ297" s="35" t="str">
        <f>IF(AND($E297="Oui",$O297="Autre"),1,"")</f>
        <v/>
      </c>
      <c r="AK297" s="38" t="str">
        <f>IF(AND($E297="Oui",$H297="F"),($C$3-J297)/365,"")</f>
        <v/>
      </c>
      <c r="AL297" s="38" t="str">
        <f>IF(AND($E297="Oui",$H297="M"),($C$3-$J297)/365,"")</f>
        <v/>
      </c>
      <c r="AM297" s="35" t="str">
        <f>IF(AND($E297="Oui",$L297="CDI",$H297="F"),1,"")</f>
        <v/>
      </c>
      <c r="AN297" s="35" t="str">
        <f>IF(AND($E297="Oui",$L297="CDD",$H297="F"),1,"")</f>
        <v/>
      </c>
      <c r="AO297" s="35" t="str">
        <f>IF(AND($E297="Oui",$L297="Apprentissage",$H297="F"),1,"")</f>
        <v/>
      </c>
      <c r="AP297" s="35" t="str">
        <f>IF(AND($E297="Oui",$L297="Stage",$H297="F"),1,"")</f>
        <v/>
      </c>
      <c r="AQ297" s="35" t="str">
        <f>IF(AND($E297="Oui",$L297="Autre",$H297="F"),1,"")</f>
        <v/>
      </c>
      <c r="AR297" s="35" t="str">
        <f>IF(AND($E297="Oui",$O297="Cadre",$H297="F"),1,"")</f>
        <v/>
      </c>
      <c r="AS297" s="35" t="str">
        <f>IF(AND($E297="Oui",$O297="Agent de maîtrise",$H297="F"),1,"")</f>
        <v/>
      </c>
      <c r="AT297" s="35" t="str">
        <f>IF(AND($E297="Oui",$O297="Autre",$H297="F"),1,"")</f>
        <v/>
      </c>
      <c r="AU297" s="35" t="str">
        <f ca="1">IF($D297&gt;$AU$5,1,"")</f>
        <v/>
      </c>
      <c r="AV297" s="35" t="str">
        <f ca="1">IF(AND($D297&gt;$AV$5,$D297&lt;$AU$5),1,"")</f>
        <v/>
      </c>
      <c r="AW297" s="35" t="str">
        <f ca="1">IF($C297&gt;$AU$5,1,"")</f>
        <v/>
      </c>
      <c r="AX297" s="35" t="str">
        <f ca="1">IF(AND($C297&gt;$AV$5,$C297&lt;$AU$5),1,"")</f>
        <v/>
      </c>
      <c r="AY297" s="21" t="str">
        <f t="shared" si="24"/>
        <v/>
      </c>
    </row>
    <row r="298" spans="1:51" x14ac:dyDescent="0.25">
      <c r="A298" s="18">
        <v>291</v>
      </c>
      <c r="B298" s="32"/>
      <c r="C298" s="33"/>
      <c r="D298" s="33"/>
      <c r="E298" s="26" t="str">
        <f t="shared" si="20"/>
        <v/>
      </c>
      <c r="F298" s="34"/>
      <c r="G298" s="35"/>
      <c r="H298" s="33"/>
      <c r="I298" s="35"/>
      <c r="J298" s="37"/>
      <c r="K298" s="37"/>
      <c r="L298" s="37"/>
      <c r="M298" s="37"/>
      <c r="N298" s="33"/>
      <c r="O298" s="33"/>
      <c r="P298" s="33"/>
      <c r="Q298" s="33"/>
      <c r="R298" s="35"/>
      <c r="S298" s="35"/>
      <c r="T298" s="37"/>
      <c r="U298" s="37"/>
      <c r="V298" s="35" t="str">
        <f>IF(ISBLANK(C298),"",IF(ISBLANK($D298),$C$3-C298,D298-C298))</f>
        <v/>
      </c>
      <c r="W298" s="35" t="str">
        <f>IF(E298="Oui",1,"")</f>
        <v/>
      </c>
      <c r="X298" s="35" t="str">
        <f t="shared" si="21"/>
        <v/>
      </c>
      <c r="Y298" s="35" t="str">
        <f t="shared" si="22"/>
        <v/>
      </c>
      <c r="Z298" s="35" t="str">
        <f>IF(E298="Oui",N298,"")</f>
        <v/>
      </c>
      <c r="AA298" s="38" t="str">
        <f>IF(E298="Oui",($C$3-J298)/365,"")</f>
        <v/>
      </c>
      <c r="AB298" s="35" t="str">
        <f t="shared" si="23"/>
        <v/>
      </c>
      <c r="AC298" s="35" t="str">
        <f>IF(AND($E298="Oui",$L298="CDI"),1,"")</f>
        <v/>
      </c>
      <c r="AD298" s="35" t="str">
        <f>IF(AND($E298="Oui",$L298="CDD"),1,"")</f>
        <v/>
      </c>
      <c r="AE298" s="35" t="str">
        <f>IF(AND($E298="Oui",$L298="Apprentissage"),1,"")</f>
        <v/>
      </c>
      <c r="AF298" s="35" t="str">
        <f>IF(AND($E298="Oui",$L298="Stage"),1,"")</f>
        <v/>
      </c>
      <c r="AG298" s="35" t="str">
        <f>IF(AND($E298="Oui",$L298="Autre"),1,"")</f>
        <v/>
      </c>
      <c r="AH298" s="35" t="str">
        <f>IF(AND($E298="Oui",$O298="Cadre"),1,"")</f>
        <v/>
      </c>
      <c r="AI298" s="35" t="str">
        <f>IF(AND($E298="Oui",$O298="Agent de maîtrise"),1,"")</f>
        <v/>
      </c>
      <c r="AJ298" s="35" t="str">
        <f>IF(AND($E298="Oui",$O298="Autre"),1,"")</f>
        <v/>
      </c>
      <c r="AK298" s="38" t="str">
        <f>IF(AND($E298="Oui",$H298="F"),($C$3-J298)/365,"")</f>
        <v/>
      </c>
      <c r="AL298" s="38" t="str">
        <f>IF(AND($E298="Oui",$H298="M"),($C$3-$J298)/365,"")</f>
        <v/>
      </c>
      <c r="AM298" s="35" t="str">
        <f>IF(AND($E298="Oui",$L298="CDI",$H298="F"),1,"")</f>
        <v/>
      </c>
      <c r="AN298" s="35" t="str">
        <f>IF(AND($E298="Oui",$L298="CDD",$H298="F"),1,"")</f>
        <v/>
      </c>
      <c r="AO298" s="35" t="str">
        <f>IF(AND($E298="Oui",$L298="Apprentissage",$H298="F"),1,"")</f>
        <v/>
      </c>
      <c r="AP298" s="35" t="str">
        <f>IF(AND($E298="Oui",$L298="Stage",$H298="F"),1,"")</f>
        <v/>
      </c>
      <c r="AQ298" s="35" t="str">
        <f>IF(AND($E298="Oui",$L298="Autre",$H298="F"),1,"")</f>
        <v/>
      </c>
      <c r="AR298" s="35" t="str">
        <f>IF(AND($E298="Oui",$O298="Cadre",$H298="F"),1,"")</f>
        <v/>
      </c>
      <c r="AS298" s="35" t="str">
        <f>IF(AND($E298="Oui",$O298="Agent de maîtrise",$H298="F"),1,"")</f>
        <v/>
      </c>
      <c r="AT298" s="35" t="str">
        <f>IF(AND($E298="Oui",$O298="Autre",$H298="F"),1,"")</f>
        <v/>
      </c>
      <c r="AU298" s="35" t="str">
        <f ca="1">IF($D298&gt;$AU$5,1,"")</f>
        <v/>
      </c>
      <c r="AV298" s="35" t="str">
        <f ca="1">IF(AND($D298&gt;$AV$5,$D298&lt;$AU$5),1,"")</f>
        <v/>
      </c>
      <c r="AW298" s="35" t="str">
        <f ca="1">IF($C298&gt;$AU$5,1,"")</f>
        <v/>
      </c>
      <c r="AX298" s="35" t="str">
        <f ca="1">IF(AND($C298&gt;$AV$5,$C298&lt;$AU$5),1,"")</f>
        <v/>
      </c>
      <c r="AY298" s="21" t="str">
        <f t="shared" si="24"/>
        <v/>
      </c>
    </row>
    <row r="299" spans="1:51" x14ac:dyDescent="0.25">
      <c r="A299" s="18">
        <v>292</v>
      </c>
      <c r="B299" s="32"/>
      <c r="C299" s="33"/>
      <c r="D299" s="33"/>
      <c r="E299" s="26" t="str">
        <f t="shared" si="20"/>
        <v/>
      </c>
      <c r="F299" s="34"/>
      <c r="G299" s="35"/>
      <c r="H299" s="33"/>
      <c r="I299" s="35"/>
      <c r="J299" s="37"/>
      <c r="K299" s="37"/>
      <c r="L299" s="37"/>
      <c r="M299" s="37"/>
      <c r="N299" s="33"/>
      <c r="O299" s="33"/>
      <c r="P299" s="33"/>
      <c r="Q299" s="33"/>
      <c r="R299" s="35"/>
      <c r="S299" s="35"/>
      <c r="T299" s="37"/>
      <c r="U299" s="37"/>
      <c r="V299" s="35" t="str">
        <f>IF(ISBLANK(C299),"",IF(ISBLANK($D299),$C$3-C299,D299-C299))</f>
        <v/>
      </c>
      <c r="W299" s="35" t="str">
        <f>IF(E299="Oui",1,"")</f>
        <v/>
      </c>
      <c r="X299" s="35" t="str">
        <f t="shared" si="21"/>
        <v/>
      </c>
      <c r="Y299" s="35" t="str">
        <f t="shared" si="22"/>
        <v/>
      </c>
      <c r="Z299" s="35" t="str">
        <f>IF(E299="Oui",N299,"")</f>
        <v/>
      </c>
      <c r="AA299" s="38" t="str">
        <f>IF(E299="Oui",($C$3-J299)/365,"")</f>
        <v/>
      </c>
      <c r="AB299" s="35" t="str">
        <f t="shared" si="23"/>
        <v/>
      </c>
      <c r="AC299" s="35" t="str">
        <f>IF(AND($E299="Oui",$L299="CDI"),1,"")</f>
        <v/>
      </c>
      <c r="AD299" s="35" t="str">
        <f>IF(AND($E299="Oui",$L299="CDD"),1,"")</f>
        <v/>
      </c>
      <c r="AE299" s="35" t="str">
        <f>IF(AND($E299="Oui",$L299="Apprentissage"),1,"")</f>
        <v/>
      </c>
      <c r="AF299" s="35" t="str">
        <f>IF(AND($E299="Oui",$L299="Stage"),1,"")</f>
        <v/>
      </c>
      <c r="AG299" s="35" t="str">
        <f>IF(AND($E299="Oui",$L299="Autre"),1,"")</f>
        <v/>
      </c>
      <c r="AH299" s="35" t="str">
        <f>IF(AND($E299="Oui",$O299="Cadre"),1,"")</f>
        <v/>
      </c>
      <c r="AI299" s="35" t="str">
        <f>IF(AND($E299="Oui",$O299="Agent de maîtrise"),1,"")</f>
        <v/>
      </c>
      <c r="AJ299" s="35" t="str">
        <f>IF(AND($E299="Oui",$O299="Autre"),1,"")</f>
        <v/>
      </c>
      <c r="AK299" s="38" t="str">
        <f>IF(AND($E299="Oui",$H299="F"),($C$3-J299)/365,"")</f>
        <v/>
      </c>
      <c r="AL299" s="38" t="str">
        <f>IF(AND($E299="Oui",$H299="M"),($C$3-$J299)/365,"")</f>
        <v/>
      </c>
      <c r="AM299" s="35" t="str">
        <f>IF(AND($E299="Oui",$L299="CDI",$H299="F"),1,"")</f>
        <v/>
      </c>
      <c r="AN299" s="35" t="str">
        <f>IF(AND($E299="Oui",$L299="CDD",$H299="F"),1,"")</f>
        <v/>
      </c>
      <c r="AO299" s="35" t="str">
        <f>IF(AND($E299="Oui",$L299="Apprentissage",$H299="F"),1,"")</f>
        <v/>
      </c>
      <c r="AP299" s="35" t="str">
        <f>IF(AND($E299="Oui",$L299="Stage",$H299="F"),1,"")</f>
        <v/>
      </c>
      <c r="AQ299" s="35" t="str">
        <f>IF(AND($E299="Oui",$L299="Autre",$H299="F"),1,"")</f>
        <v/>
      </c>
      <c r="AR299" s="35" t="str">
        <f>IF(AND($E299="Oui",$O299="Cadre",$H299="F"),1,"")</f>
        <v/>
      </c>
      <c r="AS299" s="35" t="str">
        <f>IF(AND($E299="Oui",$O299="Agent de maîtrise",$H299="F"),1,"")</f>
        <v/>
      </c>
      <c r="AT299" s="35" t="str">
        <f>IF(AND($E299="Oui",$O299="Autre",$H299="F"),1,"")</f>
        <v/>
      </c>
      <c r="AU299" s="35" t="str">
        <f ca="1">IF($D299&gt;$AU$5,1,"")</f>
        <v/>
      </c>
      <c r="AV299" s="35" t="str">
        <f ca="1">IF(AND($D299&gt;$AV$5,$D299&lt;$AU$5),1,"")</f>
        <v/>
      </c>
      <c r="AW299" s="35" t="str">
        <f ca="1">IF($C299&gt;$AU$5,1,"")</f>
        <v/>
      </c>
      <c r="AX299" s="35" t="str">
        <f ca="1">IF(AND($C299&gt;$AV$5,$C299&lt;$AU$5),1,"")</f>
        <v/>
      </c>
      <c r="AY299" s="21" t="str">
        <f t="shared" si="24"/>
        <v/>
      </c>
    </row>
    <row r="300" spans="1:51" x14ac:dyDescent="0.25">
      <c r="A300" s="18">
        <v>293</v>
      </c>
      <c r="B300" s="32"/>
      <c r="C300" s="33"/>
      <c r="D300" s="33"/>
      <c r="E300" s="26" t="str">
        <f t="shared" si="20"/>
        <v/>
      </c>
      <c r="F300" s="34"/>
      <c r="G300" s="35"/>
      <c r="H300" s="33"/>
      <c r="I300" s="35"/>
      <c r="J300" s="37"/>
      <c r="K300" s="37"/>
      <c r="L300" s="37"/>
      <c r="M300" s="37"/>
      <c r="N300" s="33"/>
      <c r="O300" s="33"/>
      <c r="P300" s="33"/>
      <c r="Q300" s="33"/>
      <c r="R300" s="35"/>
      <c r="S300" s="35"/>
      <c r="T300" s="37"/>
      <c r="U300" s="37"/>
      <c r="V300" s="35" t="str">
        <f>IF(ISBLANK(C300),"",IF(ISBLANK($D300),$C$3-C300,D300-C300))</f>
        <v/>
      </c>
      <c r="W300" s="35" t="str">
        <f>IF(E300="Oui",1,"")</f>
        <v/>
      </c>
      <c r="X300" s="35" t="str">
        <f t="shared" si="21"/>
        <v/>
      </c>
      <c r="Y300" s="35" t="str">
        <f t="shared" si="22"/>
        <v/>
      </c>
      <c r="Z300" s="35" t="str">
        <f>IF(E300="Oui",N300,"")</f>
        <v/>
      </c>
      <c r="AA300" s="38" t="str">
        <f>IF(E300="Oui",($C$3-J300)/365,"")</f>
        <v/>
      </c>
      <c r="AB300" s="35" t="str">
        <f t="shared" si="23"/>
        <v/>
      </c>
      <c r="AC300" s="35" t="str">
        <f>IF(AND($E300="Oui",$L300="CDI"),1,"")</f>
        <v/>
      </c>
      <c r="AD300" s="35" t="str">
        <f>IF(AND($E300="Oui",$L300="CDD"),1,"")</f>
        <v/>
      </c>
      <c r="AE300" s="35" t="str">
        <f>IF(AND($E300="Oui",$L300="Apprentissage"),1,"")</f>
        <v/>
      </c>
      <c r="AF300" s="35" t="str">
        <f>IF(AND($E300="Oui",$L300="Stage"),1,"")</f>
        <v/>
      </c>
      <c r="AG300" s="35" t="str">
        <f>IF(AND($E300="Oui",$L300="Autre"),1,"")</f>
        <v/>
      </c>
      <c r="AH300" s="35" t="str">
        <f>IF(AND($E300="Oui",$O300="Cadre"),1,"")</f>
        <v/>
      </c>
      <c r="AI300" s="35" t="str">
        <f>IF(AND($E300="Oui",$O300="Agent de maîtrise"),1,"")</f>
        <v/>
      </c>
      <c r="AJ300" s="35" t="str">
        <f>IF(AND($E300="Oui",$O300="Autre"),1,"")</f>
        <v/>
      </c>
      <c r="AK300" s="38" t="str">
        <f>IF(AND($E300="Oui",$H300="F"),($C$3-J300)/365,"")</f>
        <v/>
      </c>
      <c r="AL300" s="38" t="str">
        <f>IF(AND($E300="Oui",$H300="M"),($C$3-$J300)/365,"")</f>
        <v/>
      </c>
      <c r="AM300" s="35" t="str">
        <f>IF(AND($E300="Oui",$L300="CDI",$H300="F"),1,"")</f>
        <v/>
      </c>
      <c r="AN300" s="35" t="str">
        <f>IF(AND($E300="Oui",$L300="CDD",$H300="F"),1,"")</f>
        <v/>
      </c>
      <c r="AO300" s="35" t="str">
        <f>IF(AND($E300="Oui",$L300="Apprentissage",$H300="F"),1,"")</f>
        <v/>
      </c>
      <c r="AP300" s="35" t="str">
        <f>IF(AND($E300="Oui",$L300="Stage",$H300="F"),1,"")</f>
        <v/>
      </c>
      <c r="AQ300" s="35" t="str">
        <f>IF(AND($E300="Oui",$L300="Autre",$H300="F"),1,"")</f>
        <v/>
      </c>
      <c r="AR300" s="35" t="str">
        <f>IF(AND($E300="Oui",$O300="Cadre",$H300="F"),1,"")</f>
        <v/>
      </c>
      <c r="AS300" s="35" t="str">
        <f>IF(AND($E300="Oui",$O300="Agent de maîtrise",$H300="F"),1,"")</f>
        <v/>
      </c>
      <c r="AT300" s="35" t="str">
        <f>IF(AND($E300="Oui",$O300="Autre",$H300="F"),1,"")</f>
        <v/>
      </c>
      <c r="AU300" s="35" t="str">
        <f ca="1">IF($D300&gt;$AU$5,1,"")</f>
        <v/>
      </c>
      <c r="AV300" s="35" t="str">
        <f ca="1">IF(AND($D300&gt;$AV$5,$D300&lt;$AU$5),1,"")</f>
        <v/>
      </c>
      <c r="AW300" s="35" t="str">
        <f ca="1">IF($C300&gt;$AU$5,1,"")</f>
        <v/>
      </c>
      <c r="AX300" s="35" t="str">
        <f ca="1">IF(AND($C300&gt;$AV$5,$C300&lt;$AU$5),1,"")</f>
        <v/>
      </c>
      <c r="AY300" s="21" t="str">
        <f t="shared" si="24"/>
        <v/>
      </c>
    </row>
    <row r="301" spans="1:51" x14ac:dyDescent="0.25">
      <c r="A301" s="18">
        <v>294</v>
      </c>
      <c r="B301" s="32"/>
      <c r="C301" s="33"/>
      <c r="D301" s="33"/>
      <c r="E301" s="26" t="str">
        <f t="shared" si="20"/>
        <v/>
      </c>
      <c r="F301" s="34"/>
      <c r="G301" s="35"/>
      <c r="H301" s="33"/>
      <c r="I301" s="35"/>
      <c r="J301" s="37"/>
      <c r="K301" s="37"/>
      <c r="L301" s="37"/>
      <c r="M301" s="37"/>
      <c r="N301" s="33"/>
      <c r="O301" s="33"/>
      <c r="P301" s="33"/>
      <c r="Q301" s="33"/>
      <c r="R301" s="35"/>
      <c r="S301" s="35"/>
      <c r="T301" s="37"/>
      <c r="U301" s="37"/>
      <c r="V301" s="35" t="str">
        <f>IF(ISBLANK(C301),"",IF(ISBLANK($D301),$C$3-C301,D301-C301))</f>
        <v/>
      </c>
      <c r="W301" s="35" t="str">
        <f>IF(E301="Oui",1,"")</f>
        <v/>
      </c>
      <c r="X301" s="35" t="str">
        <f t="shared" si="21"/>
        <v/>
      </c>
      <c r="Y301" s="35" t="str">
        <f t="shared" si="22"/>
        <v/>
      </c>
      <c r="Z301" s="35" t="str">
        <f>IF(E301="Oui",N301,"")</f>
        <v/>
      </c>
      <c r="AA301" s="38" t="str">
        <f>IF(E301="Oui",($C$3-J301)/365,"")</f>
        <v/>
      </c>
      <c r="AB301" s="35" t="str">
        <f t="shared" si="23"/>
        <v/>
      </c>
      <c r="AC301" s="35" t="str">
        <f>IF(AND($E301="Oui",$L301="CDI"),1,"")</f>
        <v/>
      </c>
      <c r="AD301" s="35" t="str">
        <f>IF(AND($E301="Oui",$L301="CDD"),1,"")</f>
        <v/>
      </c>
      <c r="AE301" s="35" t="str">
        <f>IF(AND($E301="Oui",$L301="Apprentissage"),1,"")</f>
        <v/>
      </c>
      <c r="AF301" s="35" t="str">
        <f>IF(AND($E301="Oui",$L301="Stage"),1,"")</f>
        <v/>
      </c>
      <c r="AG301" s="35" t="str">
        <f>IF(AND($E301="Oui",$L301="Autre"),1,"")</f>
        <v/>
      </c>
      <c r="AH301" s="35" t="str">
        <f>IF(AND($E301="Oui",$O301="Cadre"),1,"")</f>
        <v/>
      </c>
      <c r="AI301" s="35" t="str">
        <f>IF(AND($E301="Oui",$O301="Agent de maîtrise"),1,"")</f>
        <v/>
      </c>
      <c r="AJ301" s="35" t="str">
        <f>IF(AND($E301="Oui",$O301="Autre"),1,"")</f>
        <v/>
      </c>
      <c r="AK301" s="38" t="str">
        <f>IF(AND($E301="Oui",$H301="F"),($C$3-J301)/365,"")</f>
        <v/>
      </c>
      <c r="AL301" s="38" t="str">
        <f>IF(AND($E301="Oui",$H301="M"),($C$3-$J301)/365,"")</f>
        <v/>
      </c>
      <c r="AM301" s="35" t="str">
        <f>IF(AND($E301="Oui",$L301="CDI",$H301="F"),1,"")</f>
        <v/>
      </c>
      <c r="AN301" s="35" t="str">
        <f>IF(AND($E301="Oui",$L301="CDD",$H301="F"),1,"")</f>
        <v/>
      </c>
      <c r="AO301" s="35" t="str">
        <f>IF(AND($E301="Oui",$L301="Apprentissage",$H301="F"),1,"")</f>
        <v/>
      </c>
      <c r="AP301" s="35" t="str">
        <f>IF(AND($E301="Oui",$L301="Stage",$H301="F"),1,"")</f>
        <v/>
      </c>
      <c r="AQ301" s="35" t="str">
        <f>IF(AND($E301="Oui",$L301="Autre",$H301="F"),1,"")</f>
        <v/>
      </c>
      <c r="AR301" s="35" t="str">
        <f>IF(AND($E301="Oui",$O301="Cadre",$H301="F"),1,"")</f>
        <v/>
      </c>
      <c r="AS301" s="35" t="str">
        <f>IF(AND($E301="Oui",$O301="Agent de maîtrise",$H301="F"),1,"")</f>
        <v/>
      </c>
      <c r="AT301" s="35" t="str">
        <f>IF(AND($E301="Oui",$O301="Autre",$H301="F"),1,"")</f>
        <v/>
      </c>
      <c r="AU301" s="35" t="str">
        <f ca="1">IF($D301&gt;$AU$5,1,"")</f>
        <v/>
      </c>
      <c r="AV301" s="35" t="str">
        <f ca="1">IF(AND($D301&gt;$AV$5,$D301&lt;$AU$5),1,"")</f>
        <v/>
      </c>
      <c r="AW301" s="35" t="str">
        <f ca="1">IF($C301&gt;$AU$5,1,"")</f>
        <v/>
      </c>
      <c r="AX301" s="35" t="str">
        <f ca="1">IF(AND($C301&gt;$AV$5,$C301&lt;$AU$5),1,"")</f>
        <v/>
      </c>
      <c r="AY301" s="21" t="str">
        <f t="shared" si="24"/>
        <v/>
      </c>
    </row>
    <row r="302" spans="1:51" x14ac:dyDescent="0.25">
      <c r="A302" s="18">
        <v>295</v>
      </c>
      <c r="B302" s="32"/>
      <c r="C302" s="33"/>
      <c r="D302" s="33"/>
      <c r="E302" s="26" t="str">
        <f t="shared" si="20"/>
        <v/>
      </c>
      <c r="F302" s="34"/>
      <c r="G302" s="35"/>
      <c r="H302" s="33"/>
      <c r="I302" s="35"/>
      <c r="J302" s="37"/>
      <c r="K302" s="37"/>
      <c r="L302" s="37"/>
      <c r="M302" s="37"/>
      <c r="N302" s="33"/>
      <c r="O302" s="33"/>
      <c r="P302" s="33"/>
      <c r="Q302" s="33"/>
      <c r="R302" s="35"/>
      <c r="S302" s="35"/>
      <c r="T302" s="37"/>
      <c r="U302" s="37"/>
      <c r="V302" s="35" t="str">
        <f>IF(ISBLANK(C302),"",IF(ISBLANK($D302),$C$3-C302,D302-C302))</f>
        <v/>
      </c>
      <c r="W302" s="35" t="str">
        <f>IF(E302="Oui",1,"")</f>
        <v/>
      </c>
      <c r="X302" s="35" t="str">
        <f t="shared" si="21"/>
        <v/>
      </c>
      <c r="Y302" s="35" t="str">
        <f t="shared" si="22"/>
        <v/>
      </c>
      <c r="Z302" s="35" t="str">
        <f>IF(E302="Oui",N302,"")</f>
        <v/>
      </c>
      <c r="AA302" s="38" t="str">
        <f>IF(E302="Oui",($C$3-J302)/365,"")</f>
        <v/>
      </c>
      <c r="AB302" s="35" t="str">
        <f t="shared" si="23"/>
        <v/>
      </c>
      <c r="AC302" s="35" t="str">
        <f>IF(AND($E302="Oui",$L302="CDI"),1,"")</f>
        <v/>
      </c>
      <c r="AD302" s="35" t="str">
        <f>IF(AND($E302="Oui",$L302="CDD"),1,"")</f>
        <v/>
      </c>
      <c r="AE302" s="35" t="str">
        <f>IF(AND($E302="Oui",$L302="Apprentissage"),1,"")</f>
        <v/>
      </c>
      <c r="AF302" s="35" t="str">
        <f>IF(AND($E302="Oui",$L302="Stage"),1,"")</f>
        <v/>
      </c>
      <c r="AG302" s="35" t="str">
        <f>IF(AND($E302="Oui",$L302="Autre"),1,"")</f>
        <v/>
      </c>
      <c r="AH302" s="35" t="str">
        <f>IF(AND($E302="Oui",$O302="Cadre"),1,"")</f>
        <v/>
      </c>
      <c r="AI302" s="35" t="str">
        <f>IF(AND($E302="Oui",$O302="Agent de maîtrise"),1,"")</f>
        <v/>
      </c>
      <c r="AJ302" s="35" t="str">
        <f>IF(AND($E302="Oui",$O302="Autre"),1,"")</f>
        <v/>
      </c>
      <c r="AK302" s="38" t="str">
        <f>IF(AND($E302="Oui",$H302="F"),($C$3-J302)/365,"")</f>
        <v/>
      </c>
      <c r="AL302" s="38" t="str">
        <f>IF(AND($E302="Oui",$H302="M"),($C$3-$J302)/365,"")</f>
        <v/>
      </c>
      <c r="AM302" s="35" t="str">
        <f>IF(AND($E302="Oui",$L302="CDI",$H302="F"),1,"")</f>
        <v/>
      </c>
      <c r="AN302" s="35" t="str">
        <f>IF(AND($E302="Oui",$L302="CDD",$H302="F"),1,"")</f>
        <v/>
      </c>
      <c r="AO302" s="35" t="str">
        <f>IF(AND($E302="Oui",$L302="Apprentissage",$H302="F"),1,"")</f>
        <v/>
      </c>
      <c r="AP302" s="35" t="str">
        <f>IF(AND($E302="Oui",$L302="Stage",$H302="F"),1,"")</f>
        <v/>
      </c>
      <c r="AQ302" s="35" t="str">
        <f>IF(AND($E302="Oui",$L302="Autre",$H302="F"),1,"")</f>
        <v/>
      </c>
      <c r="AR302" s="35" t="str">
        <f>IF(AND($E302="Oui",$O302="Cadre",$H302="F"),1,"")</f>
        <v/>
      </c>
      <c r="AS302" s="35" t="str">
        <f>IF(AND($E302="Oui",$O302="Agent de maîtrise",$H302="F"),1,"")</f>
        <v/>
      </c>
      <c r="AT302" s="35" t="str">
        <f>IF(AND($E302="Oui",$O302="Autre",$H302="F"),1,"")</f>
        <v/>
      </c>
      <c r="AU302" s="35" t="str">
        <f ca="1">IF($D302&gt;$AU$5,1,"")</f>
        <v/>
      </c>
      <c r="AV302" s="35" t="str">
        <f ca="1">IF(AND($D302&gt;$AV$5,$D302&lt;$AU$5),1,"")</f>
        <v/>
      </c>
      <c r="AW302" s="35" t="str">
        <f ca="1">IF($C302&gt;$AU$5,1,"")</f>
        <v/>
      </c>
      <c r="AX302" s="35" t="str">
        <f ca="1">IF(AND($C302&gt;$AV$5,$C302&lt;$AU$5),1,"")</f>
        <v/>
      </c>
      <c r="AY302" s="21" t="str">
        <f t="shared" si="24"/>
        <v/>
      </c>
    </row>
    <row r="303" spans="1:51" x14ac:dyDescent="0.25">
      <c r="A303" s="18">
        <v>296</v>
      </c>
      <c r="B303" s="32"/>
      <c r="C303" s="33"/>
      <c r="D303" s="33"/>
      <c r="E303" s="26" t="str">
        <f t="shared" si="20"/>
        <v/>
      </c>
      <c r="F303" s="34"/>
      <c r="G303" s="35"/>
      <c r="H303" s="33"/>
      <c r="I303" s="35"/>
      <c r="J303" s="37"/>
      <c r="K303" s="37"/>
      <c r="L303" s="37"/>
      <c r="M303" s="37"/>
      <c r="N303" s="33"/>
      <c r="O303" s="33"/>
      <c r="P303" s="33"/>
      <c r="Q303" s="33"/>
      <c r="R303" s="35"/>
      <c r="S303" s="35"/>
      <c r="T303" s="37"/>
      <c r="U303" s="37"/>
      <c r="V303" s="35" t="str">
        <f>IF(ISBLANK(C303),"",IF(ISBLANK($D303),$C$3-C303,D303-C303))</f>
        <v/>
      </c>
      <c r="W303" s="35" t="str">
        <f>IF(E303="Oui",1,"")</f>
        <v/>
      </c>
      <c r="X303" s="35" t="str">
        <f t="shared" si="21"/>
        <v/>
      </c>
      <c r="Y303" s="35" t="str">
        <f t="shared" si="22"/>
        <v/>
      </c>
      <c r="Z303" s="35" t="str">
        <f>IF(E303="Oui",N303,"")</f>
        <v/>
      </c>
      <c r="AA303" s="38" t="str">
        <f>IF(E303="Oui",($C$3-J303)/365,"")</f>
        <v/>
      </c>
      <c r="AB303" s="35" t="str">
        <f t="shared" si="23"/>
        <v/>
      </c>
      <c r="AC303" s="35" t="str">
        <f>IF(AND($E303="Oui",$L303="CDI"),1,"")</f>
        <v/>
      </c>
      <c r="AD303" s="35" t="str">
        <f>IF(AND($E303="Oui",$L303="CDD"),1,"")</f>
        <v/>
      </c>
      <c r="AE303" s="35" t="str">
        <f>IF(AND($E303="Oui",$L303="Apprentissage"),1,"")</f>
        <v/>
      </c>
      <c r="AF303" s="35" t="str">
        <f>IF(AND($E303="Oui",$L303="Stage"),1,"")</f>
        <v/>
      </c>
      <c r="AG303" s="35" t="str">
        <f>IF(AND($E303="Oui",$L303="Autre"),1,"")</f>
        <v/>
      </c>
      <c r="AH303" s="35" t="str">
        <f>IF(AND($E303="Oui",$O303="Cadre"),1,"")</f>
        <v/>
      </c>
      <c r="AI303" s="35" t="str">
        <f>IF(AND($E303="Oui",$O303="Agent de maîtrise"),1,"")</f>
        <v/>
      </c>
      <c r="AJ303" s="35" t="str">
        <f>IF(AND($E303="Oui",$O303="Autre"),1,"")</f>
        <v/>
      </c>
      <c r="AK303" s="38" t="str">
        <f>IF(AND($E303="Oui",$H303="F"),($C$3-J303)/365,"")</f>
        <v/>
      </c>
      <c r="AL303" s="38" t="str">
        <f>IF(AND($E303="Oui",$H303="M"),($C$3-$J303)/365,"")</f>
        <v/>
      </c>
      <c r="AM303" s="35" t="str">
        <f>IF(AND($E303="Oui",$L303="CDI",$H303="F"),1,"")</f>
        <v/>
      </c>
      <c r="AN303" s="35" t="str">
        <f>IF(AND($E303="Oui",$L303="CDD",$H303="F"),1,"")</f>
        <v/>
      </c>
      <c r="AO303" s="35" t="str">
        <f>IF(AND($E303="Oui",$L303="Apprentissage",$H303="F"),1,"")</f>
        <v/>
      </c>
      <c r="AP303" s="35" t="str">
        <f>IF(AND($E303="Oui",$L303="Stage",$H303="F"),1,"")</f>
        <v/>
      </c>
      <c r="AQ303" s="35" t="str">
        <f>IF(AND($E303="Oui",$L303="Autre",$H303="F"),1,"")</f>
        <v/>
      </c>
      <c r="AR303" s="35" t="str">
        <f>IF(AND($E303="Oui",$O303="Cadre",$H303="F"),1,"")</f>
        <v/>
      </c>
      <c r="AS303" s="35" t="str">
        <f>IF(AND($E303="Oui",$O303="Agent de maîtrise",$H303="F"),1,"")</f>
        <v/>
      </c>
      <c r="AT303" s="35" t="str">
        <f>IF(AND($E303="Oui",$O303="Autre",$H303="F"),1,"")</f>
        <v/>
      </c>
      <c r="AU303" s="35" t="str">
        <f ca="1">IF($D303&gt;$AU$5,1,"")</f>
        <v/>
      </c>
      <c r="AV303" s="35" t="str">
        <f ca="1">IF(AND($D303&gt;$AV$5,$D303&lt;$AU$5),1,"")</f>
        <v/>
      </c>
      <c r="AW303" s="35" t="str">
        <f ca="1">IF($C303&gt;$AU$5,1,"")</f>
        <v/>
      </c>
      <c r="AX303" s="35" t="str">
        <f ca="1">IF(AND($C303&gt;$AV$5,$C303&lt;$AU$5),1,"")</f>
        <v/>
      </c>
      <c r="AY303" s="21" t="str">
        <f t="shared" si="24"/>
        <v/>
      </c>
    </row>
    <row r="304" spans="1:51" x14ac:dyDescent="0.25">
      <c r="A304" s="18">
        <v>297</v>
      </c>
      <c r="B304" s="32"/>
      <c r="C304" s="33"/>
      <c r="D304" s="33"/>
      <c r="E304" s="26" t="str">
        <f t="shared" si="20"/>
        <v/>
      </c>
      <c r="F304" s="34"/>
      <c r="G304" s="35"/>
      <c r="H304" s="33"/>
      <c r="I304" s="35"/>
      <c r="J304" s="37"/>
      <c r="K304" s="37"/>
      <c r="L304" s="37"/>
      <c r="M304" s="37"/>
      <c r="N304" s="33"/>
      <c r="O304" s="33"/>
      <c r="P304" s="33"/>
      <c r="Q304" s="33"/>
      <c r="R304" s="35"/>
      <c r="S304" s="35"/>
      <c r="T304" s="37"/>
      <c r="U304" s="37"/>
      <c r="V304" s="35" t="str">
        <f>IF(ISBLANK(C304),"",IF(ISBLANK($D304),$C$3-C304,D304-C304))</f>
        <v/>
      </c>
      <c r="W304" s="35" t="str">
        <f>IF(E304="Oui",1,"")</f>
        <v/>
      </c>
      <c r="X304" s="35" t="str">
        <f t="shared" si="21"/>
        <v/>
      </c>
      <c r="Y304" s="35" t="str">
        <f t="shared" si="22"/>
        <v/>
      </c>
      <c r="Z304" s="35" t="str">
        <f>IF(E304="Oui",N304,"")</f>
        <v/>
      </c>
      <c r="AA304" s="38" t="str">
        <f>IF(E304="Oui",($C$3-J304)/365,"")</f>
        <v/>
      </c>
      <c r="AB304" s="35" t="str">
        <f t="shared" si="23"/>
        <v/>
      </c>
      <c r="AC304" s="35" t="str">
        <f>IF(AND($E304="Oui",$L304="CDI"),1,"")</f>
        <v/>
      </c>
      <c r="AD304" s="35" t="str">
        <f>IF(AND($E304="Oui",$L304="CDD"),1,"")</f>
        <v/>
      </c>
      <c r="AE304" s="35" t="str">
        <f>IF(AND($E304="Oui",$L304="Apprentissage"),1,"")</f>
        <v/>
      </c>
      <c r="AF304" s="35" t="str">
        <f>IF(AND($E304="Oui",$L304="Stage"),1,"")</f>
        <v/>
      </c>
      <c r="AG304" s="35" t="str">
        <f>IF(AND($E304="Oui",$L304="Autre"),1,"")</f>
        <v/>
      </c>
      <c r="AH304" s="35" t="str">
        <f>IF(AND($E304="Oui",$O304="Cadre"),1,"")</f>
        <v/>
      </c>
      <c r="AI304" s="35" t="str">
        <f>IF(AND($E304="Oui",$O304="Agent de maîtrise"),1,"")</f>
        <v/>
      </c>
      <c r="AJ304" s="35" t="str">
        <f>IF(AND($E304="Oui",$O304="Autre"),1,"")</f>
        <v/>
      </c>
      <c r="AK304" s="38" t="str">
        <f>IF(AND($E304="Oui",$H304="F"),($C$3-J304)/365,"")</f>
        <v/>
      </c>
      <c r="AL304" s="38" t="str">
        <f>IF(AND($E304="Oui",$H304="M"),($C$3-$J304)/365,"")</f>
        <v/>
      </c>
      <c r="AM304" s="35" t="str">
        <f>IF(AND($E304="Oui",$L304="CDI",$H304="F"),1,"")</f>
        <v/>
      </c>
      <c r="AN304" s="35" t="str">
        <f>IF(AND($E304="Oui",$L304="CDD",$H304="F"),1,"")</f>
        <v/>
      </c>
      <c r="AO304" s="35" t="str">
        <f>IF(AND($E304="Oui",$L304="Apprentissage",$H304="F"),1,"")</f>
        <v/>
      </c>
      <c r="AP304" s="35" t="str">
        <f>IF(AND($E304="Oui",$L304="Stage",$H304="F"),1,"")</f>
        <v/>
      </c>
      <c r="AQ304" s="35" t="str">
        <f>IF(AND($E304="Oui",$L304="Autre",$H304="F"),1,"")</f>
        <v/>
      </c>
      <c r="AR304" s="35" t="str">
        <f>IF(AND($E304="Oui",$O304="Cadre",$H304="F"),1,"")</f>
        <v/>
      </c>
      <c r="AS304" s="35" t="str">
        <f>IF(AND($E304="Oui",$O304="Agent de maîtrise",$H304="F"),1,"")</f>
        <v/>
      </c>
      <c r="AT304" s="35" t="str">
        <f>IF(AND($E304="Oui",$O304="Autre",$H304="F"),1,"")</f>
        <v/>
      </c>
      <c r="AU304" s="35" t="str">
        <f ca="1">IF($D304&gt;$AU$5,1,"")</f>
        <v/>
      </c>
      <c r="AV304" s="35" t="str">
        <f ca="1">IF(AND($D304&gt;$AV$5,$D304&lt;$AU$5),1,"")</f>
        <v/>
      </c>
      <c r="AW304" s="35" t="str">
        <f ca="1">IF($C304&gt;$AU$5,1,"")</f>
        <v/>
      </c>
      <c r="AX304" s="35" t="str">
        <f ca="1">IF(AND($C304&gt;$AV$5,$C304&lt;$AU$5),1,"")</f>
        <v/>
      </c>
      <c r="AY304" s="21" t="str">
        <f t="shared" si="24"/>
        <v/>
      </c>
    </row>
    <row r="305" spans="1:51" x14ac:dyDescent="0.25">
      <c r="A305" s="18">
        <v>298</v>
      </c>
      <c r="B305" s="32"/>
      <c r="C305" s="33"/>
      <c r="D305" s="33"/>
      <c r="E305" s="26" t="str">
        <f t="shared" si="20"/>
        <v/>
      </c>
      <c r="F305" s="34"/>
      <c r="G305" s="35"/>
      <c r="H305" s="33"/>
      <c r="I305" s="35"/>
      <c r="J305" s="37"/>
      <c r="K305" s="37"/>
      <c r="L305" s="37"/>
      <c r="M305" s="37"/>
      <c r="N305" s="33"/>
      <c r="O305" s="33"/>
      <c r="P305" s="33"/>
      <c r="Q305" s="33"/>
      <c r="R305" s="35"/>
      <c r="S305" s="35"/>
      <c r="T305" s="37"/>
      <c r="U305" s="37"/>
      <c r="V305" s="35" t="str">
        <f>IF(ISBLANK(C305),"",IF(ISBLANK($D305),$C$3-C305,D305-C305))</f>
        <v/>
      </c>
      <c r="W305" s="35" t="str">
        <f>IF(E305="Oui",1,"")</f>
        <v/>
      </c>
      <c r="X305" s="35" t="str">
        <f t="shared" si="21"/>
        <v/>
      </c>
      <c r="Y305" s="35" t="str">
        <f t="shared" si="22"/>
        <v/>
      </c>
      <c r="Z305" s="35" t="str">
        <f>IF(E305="Oui",N305,"")</f>
        <v/>
      </c>
      <c r="AA305" s="38" t="str">
        <f>IF(E305="Oui",($C$3-J305)/365,"")</f>
        <v/>
      </c>
      <c r="AB305" s="35" t="str">
        <f t="shared" si="23"/>
        <v/>
      </c>
      <c r="AC305" s="35" t="str">
        <f>IF(AND($E305="Oui",$L305="CDI"),1,"")</f>
        <v/>
      </c>
      <c r="AD305" s="35" t="str">
        <f>IF(AND($E305="Oui",$L305="CDD"),1,"")</f>
        <v/>
      </c>
      <c r="AE305" s="35" t="str">
        <f>IF(AND($E305="Oui",$L305="Apprentissage"),1,"")</f>
        <v/>
      </c>
      <c r="AF305" s="35" t="str">
        <f>IF(AND($E305="Oui",$L305="Stage"),1,"")</f>
        <v/>
      </c>
      <c r="AG305" s="35" t="str">
        <f>IF(AND($E305="Oui",$L305="Autre"),1,"")</f>
        <v/>
      </c>
      <c r="AH305" s="35" t="str">
        <f>IF(AND($E305="Oui",$O305="Cadre"),1,"")</f>
        <v/>
      </c>
      <c r="AI305" s="35" t="str">
        <f>IF(AND($E305="Oui",$O305="Agent de maîtrise"),1,"")</f>
        <v/>
      </c>
      <c r="AJ305" s="35" t="str">
        <f>IF(AND($E305="Oui",$O305="Autre"),1,"")</f>
        <v/>
      </c>
      <c r="AK305" s="38" t="str">
        <f>IF(AND($E305="Oui",$H305="F"),($C$3-J305)/365,"")</f>
        <v/>
      </c>
      <c r="AL305" s="38" t="str">
        <f>IF(AND($E305="Oui",$H305="M"),($C$3-$J305)/365,"")</f>
        <v/>
      </c>
      <c r="AM305" s="35" t="str">
        <f>IF(AND($E305="Oui",$L305="CDI",$H305="F"),1,"")</f>
        <v/>
      </c>
      <c r="AN305" s="35" t="str">
        <f>IF(AND($E305="Oui",$L305="CDD",$H305="F"),1,"")</f>
        <v/>
      </c>
      <c r="AO305" s="35" t="str">
        <f>IF(AND($E305="Oui",$L305="Apprentissage",$H305="F"),1,"")</f>
        <v/>
      </c>
      <c r="AP305" s="35" t="str">
        <f>IF(AND($E305="Oui",$L305="Stage",$H305="F"),1,"")</f>
        <v/>
      </c>
      <c r="AQ305" s="35" t="str">
        <f>IF(AND($E305="Oui",$L305="Autre",$H305="F"),1,"")</f>
        <v/>
      </c>
      <c r="AR305" s="35" t="str">
        <f>IF(AND($E305="Oui",$O305="Cadre",$H305="F"),1,"")</f>
        <v/>
      </c>
      <c r="AS305" s="35" t="str">
        <f>IF(AND($E305="Oui",$O305="Agent de maîtrise",$H305="F"),1,"")</f>
        <v/>
      </c>
      <c r="AT305" s="35" t="str">
        <f>IF(AND($E305="Oui",$O305="Autre",$H305="F"),1,"")</f>
        <v/>
      </c>
      <c r="AU305" s="35" t="str">
        <f ca="1">IF($D305&gt;$AU$5,1,"")</f>
        <v/>
      </c>
      <c r="AV305" s="35" t="str">
        <f ca="1">IF(AND($D305&gt;$AV$5,$D305&lt;$AU$5),1,"")</f>
        <v/>
      </c>
      <c r="AW305" s="35" t="str">
        <f ca="1">IF($C305&gt;$AU$5,1,"")</f>
        <v/>
      </c>
      <c r="AX305" s="35" t="str">
        <f ca="1">IF(AND($C305&gt;$AV$5,$C305&lt;$AU$5),1,"")</f>
        <v/>
      </c>
      <c r="AY305" s="21" t="str">
        <f t="shared" si="24"/>
        <v/>
      </c>
    </row>
    <row r="306" spans="1:51" x14ac:dyDescent="0.25">
      <c r="A306" s="18">
        <v>299</v>
      </c>
      <c r="B306" s="32"/>
      <c r="C306" s="33"/>
      <c r="D306" s="33"/>
      <c r="E306" s="26" t="str">
        <f t="shared" si="20"/>
        <v/>
      </c>
      <c r="F306" s="34"/>
      <c r="G306" s="35"/>
      <c r="H306" s="33"/>
      <c r="I306" s="35"/>
      <c r="J306" s="37"/>
      <c r="K306" s="37"/>
      <c r="L306" s="37"/>
      <c r="M306" s="37"/>
      <c r="N306" s="33"/>
      <c r="O306" s="33"/>
      <c r="P306" s="33"/>
      <c r="Q306" s="33"/>
      <c r="R306" s="35"/>
      <c r="S306" s="35"/>
      <c r="T306" s="37"/>
      <c r="U306" s="37"/>
      <c r="V306" s="35" t="str">
        <f>IF(ISBLANK(C306),"",IF(ISBLANK($D306),$C$3-C306,D306-C306))</f>
        <v/>
      </c>
      <c r="W306" s="35" t="str">
        <f>IF(E306="Oui",1,"")</f>
        <v/>
      </c>
      <c r="X306" s="35" t="str">
        <f t="shared" si="21"/>
        <v/>
      </c>
      <c r="Y306" s="35" t="str">
        <f t="shared" si="22"/>
        <v/>
      </c>
      <c r="Z306" s="35" t="str">
        <f>IF(E306="Oui",N306,"")</f>
        <v/>
      </c>
      <c r="AA306" s="38" t="str">
        <f>IF(E306="Oui",($C$3-J306)/365,"")</f>
        <v/>
      </c>
      <c r="AB306" s="35" t="str">
        <f t="shared" si="23"/>
        <v/>
      </c>
      <c r="AC306" s="35" t="str">
        <f>IF(AND($E306="Oui",$L306="CDI"),1,"")</f>
        <v/>
      </c>
      <c r="AD306" s="35" t="str">
        <f>IF(AND($E306="Oui",$L306="CDD"),1,"")</f>
        <v/>
      </c>
      <c r="AE306" s="35" t="str">
        <f>IF(AND($E306="Oui",$L306="Apprentissage"),1,"")</f>
        <v/>
      </c>
      <c r="AF306" s="35" t="str">
        <f>IF(AND($E306="Oui",$L306="Stage"),1,"")</f>
        <v/>
      </c>
      <c r="AG306" s="35" t="str">
        <f>IF(AND($E306="Oui",$L306="Autre"),1,"")</f>
        <v/>
      </c>
      <c r="AH306" s="35" t="str">
        <f>IF(AND($E306="Oui",$O306="Cadre"),1,"")</f>
        <v/>
      </c>
      <c r="AI306" s="35" t="str">
        <f>IF(AND($E306="Oui",$O306="Agent de maîtrise"),1,"")</f>
        <v/>
      </c>
      <c r="AJ306" s="35" t="str">
        <f>IF(AND($E306="Oui",$O306="Autre"),1,"")</f>
        <v/>
      </c>
      <c r="AK306" s="38" t="str">
        <f>IF(AND($E306="Oui",$H306="F"),($C$3-J306)/365,"")</f>
        <v/>
      </c>
      <c r="AL306" s="38" t="str">
        <f>IF(AND($E306="Oui",$H306="M"),($C$3-$J306)/365,"")</f>
        <v/>
      </c>
      <c r="AM306" s="35" t="str">
        <f>IF(AND($E306="Oui",$L306="CDI",$H306="F"),1,"")</f>
        <v/>
      </c>
      <c r="AN306" s="35" t="str">
        <f>IF(AND($E306="Oui",$L306="CDD",$H306="F"),1,"")</f>
        <v/>
      </c>
      <c r="AO306" s="35" t="str">
        <f>IF(AND($E306="Oui",$L306="Apprentissage",$H306="F"),1,"")</f>
        <v/>
      </c>
      <c r="AP306" s="35" t="str">
        <f>IF(AND($E306="Oui",$L306="Stage",$H306="F"),1,"")</f>
        <v/>
      </c>
      <c r="AQ306" s="35" t="str">
        <f>IF(AND($E306="Oui",$L306="Autre",$H306="F"),1,"")</f>
        <v/>
      </c>
      <c r="AR306" s="35" t="str">
        <f>IF(AND($E306="Oui",$O306="Cadre",$H306="F"),1,"")</f>
        <v/>
      </c>
      <c r="AS306" s="35" t="str">
        <f>IF(AND($E306="Oui",$O306="Agent de maîtrise",$H306="F"),1,"")</f>
        <v/>
      </c>
      <c r="AT306" s="35" t="str">
        <f>IF(AND($E306="Oui",$O306="Autre",$H306="F"),1,"")</f>
        <v/>
      </c>
      <c r="AU306" s="35" t="str">
        <f ca="1">IF($D306&gt;$AU$5,1,"")</f>
        <v/>
      </c>
      <c r="AV306" s="35" t="str">
        <f ca="1">IF(AND($D306&gt;$AV$5,$D306&lt;$AU$5),1,"")</f>
        <v/>
      </c>
      <c r="AW306" s="35" t="str">
        <f ca="1">IF($C306&gt;$AU$5,1,"")</f>
        <v/>
      </c>
      <c r="AX306" s="35" t="str">
        <f ca="1">IF(AND($C306&gt;$AV$5,$C306&lt;$AU$5),1,"")</f>
        <v/>
      </c>
      <c r="AY306" s="21" t="str">
        <f t="shared" si="24"/>
        <v/>
      </c>
    </row>
    <row r="307" spans="1:51" x14ac:dyDescent="0.25">
      <c r="A307" s="18">
        <v>300</v>
      </c>
      <c r="B307" s="32"/>
      <c r="C307" s="33"/>
      <c r="D307" s="33"/>
      <c r="E307" s="26" t="str">
        <f t="shared" si="20"/>
        <v/>
      </c>
      <c r="F307" s="34"/>
      <c r="G307" s="35"/>
      <c r="H307" s="33"/>
      <c r="I307" s="35"/>
      <c r="J307" s="37"/>
      <c r="K307" s="37"/>
      <c r="L307" s="37"/>
      <c r="M307" s="37"/>
      <c r="N307" s="33"/>
      <c r="O307" s="33"/>
      <c r="P307" s="33"/>
      <c r="Q307" s="33"/>
      <c r="R307" s="35"/>
      <c r="S307" s="35"/>
      <c r="T307" s="37"/>
      <c r="U307" s="37"/>
      <c r="V307" s="35" t="str">
        <f>IF(ISBLANK(C307),"",IF(ISBLANK($D307),$C$3-C307,D307-C307))</f>
        <v/>
      </c>
      <c r="W307" s="35" t="str">
        <f>IF(E307="Oui",1,"")</f>
        <v/>
      </c>
      <c r="X307" s="35" t="str">
        <f t="shared" si="21"/>
        <v/>
      </c>
      <c r="Y307" s="35" t="str">
        <f t="shared" si="22"/>
        <v/>
      </c>
      <c r="Z307" s="35" t="str">
        <f>IF(E307="Oui",N307,"")</f>
        <v/>
      </c>
      <c r="AA307" s="38" t="str">
        <f>IF(E307="Oui",($C$3-J307)/365,"")</f>
        <v/>
      </c>
      <c r="AB307" s="35" t="str">
        <f t="shared" si="23"/>
        <v/>
      </c>
      <c r="AC307" s="35" t="str">
        <f>IF(AND($E307="Oui",$L307="CDI"),1,"")</f>
        <v/>
      </c>
      <c r="AD307" s="35" t="str">
        <f>IF(AND($E307="Oui",$L307="CDD"),1,"")</f>
        <v/>
      </c>
      <c r="AE307" s="35" t="str">
        <f>IF(AND($E307="Oui",$L307="Apprentissage"),1,"")</f>
        <v/>
      </c>
      <c r="AF307" s="35" t="str">
        <f>IF(AND($E307="Oui",$L307="Stage"),1,"")</f>
        <v/>
      </c>
      <c r="AG307" s="35" t="str">
        <f>IF(AND($E307="Oui",$L307="Autre"),1,"")</f>
        <v/>
      </c>
      <c r="AH307" s="35" t="str">
        <f>IF(AND($E307="Oui",$O307="Cadre"),1,"")</f>
        <v/>
      </c>
      <c r="AI307" s="35" t="str">
        <f>IF(AND($E307="Oui",$O307="Agent de maîtrise"),1,"")</f>
        <v/>
      </c>
      <c r="AJ307" s="35" t="str">
        <f>IF(AND($E307="Oui",$O307="Autre"),1,"")</f>
        <v/>
      </c>
      <c r="AK307" s="38" t="str">
        <f>IF(AND($E307="Oui",$H307="F"),($C$3-J307)/365,"")</f>
        <v/>
      </c>
      <c r="AL307" s="38" t="str">
        <f>IF(AND($E307="Oui",$H307="M"),($C$3-$J307)/365,"")</f>
        <v/>
      </c>
      <c r="AM307" s="35" t="str">
        <f>IF(AND($E307="Oui",$L307="CDI",$H307="F"),1,"")</f>
        <v/>
      </c>
      <c r="AN307" s="35" t="str">
        <f>IF(AND($E307="Oui",$L307="CDD",$H307="F"),1,"")</f>
        <v/>
      </c>
      <c r="AO307" s="35" t="str">
        <f>IF(AND($E307="Oui",$L307="Apprentissage",$H307="F"),1,"")</f>
        <v/>
      </c>
      <c r="AP307" s="35" t="str">
        <f>IF(AND($E307="Oui",$L307="Stage",$H307="F"),1,"")</f>
        <v/>
      </c>
      <c r="AQ307" s="35" t="str">
        <f>IF(AND($E307="Oui",$L307="Autre",$H307="F"),1,"")</f>
        <v/>
      </c>
      <c r="AR307" s="35" t="str">
        <f>IF(AND($E307="Oui",$O307="Cadre",$H307="F"),1,"")</f>
        <v/>
      </c>
      <c r="AS307" s="35" t="str">
        <f>IF(AND($E307="Oui",$O307="Agent de maîtrise",$H307="F"),1,"")</f>
        <v/>
      </c>
      <c r="AT307" s="35" t="str">
        <f>IF(AND($E307="Oui",$O307="Autre",$H307="F"),1,"")</f>
        <v/>
      </c>
      <c r="AU307" s="35" t="str">
        <f ca="1">IF($D307&gt;$AU$5,1,"")</f>
        <v/>
      </c>
      <c r="AV307" s="35" t="str">
        <f ca="1">IF(AND($D307&gt;$AV$5,$D307&lt;$AU$5),1,"")</f>
        <v/>
      </c>
      <c r="AW307" s="35" t="str">
        <f ca="1">IF($C307&gt;$AU$5,1,"")</f>
        <v/>
      </c>
      <c r="AX307" s="35" t="str">
        <f ca="1">IF(AND($C307&gt;$AV$5,$C307&lt;$AU$5),1,"")</f>
        <v/>
      </c>
      <c r="AY307" s="21" t="str">
        <f t="shared" si="24"/>
        <v/>
      </c>
    </row>
    <row r="308" spans="1:51" x14ac:dyDescent="0.25">
      <c r="A308" s="18">
        <v>301</v>
      </c>
      <c r="B308" s="32"/>
      <c r="C308" s="33"/>
      <c r="D308" s="33"/>
      <c r="E308" s="26" t="str">
        <f t="shared" si="20"/>
        <v/>
      </c>
      <c r="F308" s="34"/>
      <c r="G308" s="35"/>
      <c r="H308" s="33"/>
      <c r="I308" s="35"/>
      <c r="J308" s="37"/>
      <c r="K308" s="37"/>
      <c r="L308" s="37"/>
      <c r="M308" s="37"/>
      <c r="N308" s="33"/>
      <c r="O308" s="33"/>
      <c r="P308" s="33"/>
      <c r="Q308" s="33"/>
      <c r="R308" s="35"/>
      <c r="S308" s="35"/>
      <c r="T308" s="37"/>
      <c r="U308" s="37"/>
      <c r="V308" s="35" t="str">
        <f>IF(ISBLANK(C308),"",IF(ISBLANK($D308),$C$3-C308,D308-C308))</f>
        <v/>
      </c>
      <c r="W308" s="35" t="str">
        <f>IF(E308="Oui",1,"")</f>
        <v/>
      </c>
      <c r="X308" s="35" t="str">
        <f t="shared" si="21"/>
        <v/>
      </c>
      <c r="Y308" s="35" t="str">
        <f t="shared" si="22"/>
        <v/>
      </c>
      <c r="Z308" s="35" t="str">
        <f>IF(E308="Oui",N308,"")</f>
        <v/>
      </c>
      <c r="AA308" s="38" t="str">
        <f>IF(E308="Oui",($C$3-J308)/365,"")</f>
        <v/>
      </c>
      <c r="AB308" s="35" t="str">
        <f t="shared" si="23"/>
        <v/>
      </c>
      <c r="AC308" s="35" t="str">
        <f>IF(AND($E308="Oui",$L308="CDI"),1,"")</f>
        <v/>
      </c>
      <c r="AD308" s="35" t="str">
        <f>IF(AND($E308="Oui",$L308="CDD"),1,"")</f>
        <v/>
      </c>
      <c r="AE308" s="35" t="str">
        <f>IF(AND($E308="Oui",$L308="Apprentissage"),1,"")</f>
        <v/>
      </c>
      <c r="AF308" s="35" t="str">
        <f>IF(AND($E308="Oui",$L308="Stage"),1,"")</f>
        <v/>
      </c>
      <c r="AG308" s="35" t="str">
        <f>IF(AND($E308="Oui",$L308="Autre"),1,"")</f>
        <v/>
      </c>
      <c r="AH308" s="35" t="str">
        <f>IF(AND($E308="Oui",$O308="Cadre"),1,"")</f>
        <v/>
      </c>
      <c r="AI308" s="35" t="str">
        <f>IF(AND($E308="Oui",$O308="Agent de maîtrise"),1,"")</f>
        <v/>
      </c>
      <c r="AJ308" s="35" t="str">
        <f>IF(AND($E308="Oui",$O308="Autre"),1,"")</f>
        <v/>
      </c>
      <c r="AK308" s="38" t="str">
        <f>IF(AND($E308="Oui",$H308="F"),($C$3-J308)/365,"")</f>
        <v/>
      </c>
      <c r="AL308" s="38" t="str">
        <f>IF(AND($E308="Oui",$H308="M"),($C$3-$J308)/365,"")</f>
        <v/>
      </c>
      <c r="AM308" s="35" t="str">
        <f>IF(AND($E308="Oui",$L308="CDI",$H308="F"),1,"")</f>
        <v/>
      </c>
      <c r="AN308" s="35" t="str">
        <f>IF(AND($E308="Oui",$L308="CDD",$H308="F"),1,"")</f>
        <v/>
      </c>
      <c r="AO308" s="35" t="str">
        <f>IF(AND($E308="Oui",$L308="Apprentissage",$H308="F"),1,"")</f>
        <v/>
      </c>
      <c r="AP308" s="35" t="str">
        <f>IF(AND($E308="Oui",$L308="Stage",$H308="F"),1,"")</f>
        <v/>
      </c>
      <c r="AQ308" s="35" t="str">
        <f>IF(AND($E308="Oui",$L308="Autre",$H308="F"),1,"")</f>
        <v/>
      </c>
      <c r="AR308" s="35" t="str">
        <f>IF(AND($E308="Oui",$O308="Cadre",$H308="F"),1,"")</f>
        <v/>
      </c>
      <c r="AS308" s="35" t="str">
        <f>IF(AND($E308="Oui",$O308="Agent de maîtrise",$H308="F"),1,"")</f>
        <v/>
      </c>
      <c r="AT308" s="35" t="str">
        <f>IF(AND($E308="Oui",$O308="Autre",$H308="F"),1,"")</f>
        <v/>
      </c>
      <c r="AU308" s="35" t="str">
        <f ca="1">IF($D308&gt;$AU$5,1,"")</f>
        <v/>
      </c>
      <c r="AV308" s="35" t="str">
        <f ca="1">IF(AND($D308&gt;$AV$5,$D308&lt;$AU$5),1,"")</f>
        <v/>
      </c>
      <c r="AW308" s="35" t="str">
        <f ca="1">IF($C308&gt;$AU$5,1,"")</f>
        <v/>
      </c>
      <c r="AX308" s="35" t="str">
        <f ca="1">IF(AND($C308&gt;$AV$5,$C308&lt;$AU$5),1,"")</f>
        <v/>
      </c>
      <c r="AY308" s="21" t="str">
        <f t="shared" si="24"/>
        <v/>
      </c>
    </row>
    <row r="309" spans="1:51" x14ac:dyDescent="0.25">
      <c r="A309" s="18">
        <v>302</v>
      </c>
      <c r="B309" s="32"/>
      <c r="C309" s="33"/>
      <c r="D309" s="33"/>
      <c r="E309" s="26" t="str">
        <f t="shared" si="20"/>
        <v/>
      </c>
      <c r="F309" s="34"/>
      <c r="G309" s="35"/>
      <c r="H309" s="33"/>
      <c r="I309" s="35"/>
      <c r="J309" s="37"/>
      <c r="K309" s="37"/>
      <c r="L309" s="37"/>
      <c r="M309" s="37"/>
      <c r="N309" s="33"/>
      <c r="O309" s="33"/>
      <c r="P309" s="33"/>
      <c r="Q309" s="33"/>
      <c r="R309" s="35"/>
      <c r="S309" s="35"/>
      <c r="T309" s="37"/>
      <c r="U309" s="37"/>
      <c r="V309" s="35" t="str">
        <f>IF(ISBLANK(C309),"",IF(ISBLANK($D309),$C$3-C309,D309-C309))</f>
        <v/>
      </c>
      <c r="W309" s="35" t="str">
        <f>IF(E309="Oui",1,"")</f>
        <v/>
      </c>
      <c r="X309" s="35" t="str">
        <f t="shared" si="21"/>
        <v/>
      </c>
      <c r="Y309" s="35" t="str">
        <f t="shared" si="22"/>
        <v/>
      </c>
      <c r="Z309" s="35" t="str">
        <f>IF(E309="Oui",N309,"")</f>
        <v/>
      </c>
      <c r="AA309" s="38" t="str">
        <f>IF(E309="Oui",($C$3-J309)/365,"")</f>
        <v/>
      </c>
      <c r="AB309" s="35" t="str">
        <f t="shared" si="23"/>
        <v/>
      </c>
      <c r="AC309" s="35" t="str">
        <f>IF(AND($E309="Oui",$L309="CDI"),1,"")</f>
        <v/>
      </c>
      <c r="AD309" s="35" t="str">
        <f>IF(AND($E309="Oui",$L309="CDD"),1,"")</f>
        <v/>
      </c>
      <c r="AE309" s="35" t="str">
        <f>IF(AND($E309="Oui",$L309="Apprentissage"),1,"")</f>
        <v/>
      </c>
      <c r="AF309" s="35" t="str">
        <f>IF(AND($E309="Oui",$L309="Stage"),1,"")</f>
        <v/>
      </c>
      <c r="AG309" s="35" t="str">
        <f>IF(AND($E309="Oui",$L309="Autre"),1,"")</f>
        <v/>
      </c>
      <c r="AH309" s="35" t="str">
        <f>IF(AND($E309="Oui",$O309="Cadre"),1,"")</f>
        <v/>
      </c>
      <c r="AI309" s="35" t="str">
        <f>IF(AND($E309="Oui",$O309="Agent de maîtrise"),1,"")</f>
        <v/>
      </c>
      <c r="AJ309" s="35" t="str">
        <f>IF(AND($E309="Oui",$O309="Autre"),1,"")</f>
        <v/>
      </c>
      <c r="AK309" s="38" t="str">
        <f>IF(AND($E309="Oui",$H309="F"),($C$3-J309)/365,"")</f>
        <v/>
      </c>
      <c r="AL309" s="38" t="str">
        <f>IF(AND($E309="Oui",$H309="M"),($C$3-$J309)/365,"")</f>
        <v/>
      </c>
      <c r="AM309" s="35" t="str">
        <f>IF(AND($E309="Oui",$L309="CDI",$H309="F"),1,"")</f>
        <v/>
      </c>
      <c r="AN309" s="35" t="str">
        <f>IF(AND($E309="Oui",$L309="CDD",$H309="F"),1,"")</f>
        <v/>
      </c>
      <c r="AO309" s="35" t="str">
        <f>IF(AND($E309="Oui",$L309="Apprentissage",$H309="F"),1,"")</f>
        <v/>
      </c>
      <c r="AP309" s="35" t="str">
        <f>IF(AND($E309="Oui",$L309="Stage",$H309="F"),1,"")</f>
        <v/>
      </c>
      <c r="AQ309" s="35" t="str">
        <f>IF(AND($E309="Oui",$L309="Autre",$H309="F"),1,"")</f>
        <v/>
      </c>
      <c r="AR309" s="35" t="str">
        <f>IF(AND($E309="Oui",$O309="Cadre",$H309="F"),1,"")</f>
        <v/>
      </c>
      <c r="AS309" s="35" t="str">
        <f>IF(AND($E309="Oui",$O309="Agent de maîtrise",$H309="F"),1,"")</f>
        <v/>
      </c>
      <c r="AT309" s="35" t="str">
        <f>IF(AND($E309="Oui",$O309="Autre",$H309="F"),1,"")</f>
        <v/>
      </c>
      <c r="AU309" s="35" t="str">
        <f ca="1">IF($D309&gt;$AU$5,1,"")</f>
        <v/>
      </c>
      <c r="AV309" s="35" t="str">
        <f ca="1">IF(AND($D309&gt;$AV$5,$D309&lt;$AU$5),1,"")</f>
        <v/>
      </c>
      <c r="AW309" s="35" t="str">
        <f ca="1">IF($C309&gt;$AU$5,1,"")</f>
        <v/>
      </c>
      <c r="AX309" s="35" t="str">
        <f ca="1">IF(AND($C309&gt;$AV$5,$C309&lt;$AU$5),1,"")</f>
        <v/>
      </c>
      <c r="AY309" s="21" t="str">
        <f t="shared" si="24"/>
        <v/>
      </c>
    </row>
    <row r="310" spans="1:51" x14ac:dyDescent="0.25">
      <c r="A310" s="18">
        <v>303</v>
      </c>
      <c r="B310" s="32"/>
      <c r="C310" s="33"/>
      <c r="D310" s="33"/>
      <c r="E310" s="26" t="str">
        <f t="shared" si="20"/>
        <v/>
      </c>
      <c r="F310" s="34"/>
      <c r="G310" s="35"/>
      <c r="H310" s="33"/>
      <c r="I310" s="35"/>
      <c r="J310" s="37"/>
      <c r="K310" s="37"/>
      <c r="L310" s="37"/>
      <c r="M310" s="37"/>
      <c r="N310" s="33"/>
      <c r="O310" s="33"/>
      <c r="P310" s="33"/>
      <c r="Q310" s="33"/>
      <c r="R310" s="35"/>
      <c r="S310" s="35"/>
      <c r="T310" s="37"/>
      <c r="U310" s="37"/>
      <c r="V310" s="35" t="str">
        <f>IF(ISBLANK(C310),"",IF(ISBLANK($D310),$C$3-C310,D310-C310))</f>
        <v/>
      </c>
      <c r="W310" s="35" t="str">
        <f>IF(E310="Oui",1,"")</f>
        <v/>
      </c>
      <c r="X310" s="35" t="str">
        <f t="shared" si="21"/>
        <v/>
      </c>
      <c r="Y310" s="35" t="str">
        <f t="shared" si="22"/>
        <v/>
      </c>
      <c r="Z310" s="35" t="str">
        <f>IF(E310="Oui",N310,"")</f>
        <v/>
      </c>
      <c r="AA310" s="38" t="str">
        <f>IF(E310="Oui",($C$3-J310)/365,"")</f>
        <v/>
      </c>
      <c r="AB310" s="35" t="str">
        <f t="shared" si="23"/>
        <v/>
      </c>
      <c r="AC310" s="35" t="str">
        <f>IF(AND($E310="Oui",$L310="CDI"),1,"")</f>
        <v/>
      </c>
      <c r="AD310" s="35" t="str">
        <f>IF(AND($E310="Oui",$L310="CDD"),1,"")</f>
        <v/>
      </c>
      <c r="AE310" s="35" t="str">
        <f>IF(AND($E310="Oui",$L310="Apprentissage"),1,"")</f>
        <v/>
      </c>
      <c r="AF310" s="35" t="str">
        <f>IF(AND($E310="Oui",$L310="Stage"),1,"")</f>
        <v/>
      </c>
      <c r="AG310" s="35" t="str">
        <f>IF(AND($E310="Oui",$L310="Autre"),1,"")</f>
        <v/>
      </c>
      <c r="AH310" s="35" t="str">
        <f>IF(AND($E310="Oui",$O310="Cadre"),1,"")</f>
        <v/>
      </c>
      <c r="AI310" s="35" t="str">
        <f>IF(AND($E310="Oui",$O310="Agent de maîtrise"),1,"")</f>
        <v/>
      </c>
      <c r="AJ310" s="35" t="str">
        <f>IF(AND($E310="Oui",$O310="Autre"),1,"")</f>
        <v/>
      </c>
      <c r="AK310" s="38" t="str">
        <f>IF(AND($E310="Oui",$H310="F"),($C$3-J310)/365,"")</f>
        <v/>
      </c>
      <c r="AL310" s="38" t="str">
        <f>IF(AND($E310="Oui",$H310="M"),($C$3-$J310)/365,"")</f>
        <v/>
      </c>
      <c r="AM310" s="35" t="str">
        <f>IF(AND($E310="Oui",$L310="CDI",$H310="F"),1,"")</f>
        <v/>
      </c>
      <c r="AN310" s="35" t="str">
        <f>IF(AND($E310="Oui",$L310="CDD",$H310="F"),1,"")</f>
        <v/>
      </c>
      <c r="AO310" s="35" t="str">
        <f>IF(AND($E310="Oui",$L310="Apprentissage",$H310="F"),1,"")</f>
        <v/>
      </c>
      <c r="AP310" s="35" t="str">
        <f>IF(AND($E310="Oui",$L310="Stage",$H310="F"),1,"")</f>
        <v/>
      </c>
      <c r="AQ310" s="35" t="str">
        <f>IF(AND($E310="Oui",$L310="Autre",$H310="F"),1,"")</f>
        <v/>
      </c>
      <c r="AR310" s="35" t="str">
        <f>IF(AND($E310="Oui",$O310="Cadre",$H310="F"),1,"")</f>
        <v/>
      </c>
      <c r="AS310" s="35" t="str">
        <f>IF(AND($E310="Oui",$O310="Agent de maîtrise",$H310="F"),1,"")</f>
        <v/>
      </c>
      <c r="AT310" s="35" t="str">
        <f>IF(AND($E310="Oui",$O310="Autre",$H310="F"),1,"")</f>
        <v/>
      </c>
      <c r="AU310" s="35" t="str">
        <f ca="1">IF($D310&gt;$AU$5,1,"")</f>
        <v/>
      </c>
      <c r="AV310" s="35" t="str">
        <f ca="1">IF(AND($D310&gt;$AV$5,$D310&lt;$AU$5),1,"")</f>
        <v/>
      </c>
      <c r="AW310" s="35" t="str">
        <f ca="1">IF($C310&gt;$AU$5,1,"")</f>
        <v/>
      </c>
      <c r="AX310" s="35" t="str">
        <f ca="1">IF(AND($C310&gt;$AV$5,$C310&lt;$AU$5),1,"")</f>
        <v/>
      </c>
      <c r="AY310" s="21" t="str">
        <f t="shared" si="24"/>
        <v/>
      </c>
    </row>
    <row r="311" spans="1:51" x14ac:dyDescent="0.25">
      <c r="A311" s="18">
        <v>304</v>
      </c>
      <c r="B311" s="32"/>
      <c r="C311" s="33"/>
      <c r="D311" s="33"/>
      <c r="E311" s="26" t="str">
        <f t="shared" si="20"/>
        <v/>
      </c>
      <c r="F311" s="34"/>
      <c r="G311" s="35"/>
      <c r="H311" s="33"/>
      <c r="I311" s="35"/>
      <c r="J311" s="37"/>
      <c r="K311" s="37"/>
      <c r="L311" s="37"/>
      <c r="M311" s="37"/>
      <c r="N311" s="33"/>
      <c r="O311" s="33"/>
      <c r="P311" s="33"/>
      <c r="Q311" s="33"/>
      <c r="R311" s="35"/>
      <c r="S311" s="35"/>
      <c r="T311" s="37"/>
      <c r="U311" s="37"/>
      <c r="V311" s="35" t="str">
        <f>IF(ISBLANK(C311),"",IF(ISBLANK($D311),$C$3-C311,D311-C311))</f>
        <v/>
      </c>
      <c r="W311" s="35" t="str">
        <f>IF(E311="Oui",1,"")</f>
        <v/>
      </c>
      <c r="X311" s="35" t="str">
        <f t="shared" si="21"/>
        <v/>
      </c>
      <c r="Y311" s="35" t="str">
        <f t="shared" si="22"/>
        <v/>
      </c>
      <c r="Z311" s="35" t="str">
        <f>IF(E311="Oui",N311,"")</f>
        <v/>
      </c>
      <c r="AA311" s="38" t="str">
        <f>IF(E311="Oui",($C$3-J311)/365,"")</f>
        <v/>
      </c>
      <c r="AB311" s="35" t="str">
        <f t="shared" si="23"/>
        <v/>
      </c>
      <c r="AC311" s="35" t="str">
        <f>IF(AND($E311="Oui",$L311="CDI"),1,"")</f>
        <v/>
      </c>
      <c r="AD311" s="35" t="str">
        <f>IF(AND($E311="Oui",$L311="CDD"),1,"")</f>
        <v/>
      </c>
      <c r="AE311" s="35" t="str">
        <f>IF(AND($E311="Oui",$L311="Apprentissage"),1,"")</f>
        <v/>
      </c>
      <c r="AF311" s="35" t="str">
        <f>IF(AND($E311="Oui",$L311="Stage"),1,"")</f>
        <v/>
      </c>
      <c r="AG311" s="35" t="str">
        <f>IF(AND($E311="Oui",$L311="Autre"),1,"")</f>
        <v/>
      </c>
      <c r="AH311" s="35" t="str">
        <f>IF(AND($E311="Oui",$O311="Cadre"),1,"")</f>
        <v/>
      </c>
      <c r="AI311" s="35" t="str">
        <f>IF(AND($E311="Oui",$O311="Agent de maîtrise"),1,"")</f>
        <v/>
      </c>
      <c r="AJ311" s="35" t="str">
        <f>IF(AND($E311="Oui",$O311="Autre"),1,"")</f>
        <v/>
      </c>
      <c r="AK311" s="38" t="str">
        <f>IF(AND($E311="Oui",$H311="F"),($C$3-J311)/365,"")</f>
        <v/>
      </c>
      <c r="AL311" s="38" t="str">
        <f>IF(AND($E311="Oui",$H311="M"),($C$3-$J311)/365,"")</f>
        <v/>
      </c>
      <c r="AM311" s="35" t="str">
        <f>IF(AND($E311="Oui",$L311="CDI",$H311="F"),1,"")</f>
        <v/>
      </c>
      <c r="AN311" s="35" t="str">
        <f>IF(AND($E311="Oui",$L311="CDD",$H311="F"),1,"")</f>
        <v/>
      </c>
      <c r="AO311" s="35" t="str">
        <f>IF(AND($E311="Oui",$L311="Apprentissage",$H311="F"),1,"")</f>
        <v/>
      </c>
      <c r="AP311" s="35" t="str">
        <f>IF(AND($E311="Oui",$L311="Stage",$H311="F"),1,"")</f>
        <v/>
      </c>
      <c r="AQ311" s="35" t="str">
        <f>IF(AND($E311="Oui",$L311="Autre",$H311="F"),1,"")</f>
        <v/>
      </c>
      <c r="AR311" s="35" t="str">
        <f>IF(AND($E311="Oui",$O311="Cadre",$H311="F"),1,"")</f>
        <v/>
      </c>
      <c r="AS311" s="35" t="str">
        <f>IF(AND($E311="Oui",$O311="Agent de maîtrise",$H311="F"),1,"")</f>
        <v/>
      </c>
      <c r="AT311" s="35" t="str">
        <f>IF(AND($E311="Oui",$O311="Autre",$H311="F"),1,"")</f>
        <v/>
      </c>
      <c r="AU311" s="35" t="str">
        <f ca="1">IF($D311&gt;$AU$5,1,"")</f>
        <v/>
      </c>
      <c r="AV311" s="35" t="str">
        <f ca="1">IF(AND($D311&gt;$AV$5,$D311&lt;$AU$5),1,"")</f>
        <v/>
      </c>
      <c r="AW311" s="35" t="str">
        <f ca="1">IF($C311&gt;$AU$5,1,"")</f>
        <v/>
      </c>
      <c r="AX311" s="35" t="str">
        <f ca="1">IF(AND($C311&gt;$AV$5,$C311&lt;$AU$5),1,"")</f>
        <v/>
      </c>
      <c r="AY311" s="21" t="str">
        <f t="shared" si="24"/>
        <v/>
      </c>
    </row>
    <row r="312" spans="1:51" x14ac:dyDescent="0.25">
      <c r="A312" s="18">
        <v>305</v>
      </c>
      <c r="B312" s="32"/>
      <c r="C312" s="33"/>
      <c r="D312" s="33"/>
      <c r="E312" s="26" t="str">
        <f t="shared" si="20"/>
        <v/>
      </c>
      <c r="F312" s="34"/>
      <c r="G312" s="35"/>
      <c r="H312" s="33"/>
      <c r="I312" s="35"/>
      <c r="J312" s="37"/>
      <c r="K312" s="37"/>
      <c r="L312" s="37"/>
      <c r="M312" s="37"/>
      <c r="N312" s="33"/>
      <c r="O312" s="33"/>
      <c r="P312" s="33"/>
      <c r="Q312" s="33"/>
      <c r="R312" s="35"/>
      <c r="S312" s="35"/>
      <c r="T312" s="37"/>
      <c r="U312" s="37"/>
      <c r="V312" s="35" t="str">
        <f>IF(ISBLANK(C312),"",IF(ISBLANK($D312),$C$3-C312,D312-C312))</f>
        <v/>
      </c>
      <c r="W312" s="35" t="str">
        <f>IF(E312="Oui",1,"")</f>
        <v/>
      </c>
      <c r="X312" s="35" t="str">
        <f t="shared" si="21"/>
        <v/>
      </c>
      <c r="Y312" s="35" t="str">
        <f t="shared" si="22"/>
        <v/>
      </c>
      <c r="Z312" s="35" t="str">
        <f>IF(E312="Oui",N312,"")</f>
        <v/>
      </c>
      <c r="AA312" s="38" t="str">
        <f>IF(E312="Oui",($C$3-J312)/365,"")</f>
        <v/>
      </c>
      <c r="AB312" s="35" t="str">
        <f t="shared" si="23"/>
        <v/>
      </c>
      <c r="AC312" s="35" t="str">
        <f>IF(AND($E312="Oui",$L312="CDI"),1,"")</f>
        <v/>
      </c>
      <c r="AD312" s="35" t="str">
        <f>IF(AND($E312="Oui",$L312="CDD"),1,"")</f>
        <v/>
      </c>
      <c r="AE312" s="35" t="str">
        <f>IF(AND($E312="Oui",$L312="Apprentissage"),1,"")</f>
        <v/>
      </c>
      <c r="AF312" s="35" t="str">
        <f>IF(AND($E312="Oui",$L312="Stage"),1,"")</f>
        <v/>
      </c>
      <c r="AG312" s="35" t="str">
        <f>IF(AND($E312="Oui",$L312="Autre"),1,"")</f>
        <v/>
      </c>
      <c r="AH312" s="35" t="str">
        <f>IF(AND($E312="Oui",$O312="Cadre"),1,"")</f>
        <v/>
      </c>
      <c r="AI312" s="35" t="str">
        <f>IF(AND($E312="Oui",$O312="Agent de maîtrise"),1,"")</f>
        <v/>
      </c>
      <c r="AJ312" s="35" t="str">
        <f>IF(AND($E312="Oui",$O312="Autre"),1,"")</f>
        <v/>
      </c>
      <c r="AK312" s="38" t="str">
        <f>IF(AND($E312="Oui",$H312="F"),($C$3-J312)/365,"")</f>
        <v/>
      </c>
      <c r="AL312" s="38" t="str">
        <f>IF(AND($E312="Oui",$H312="M"),($C$3-$J312)/365,"")</f>
        <v/>
      </c>
      <c r="AM312" s="35" t="str">
        <f>IF(AND($E312="Oui",$L312="CDI",$H312="F"),1,"")</f>
        <v/>
      </c>
      <c r="AN312" s="35" t="str">
        <f>IF(AND($E312="Oui",$L312="CDD",$H312="F"),1,"")</f>
        <v/>
      </c>
      <c r="AO312" s="35" t="str">
        <f>IF(AND($E312="Oui",$L312="Apprentissage",$H312="F"),1,"")</f>
        <v/>
      </c>
      <c r="AP312" s="35" t="str">
        <f>IF(AND($E312="Oui",$L312="Stage",$H312="F"),1,"")</f>
        <v/>
      </c>
      <c r="AQ312" s="35" t="str">
        <f>IF(AND($E312="Oui",$L312="Autre",$H312="F"),1,"")</f>
        <v/>
      </c>
      <c r="AR312" s="35" t="str">
        <f>IF(AND($E312="Oui",$O312="Cadre",$H312="F"),1,"")</f>
        <v/>
      </c>
      <c r="AS312" s="35" t="str">
        <f>IF(AND($E312="Oui",$O312="Agent de maîtrise",$H312="F"),1,"")</f>
        <v/>
      </c>
      <c r="AT312" s="35" t="str">
        <f>IF(AND($E312="Oui",$O312="Autre",$H312="F"),1,"")</f>
        <v/>
      </c>
      <c r="AU312" s="35" t="str">
        <f ca="1">IF($D312&gt;$AU$5,1,"")</f>
        <v/>
      </c>
      <c r="AV312" s="35" t="str">
        <f ca="1">IF(AND($D312&gt;$AV$5,$D312&lt;$AU$5),1,"")</f>
        <v/>
      </c>
      <c r="AW312" s="35" t="str">
        <f ca="1">IF($C312&gt;$AU$5,1,"")</f>
        <v/>
      </c>
      <c r="AX312" s="35" t="str">
        <f ca="1">IF(AND($C312&gt;$AV$5,$C312&lt;$AU$5),1,"")</f>
        <v/>
      </c>
      <c r="AY312" s="21" t="str">
        <f t="shared" si="24"/>
        <v/>
      </c>
    </row>
    <row r="313" spans="1:51" x14ac:dyDescent="0.25">
      <c r="A313" s="18">
        <v>306</v>
      </c>
      <c r="B313" s="32"/>
      <c r="C313" s="33"/>
      <c r="D313" s="33"/>
      <c r="E313" s="26" t="str">
        <f t="shared" si="20"/>
        <v/>
      </c>
      <c r="F313" s="34"/>
      <c r="G313" s="35"/>
      <c r="H313" s="33"/>
      <c r="I313" s="35"/>
      <c r="J313" s="37"/>
      <c r="K313" s="37"/>
      <c r="L313" s="37"/>
      <c r="M313" s="37"/>
      <c r="N313" s="33"/>
      <c r="O313" s="33"/>
      <c r="P313" s="33"/>
      <c r="Q313" s="33"/>
      <c r="R313" s="35"/>
      <c r="S313" s="35"/>
      <c r="T313" s="37"/>
      <c r="U313" s="37"/>
      <c r="V313" s="35" t="str">
        <f>IF(ISBLANK(C313),"",IF(ISBLANK($D313),$C$3-C313,D313-C313))</f>
        <v/>
      </c>
      <c r="W313" s="35" t="str">
        <f>IF(E313="Oui",1,"")</f>
        <v/>
      </c>
      <c r="X313" s="35" t="str">
        <f t="shared" si="21"/>
        <v/>
      </c>
      <c r="Y313" s="35" t="str">
        <f t="shared" si="22"/>
        <v/>
      </c>
      <c r="Z313" s="35" t="str">
        <f>IF(E313="Oui",N313,"")</f>
        <v/>
      </c>
      <c r="AA313" s="38" t="str">
        <f>IF(E313="Oui",($C$3-J313)/365,"")</f>
        <v/>
      </c>
      <c r="AB313" s="35" t="str">
        <f t="shared" si="23"/>
        <v/>
      </c>
      <c r="AC313" s="35" t="str">
        <f>IF(AND($E313="Oui",$L313="CDI"),1,"")</f>
        <v/>
      </c>
      <c r="AD313" s="35" t="str">
        <f>IF(AND($E313="Oui",$L313="CDD"),1,"")</f>
        <v/>
      </c>
      <c r="AE313" s="35" t="str">
        <f>IF(AND($E313="Oui",$L313="Apprentissage"),1,"")</f>
        <v/>
      </c>
      <c r="AF313" s="35" t="str">
        <f>IF(AND($E313="Oui",$L313="Stage"),1,"")</f>
        <v/>
      </c>
      <c r="AG313" s="35" t="str">
        <f>IF(AND($E313="Oui",$L313="Autre"),1,"")</f>
        <v/>
      </c>
      <c r="AH313" s="35" t="str">
        <f>IF(AND($E313="Oui",$O313="Cadre"),1,"")</f>
        <v/>
      </c>
      <c r="AI313" s="35" t="str">
        <f>IF(AND($E313="Oui",$O313="Agent de maîtrise"),1,"")</f>
        <v/>
      </c>
      <c r="AJ313" s="35" t="str">
        <f>IF(AND($E313="Oui",$O313="Autre"),1,"")</f>
        <v/>
      </c>
      <c r="AK313" s="38" t="str">
        <f>IF(AND($E313="Oui",$H313="F"),($C$3-J313)/365,"")</f>
        <v/>
      </c>
      <c r="AL313" s="38" t="str">
        <f>IF(AND($E313="Oui",$H313="M"),($C$3-$J313)/365,"")</f>
        <v/>
      </c>
      <c r="AM313" s="35" t="str">
        <f>IF(AND($E313="Oui",$L313="CDI",$H313="F"),1,"")</f>
        <v/>
      </c>
      <c r="AN313" s="35" t="str">
        <f>IF(AND($E313="Oui",$L313="CDD",$H313="F"),1,"")</f>
        <v/>
      </c>
      <c r="AO313" s="35" t="str">
        <f>IF(AND($E313="Oui",$L313="Apprentissage",$H313="F"),1,"")</f>
        <v/>
      </c>
      <c r="AP313" s="35" t="str">
        <f>IF(AND($E313="Oui",$L313="Stage",$H313="F"),1,"")</f>
        <v/>
      </c>
      <c r="AQ313" s="35" t="str">
        <f>IF(AND($E313="Oui",$L313="Autre",$H313="F"),1,"")</f>
        <v/>
      </c>
      <c r="AR313" s="35" t="str">
        <f>IF(AND($E313="Oui",$O313="Cadre",$H313="F"),1,"")</f>
        <v/>
      </c>
      <c r="AS313" s="35" t="str">
        <f>IF(AND($E313="Oui",$O313="Agent de maîtrise",$H313="F"),1,"")</f>
        <v/>
      </c>
      <c r="AT313" s="35" t="str">
        <f>IF(AND($E313="Oui",$O313="Autre",$H313="F"),1,"")</f>
        <v/>
      </c>
      <c r="AU313" s="35" t="str">
        <f ca="1">IF($D313&gt;$AU$5,1,"")</f>
        <v/>
      </c>
      <c r="AV313" s="35" t="str">
        <f ca="1">IF(AND($D313&gt;$AV$5,$D313&lt;$AU$5),1,"")</f>
        <v/>
      </c>
      <c r="AW313" s="35" t="str">
        <f ca="1">IF($C313&gt;$AU$5,1,"")</f>
        <v/>
      </c>
      <c r="AX313" s="35" t="str">
        <f ca="1">IF(AND($C313&gt;$AV$5,$C313&lt;$AU$5),1,"")</f>
        <v/>
      </c>
      <c r="AY313" s="21" t="str">
        <f t="shared" si="24"/>
        <v/>
      </c>
    </row>
    <row r="314" spans="1:51" x14ac:dyDescent="0.25">
      <c r="A314" s="18">
        <v>307</v>
      </c>
      <c r="B314" s="32"/>
      <c r="C314" s="33"/>
      <c r="D314" s="33"/>
      <c r="E314" s="26" t="str">
        <f t="shared" si="20"/>
        <v/>
      </c>
      <c r="F314" s="34"/>
      <c r="G314" s="35"/>
      <c r="H314" s="33"/>
      <c r="I314" s="35"/>
      <c r="J314" s="37"/>
      <c r="K314" s="37"/>
      <c r="L314" s="37"/>
      <c r="M314" s="37"/>
      <c r="N314" s="33"/>
      <c r="O314" s="33"/>
      <c r="P314" s="33"/>
      <c r="Q314" s="33"/>
      <c r="R314" s="35"/>
      <c r="S314" s="35"/>
      <c r="T314" s="37"/>
      <c r="U314" s="37"/>
      <c r="V314" s="35" t="str">
        <f>IF(ISBLANK(C314),"",IF(ISBLANK($D314),$C$3-C314,D314-C314))</f>
        <v/>
      </c>
      <c r="W314" s="35" t="str">
        <f>IF(E314="Oui",1,"")</f>
        <v/>
      </c>
      <c r="X314" s="35" t="str">
        <f t="shared" si="21"/>
        <v/>
      </c>
      <c r="Y314" s="35" t="str">
        <f t="shared" si="22"/>
        <v/>
      </c>
      <c r="Z314" s="35" t="str">
        <f>IF(E314="Oui",N314,"")</f>
        <v/>
      </c>
      <c r="AA314" s="38" t="str">
        <f>IF(E314="Oui",($C$3-J314)/365,"")</f>
        <v/>
      </c>
      <c r="AB314" s="35" t="str">
        <f t="shared" si="23"/>
        <v/>
      </c>
      <c r="AC314" s="35" t="str">
        <f>IF(AND($E314="Oui",$L314="CDI"),1,"")</f>
        <v/>
      </c>
      <c r="AD314" s="35" t="str">
        <f>IF(AND($E314="Oui",$L314="CDD"),1,"")</f>
        <v/>
      </c>
      <c r="AE314" s="35" t="str">
        <f>IF(AND($E314="Oui",$L314="Apprentissage"),1,"")</f>
        <v/>
      </c>
      <c r="AF314" s="35" t="str">
        <f>IF(AND($E314="Oui",$L314="Stage"),1,"")</f>
        <v/>
      </c>
      <c r="AG314" s="35" t="str">
        <f>IF(AND($E314="Oui",$L314="Autre"),1,"")</f>
        <v/>
      </c>
      <c r="AH314" s="35" t="str">
        <f>IF(AND($E314="Oui",$O314="Cadre"),1,"")</f>
        <v/>
      </c>
      <c r="AI314" s="35" t="str">
        <f>IF(AND($E314="Oui",$O314="Agent de maîtrise"),1,"")</f>
        <v/>
      </c>
      <c r="AJ314" s="35" t="str">
        <f>IF(AND($E314="Oui",$O314="Autre"),1,"")</f>
        <v/>
      </c>
      <c r="AK314" s="38" t="str">
        <f>IF(AND($E314="Oui",$H314="F"),($C$3-J314)/365,"")</f>
        <v/>
      </c>
      <c r="AL314" s="38" t="str">
        <f>IF(AND($E314="Oui",$H314="M"),($C$3-$J314)/365,"")</f>
        <v/>
      </c>
      <c r="AM314" s="35" t="str">
        <f>IF(AND($E314="Oui",$L314="CDI",$H314="F"),1,"")</f>
        <v/>
      </c>
      <c r="AN314" s="35" t="str">
        <f>IF(AND($E314="Oui",$L314="CDD",$H314="F"),1,"")</f>
        <v/>
      </c>
      <c r="AO314" s="35" t="str">
        <f>IF(AND($E314="Oui",$L314="Apprentissage",$H314="F"),1,"")</f>
        <v/>
      </c>
      <c r="AP314" s="35" t="str">
        <f>IF(AND($E314="Oui",$L314="Stage",$H314="F"),1,"")</f>
        <v/>
      </c>
      <c r="AQ314" s="35" t="str">
        <f>IF(AND($E314="Oui",$L314="Autre",$H314="F"),1,"")</f>
        <v/>
      </c>
      <c r="AR314" s="35" t="str">
        <f>IF(AND($E314="Oui",$O314="Cadre",$H314="F"),1,"")</f>
        <v/>
      </c>
      <c r="AS314" s="35" t="str">
        <f>IF(AND($E314="Oui",$O314="Agent de maîtrise",$H314="F"),1,"")</f>
        <v/>
      </c>
      <c r="AT314" s="35" t="str">
        <f>IF(AND($E314="Oui",$O314="Autre",$H314="F"),1,"")</f>
        <v/>
      </c>
      <c r="AU314" s="35" t="str">
        <f ca="1">IF($D314&gt;$AU$5,1,"")</f>
        <v/>
      </c>
      <c r="AV314" s="35" t="str">
        <f ca="1">IF(AND($D314&gt;$AV$5,$D314&lt;$AU$5),1,"")</f>
        <v/>
      </c>
      <c r="AW314" s="35" t="str">
        <f ca="1">IF($C314&gt;$AU$5,1,"")</f>
        <v/>
      </c>
      <c r="AX314" s="35" t="str">
        <f ca="1">IF(AND($C314&gt;$AV$5,$C314&lt;$AU$5),1,"")</f>
        <v/>
      </c>
      <c r="AY314" s="21" t="str">
        <f t="shared" si="24"/>
        <v/>
      </c>
    </row>
    <row r="315" spans="1:51" x14ac:dyDescent="0.25">
      <c r="A315" s="18">
        <v>308</v>
      </c>
      <c r="B315" s="32"/>
      <c r="C315" s="33"/>
      <c r="D315" s="33"/>
      <c r="E315" s="26" t="str">
        <f t="shared" si="20"/>
        <v/>
      </c>
      <c r="F315" s="34"/>
      <c r="G315" s="35"/>
      <c r="H315" s="33"/>
      <c r="I315" s="35"/>
      <c r="J315" s="37"/>
      <c r="K315" s="37"/>
      <c r="L315" s="37"/>
      <c r="M315" s="37"/>
      <c r="N315" s="33"/>
      <c r="O315" s="33"/>
      <c r="P315" s="33"/>
      <c r="Q315" s="33"/>
      <c r="R315" s="35"/>
      <c r="S315" s="35"/>
      <c r="T315" s="37"/>
      <c r="U315" s="37"/>
      <c r="V315" s="35" t="str">
        <f>IF(ISBLANK(C315),"",IF(ISBLANK($D315),$C$3-C315,D315-C315))</f>
        <v/>
      </c>
      <c r="W315" s="35" t="str">
        <f>IF(E315="Oui",1,"")</f>
        <v/>
      </c>
      <c r="X315" s="35" t="str">
        <f t="shared" si="21"/>
        <v/>
      </c>
      <c r="Y315" s="35" t="str">
        <f t="shared" si="22"/>
        <v/>
      </c>
      <c r="Z315" s="35" t="str">
        <f>IF(E315="Oui",N315,"")</f>
        <v/>
      </c>
      <c r="AA315" s="38" t="str">
        <f>IF(E315="Oui",($C$3-J315)/365,"")</f>
        <v/>
      </c>
      <c r="AB315" s="35" t="str">
        <f t="shared" si="23"/>
        <v/>
      </c>
      <c r="AC315" s="35" t="str">
        <f>IF(AND($E315="Oui",$L315="CDI"),1,"")</f>
        <v/>
      </c>
      <c r="AD315" s="35" t="str">
        <f>IF(AND($E315="Oui",$L315="CDD"),1,"")</f>
        <v/>
      </c>
      <c r="AE315" s="35" t="str">
        <f>IF(AND($E315="Oui",$L315="Apprentissage"),1,"")</f>
        <v/>
      </c>
      <c r="AF315" s="35" t="str">
        <f>IF(AND($E315="Oui",$L315="Stage"),1,"")</f>
        <v/>
      </c>
      <c r="AG315" s="35" t="str">
        <f>IF(AND($E315="Oui",$L315="Autre"),1,"")</f>
        <v/>
      </c>
      <c r="AH315" s="35" t="str">
        <f>IF(AND($E315="Oui",$O315="Cadre"),1,"")</f>
        <v/>
      </c>
      <c r="AI315" s="35" t="str">
        <f>IF(AND($E315="Oui",$O315="Agent de maîtrise"),1,"")</f>
        <v/>
      </c>
      <c r="AJ315" s="35" t="str">
        <f>IF(AND($E315="Oui",$O315="Autre"),1,"")</f>
        <v/>
      </c>
      <c r="AK315" s="38" t="str">
        <f>IF(AND($E315="Oui",$H315="F"),($C$3-J315)/365,"")</f>
        <v/>
      </c>
      <c r="AL315" s="38" t="str">
        <f>IF(AND($E315="Oui",$H315="M"),($C$3-$J315)/365,"")</f>
        <v/>
      </c>
      <c r="AM315" s="35" t="str">
        <f>IF(AND($E315="Oui",$L315="CDI",$H315="F"),1,"")</f>
        <v/>
      </c>
      <c r="AN315" s="35" t="str">
        <f>IF(AND($E315="Oui",$L315="CDD",$H315="F"),1,"")</f>
        <v/>
      </c>
      <c r="AO315" s="35" t="str">
        <f>IF(AND($E315="Oui",$L315="Apprentissage",$H315="F"),1,"")</f>
        <v/>
      </c>
      <c r="AP315" s="35" t="str">
        <f>IF(AND($E315="Oui",$L315="Stage",$H315="F"),1,"")</f>
        <v/>
      </c>
      <c r="AQ315" s="35" t="str">
        <f>IF(AND($E315="Oui",$L315="Autre",$H315="F"),1,"")</f>
        <v/>
      </c>
      <c r="AR315" s="35" t="str">
        <f>IF(AND($E315="Oui",$O315="Cadre",$H315="F"),1,"")</f>
        <v/>
      </c>
      <c r="AS315" s="35" t="str">
        <f>IF(AND($E315="Oui",$O315="Agent de maîtrise",$H315="F"),1,"")</f>
        <v/>
      </c>
      <c r="AT315" s="35" t="str">
        <f>IF(AND($E315="Oui",$O315="Autre",$H315="F"),1,"")</f>
        <v/>
      </c>
      <c r="AU315" s="35" t="str">
        <f ca="1">IF($D315&gt;$AU$5,1,"")</f>
        <v/>
      </c>
      <c r="AV315" s="35" t="str">
        <f ca="1">IF(AND($D315&gt;$AV$5,$D315&lt;$AU$5),1,"")</f>
        <v/>
      </c>
      <c r="AW315" s="35" t="str">
        <f ca="1">IF($C315&gt;$AU$5,1,"")</f>
        <v/>
      </c>
      <c r="AX315" s="35" t="str">
        <f ca="1">IF(AND($C315&gt;$AV$5,$C315&lt;$AU$5),1,"")</f>
        <v/>
      </c>
      <c r="AY315" s="21" t="str">
        <f t="shared" si="24"/>
        <v/>
      </c>
    </row>
    <row r="316" spans="1:51" x14ac:dyDescent="0.25">
      <c r="A316" s="18">
        <v>309</v>
      </c>
      <c r="B316" s="32"/>
      <c r="C316" s="33"/>
      <c r="D316" s="33"/>
      <c r="E316" s="26" t="str">
        <f t="shared" si="20"/>
        <v/>
      </c>
      <c r="F316" s="34"/>
      <c r="G316" s="35"/>
      <c r="H316" s="33"/>
      <c r="I316" s="35"/>
      <c r="J316" s="37"/>
      <c r="K316" s="37"/>
      <c r="L316" s="37"/>
      <c r="M316" s="37"/>
      <c r="N316" s="33"/>
      <c r="O316" s="33"/>
      <c r="P316" s="33"/>
      <c r="Q316" s="33"/>
      <c r="R316" s="35"/>
      <c r="S316" s="35"/>
      <c r="T316" s="37"/>
      <c r="U316" s="37"/>
      <c r="V316" s="35" t="str">
        <f>IF(ISBLANK(C316),"",IF(ISBLANK($D316),$C$3-C316,D316-C316))</f>
        <v/>
      </c>
      <c r="W316" s="35" t="str">
        <f>IF(E316="Oui",1,"")</f>
        <v/>
      </c>
      <c r="X316" s="35" t="str">
        <f t="shared" si="21"/>
        <v/>
      </c>
      <c r="Y316" s="35" t="str">
        <f t="shared" si="22"/>
        <v/>
      </c>
      <c r="Z316" s="35" t="str">
        <f>IF(E316="Oui",N316,"")</f>
        <v/>
      </c>
      <c r="AA316" s="38" t="str">
        <f>IF(E316="Oui",($C$3-J316)/365,"")</f>
        <v/>
      </c>
      <c r="AB316" s="35" t="str">
        <f t="shared" si="23"/>
        <v/>
      </c>
      <c r="AC316" s="35" t="str">
        <f>IF(AND($E316="Oui",$L316="CDI"),1,"")</f>
        <v/>
      </c>
      <c r="AD316" s="35" t="str">
        <f>IF(AND($E316="Oui",$L316="CDD"),1,"")</f>
        <v/>
      </c>
      <c r="AE316" s="35" t="str">
        <f>IF(AND($E316="Oui",$L316="Apprentissage"),1,"")</f>
        <v/>
      </c>
      <c r="AF316" s="35" t="str">
        <f>IF(AND($E316="Oui",$L316="Stage"),1,"")</f>
        <v/>
      </c>
      <c r="AG316" s="35" t="str">
        <f>IF(AND($E316="Oui",$L316="Autre"),1,"")</f>
        <v/>
      </c>
      <c r="AH316" s="35" t="str">
        <f>IF(AND($E316="Oui",$O316="Cadre"),1,"")</f>
        <v/>
      </c>
      <c r="AI316" s="35" t="str">
        <f>IF(AND($E316="Oui",$O316="Agent de maîtrise"),1,"")</f>
        <v/>
      </c>
      <c r="AJ316" s="35" t="str">
        <f>IF(AND($E316="Oui",$O316="Autre"),1,"")</f>
        <v/>
      </c>
      <c r="AK316" s="38" t="str">
        <f>IF(AND($E316="Oui",$H316="F"),($C$3-J316)/365,"")</f>
        <v/>
      </c>
      <c r="AL316" s="38" t="str">
        <f>IF(AND($E316="Oui",$H316="M"),($C$3-$J316)/365,"")</f>
        <v/>
      </c>
      <c r="AM316" s="35" t="str">
        <f>IF(AND($E316="Oui",$L316="CDI",$H316="F"),1,"")</f>
        <v/>
      </c>
      <c r="AN316" s="35" t="str">
        <f>IF(AND($E316="Oui",$L316="CDD",$H316="F"),1,"")</f>
        <v/>
      </c>
      <c r="AO316" s="35" t="str">
        <f>IF(AND($E316="Oui",$L316="Apprentissage",$H316="F"),1,"")</f>
        <v/>
      </c>
      <c r="AP316" s="35" t="str">
        <f>IF(AND($E316="Oui",$L316="Stage",$H316="F"),1,"")</f>
        <v/>
      </c>
      <c r="AQ316" s="35" t="str">
        <f>IF(AND($E316="Oui",$L316="Autre",$H316="F"),1,"")</f>
        <v/>
      </c>
      <c r="AR316" s="35" t="str">
        <f>IF(AND($E316="Oui",$O316="Cadre",$H316="F"),1,"")</f>
        <v/>
      </c>
      <c r="AS316" s="35" t="str">
        <f>IF(AND($E316="Oui",$O316="Agent de maîtrise",$H316="F"),1,"")</f>
        <v/>
      </c>
      <c r="AT316" s="35" t="str">
        <f>IF(AND($E316="Oui",$O316="Autre",$H316="F"),1,"")</f>
        <v/>
      </c>
      <c r="AU316" s="35" t="str">
        <f ca="1">IF($D316&gt;$AU$5,1,"")</f>
        <v/>
      </c>
      <c r="AV316" s="35" t="str">
        <f ca="1">IF(AND($D316&gt;$AV$5,$D316&lt;$AU$5),1,"")</f>
        <v/>
      </c>
      <c r="AW316" s="35" t="str">
        <f ca="1">IF($C316&gt;$AU$5,1,"")</f>
        <v/>
      </c>
      <c r="AX316" s="35" t="str">
        <f ca="1">IF(AND($C316&gt;$AV$5,$C316&lt;$AU$5),1,"")</f>
        <v/>
      </c>
      <c r="AY316" s="21" t="str">
        <f t="shared" si="24"/>
        <v/>
      </c>
    </row>
    <row r="317" spans="1:51" x14ac:dyDescent="0.25">
      <c r="A317" s="18">
        <v>310</v>
      </c>
      <c r="B317" s="32"/>
      <c r="C317" s="33"/>
      <c r="D317" s="33"/>
      <c r="E317" s="26" t="str">
        <f t="shared" si="20"/>
        <v/>
      </c>
      <c r="F317" s="34"/>
      <c r="G317" s="35"/>
      <c r="H317" s="33"/>
      <c r="I317" s="35"/>
      <c r="J317" s="37"/>
      <c r="K317" s="37"/>
      <c r="L317" s="37"/>
      <c r="M317" s="37"/>
      <c r="N317" s="33"/>
      <c r="O317" s="33"/>
      <c r="P317" s="33"/>
      <c r="Q317" s="33"/>
      <c r="R317" s="35"/>
      <c r="S317" s="35"/>
      <c r="T317" s="37"/>
      <c r="U317" s="37"/>
      <c r="V317" s="35" t="str">
        <f>IF(ISBLANK(C317),"",IF(ISBLANK($D317),$C$3-C317,D317-C317))</f>
        <v/>
      </c>
      <c r="W317" s="35" t="str">
        <f>IF(E317="Oui",1,"")</f>
        <v/>
      </c>
      <c r="X317" s="35" t="str">
        <f t="shared" si="21"/>
        <v/>
      </c>
      <c r="Y317" s="35" t="str">
        <f t="shared" si="22"/>
        <v/>
      </c>
      <c r="Z317" s="35" t="str">
        <f>IF(E317="Oui",N317,"")</f>
        <v/>
      </c>
      <c r="AA317" s="38" t="str">
        <f>IF(E317="Oui",($C$3-J317)/365,"")</f>
        <v/>
      </c>
      <c r="AB317" s="35" t="str">
        <f t="shared" si="23"/>
        <v/>
      </c>
      <c r="AC317" s="35" t="str">
        <f>IF(AND($E317="Oui",$L317="CDI"),1,"")</f>
        <v/>
      </c>
      <c r="AD317" s="35" t="str">
        <f>IF(AND($E317="Oui",$L317="CDD"),1,"")</f>
        <v/>
      </c>
      <c r="AE317" s="35" t="str">
        <f>IF(AND($E317="Oui",$L317="Apprentissage"),1,"")</f>
        <v/>
      </c>
      <c r="AF317" s="35" t="str">
        <f>IF(AND($E317="Oui",$L317="Stage"),1,"")</f>
        <v/>
      </c>
      <c r="AG317" s="35" t="str">
        <f>IF(AND($E317="Oui",$L317="Autre"),1,"")</f>
        <v/>
      </c>
      <c r="AH317" s="35" t="str">
        <f>IF(AND($E317="Oui",$O317="Cadre"),1,"")</f>
        <v/>
      </c>
      <c r="AI317" s="35" t="str">
        <f>IF(AND($E317="Oui",$O317="Agent de maîtrise"),1,"")</f>
        <v/>
      </c>
      <c r="AJ317" s="35" t="str">
        <f>IF(AND($E317="Oui",$O317="Autre"),1,"")</f>
        <v/>
      </c>
      <c r="AK317" s="38" t="str">
        <f>IF(AND($E317="Oui",$H317="F"),($C$3-J317)/365,"")</f>
        <v/>
      </c>
      <c r="AL317" s="38" t="str">
        <f>IF(AND($E317="Oui",$H317="M"),($C$3-$J317)/365,"")</f>
        <v/>
      </c>
      <c r="AM317" s="35" t="str">
        <f>IF(AND($E317="Oui",$L317="CDI",$H317="F"),1,"")</f>
        <v/>
      </c>
      <c r="AN317" s="35" t="str">
        <f>IF(AND($E317="Oui",$L317="CDD",$H317="F"),1,"")</f>
        <v/>
      </c>
      <c r="AO317" s="35" t="str">
        <f>IF(AND($E317="Oui",$L317="Apprentissage",$H317="F"),1,"")</f>
        <v/>
      </c>
      <c r="AP317" s="35" t="str">
        <f>IF(AND($E317="Oui",$L317="Stage",$H317="F"),1,"")</f>
        <v/>
      </c>
      <c r="AQ317" s="35" t="str">
        <f>IF(AND($E317="Oui",$L317="Autre",$H317="F"),1,"")</f>
        <v/>
      </c>
      <c r="AR317" s="35" t="str">
        <f>IF(AND($E317="Oui",$O317="Cadre",$H317="F"),1,"")</f>
        <v/>
      </c>
      <c r="AS317" s="35" t="str">
        <f>IF(AND($E317="Oui",$O317="Agent de maîtrise",$H317="F"),1,"")</f>
        <v/>
      </c>
      <c r="AT317" s="35" t="str">
        <f>IF(AND($E317="Oui",$O317="Autre",$H317="F"),1,"")</f>
        <v/>
      </c>
      <c r="AU317" s="35" t="str">
        <f ca="1">IF($D317&gt;$AU$5,1,"")</f>
        <v/>
      </c>
      <c r="AV317" s="35" t="str">
        <f ca="1">IF(AND($D317&gt;$AV$5,$D317&lt;$AU$5),1,"")</f>
        <v/>
      </c>
      <c r="AW317" s="35" t="str">
        <f ca="1">IF($C317&gt;$AU$5,1,"")</f>
        <v/>
      </c>
      <c r="AX317" s="35" t="str">
        <f ca="1">IF(AND($C317&gt;$AV$5,$C317&lt;$AU$5),1,"")</f>
        <v/>
      </c>
      <c r="AY317" s="21" t="str">
        <f t="shared" si="24"/>
        <v/>
      </c>
    </row>
    <row r="318" spans="1:51" x14ac:dyDescent="0.25">
      <c r="A318" s="18">
        <v>311</v>
      </c>
      <c r="B318" s="32"/>
      <c r="C318" s="33"/>
      <c r="D318" s="33"/>
      <c r="E318" s="26" t="str">
        <f t="shared" si="20"/>
        <v/>
      </c>
      <c r="F318" s="34"/>
      <c r="G318" s="35"/>
      <c r="H318" s="33"/>
      <c r="I318" s="35"/>
      <c r="J318" s="37"/>
      <c r="K318" s="37"/>
      <c r="L318" s="37"/>
      <c r="M318" s="37"/>
      <c r="N318" s="33"/>
      <c r="O318" s="33"/>
      <c r="P318" s="33"/>
      <c r="Q318" s="33"/>
      <c r="R318" s="35"/>
      <c r="S318" s="35"/>
      <c r="T318" s="37"/>
      <c r="U318" s="37"/>
      <c r="V318" s="35" t="str">
        <f>IF(ISBLANK(C318),"",IF(ISBLANK($D318),$C$3-C318,D318-C318))</f>
        <v/>
      </c>
      <c r="W318" s="35" t="str">
        <f>IF(E318="Oui",1,"")</f>
        <v/>
      </c>
      <c r="X318" s="35" t="str">
        <f t="shared" si="21"/>
        <v/>
      </c>
      <c r="Y318" s="35" t="str">
        <f t="shared" si="22"/>
        <v/>
      </c>
      <c r="Z318" s="35" t="str">
        <f>IF(E318="Oui",N318,"")</f>
        <v/>
      </c>
      <c r="AA318" s="38" t="str">
        <f>IF(E318="Oui",($C$3-J318)/365,"")</f>
        <v/>
      </c>
      <c r="AB318" s="35" t="str">
        <f t="shared" si="23"/>
        <v/>
      </c>
      <c r="AC318" s="35" t="str">
        <f>IF(AND($E318="Oui",$L318="CDI"),1,"")</f>
        <v/>
      </c>
      <c r="AD318" s="35" t="str">
        <f>IF(AND($E318="Oui",$L318="CDD"),1,"")</f>
        <v/>
      </c>
      <c r="AE318" s="35" t="str">
        <f>IF(AND($E318="Oui",$L318="Apprentissage"),1,"")</f>
        <v/>
      </c>
      <c r="AF318" s="35" t="str">
        <f>IF(AND($E318="Oui",$L318="Stage"),1,"")</f>
        <v/>
      </c>
      <c r="AG318" s="35" t="str">
        <f>IF(AND($E318="Oui",$L318="Autre"),1,"")</f>
        <v/>
      </c>
      <c r="AH318" s="35" t="str">
        <f>IF(AND($E318="Oui",$O318="Cadre"),1,"")</f>
        <v/>
      </c>
      <c r="AI318" s="35" t="str">
        <f>IF(AND($E318="Oui",$O318="Agent de maîtrise"),1,"")</f>
        <v/>
      </c>
      <c r="AJ318" s="35" t="str">
        <f>IF(AND($E318="Oui",$O318="Autre"),1,"")</f>
        <v/>
      </c>
      <c r="AK318" s="38" t="str">
        <f>IF(AND($E318="Oui",$H318="F"),($C$3-J318)/365,"")</f>
        <v/>
      </c>
      <c r="AL318" s="38" t="str">
        <f>IF(AND($E318="Oui",$H318="M"),($C$3-$J318)/365,"")</f>
        <v/>
      </c>
      <c r="AM318" s="35" t="str">
        <f>IF(AND($E318="Oui",$L318="CDI",$H318="F"),1,"")</f>
        <v/>
      </c>
      <c r="AN318" s="35" t="str">
        <f>IF(AND($E318="Oui",$L318="CDD",$H318="F"),1,"")</f>
        <v/>
      </c>
      <c r="AO318" s="35" t="str">
        <f>IF(AND($E318="Oui",$L318="Apprentissage",$H318="F"),1,"")</f>
        <v/>
      </c>
      <c r="AP318" s="35" t="str">
        <f>IF(AND($E318="Oui",$L318="Stage",$H318="F"),1,"")</f>
        <v/>
      </c>
      <c r="AQ318" s="35" t="str">
        <f>IF(AND($E318="Oui",$L318="Autre",$H318="F"),1,"")</f>
        <v/>
      </c>
      <c r="AR318" s="35" t="str">
        <f>IF(AND($E318="Oui",$O318="Cadre",$H318="F"),1,"")</f>
        <v/>
      </c>
      <c r="AS318" s="35" t="str">
        <f>IF(AND($E318="Oui",$O318="Agent de maîtrise",$H318="F"),1,"")</f>
        <v/>
      </c>
      <c r="AT318" s="35" t="str">
        <f>IF(AND($E318="Oui",$O318="Autre",$H318="F"),1,"")</f>
        <v/>
      </c>
      <c r="AU318" s="35" t="str">
        <f ca="1">IF($D318&gt;$AU$5,1,"")</f>
        <v/>
      </c>
      <c r="AV318" s="35" t="str">
        <f ca="1">IF(AND($D318&gt;$AV$5,$D318&lt;$AU$5),1,"")</f>
        <v/>
      </c>
      <c r="AW318" s="35" t="str">
        <f ca="1">IF($C318&gt;$AU$5,1,"")</f>
        <v/>
      </c>
      <c r="AX318" s="35" t="str">
        <f ca="1">IF(AND($C318&gt;$AV$5,$C318&lt;$AU$5),1,"")</f>
        <v/>
      </c>
      <c r="AY318" s="21" t="str">
        <f t="shared" si="24"/>
        <v/>
      </c>
    </row>
    <row r="319" spans="1:51" x14ac:dyDescent="0.25">
      <c r="A319" s="18">
        <v>312</v>
      </c>
      <c r="B319" s="32"/>
      <c r="C319" s="33"/>
      <c r="D319" s="33"/>
      <c r="E319" s="26" t="str">
        <f t="shared" si="20"/>
        <v/>
      </c>
      <c r="F319" s="34"/>
      <c r="G319" s="35"/>
      <c r="H319" s="33"/>
      <c r="I319" s="35"/>
      <c r="J319" s="37"/>
      <c r="K319" s="37"/>
      <c r="L319" s="37"/>
      <c r="M319" s="37"/>
      <c r="N319" s="33"/>
      <c r="O319" s="33"/>
      <c r="P319" s="33"/>
      <c r="Q319" s="33"/>
      <c r="R319" s="35"/>
      <c r="S319" s="35"/>
      <c r="T319" s="37"/>
      <c r="U319" s="37"/>
      <c r="V319" s="35" t="str">
        <f>IF(ISBLANK(C319),"",IF(ISBLANK($D319),$C$3-C319,D319-C319))</f>
        <v/>
      </c>
      <c r="W319" s="35" t="str">
        <f>IF(E319="Oui",1,"")</f>
        <v/>
      </c>
      <c r="X319" s="35" t="str">
        <f t="shared" si="21"/>
        <v/>
      </c>
      <c r="Y319" s="35" t="str">
        <f t="shared" si="22"/>
        <v/>
      </c>
      <c r="Z319" s="35" t="str">
        <f>IF(E319="Oui",N319,"")</f>
        <v/>
      </c>
      <c r="AA319" s="38" t="str">
        <f>IF(E319="Oui",($C$3-J319)/365,"")</f>
        <v/>
      </c>
      <c r="AB319" s="35" t="str">
        <f t="shared" si="23"/>
        <v/>
      </c>
      <c r="AC319" s="35" t="str">
        <f>IF(AND($E319="Oui",$L319="CDI"),1,"")</f>
        <v/>
      </c>
      <c r="AD319" s="35" t="str">
        <f>IF(AND($E319="Oui",$L319="CDD"),1,"")</f>
        <v/>
      </c>
      <c r="AE319" s="35" t="str">
        <f>IF(AND($E319="Oui",$L319="Apprentissage"),1,"")</f>
        <v/>
      </c>
      <c r="AF319" s="35" t="str">
        <f>IF(AND($E319="Oui",$L319="Stage"),1,"")</f>
        <v/>
      </c>
      <c r="AG319" s="35" t="str">
        <f>IF(AND($E319="Oui",$L319="Autre"),1,"")</f>
        <v/>
      </c>
      <c r="AH319" s="35" t="str">
        <f>IF(AND($E319="Oui",$O319="Cadre"),1,"")</f>
        <v/>
      </c>
      <c r="AI319" s="35" t="str">
        <f>IF(AND($E319="Oui",$O319="Agent de maîtrise"),1,"")</f>
        <v/>
      </c>
      <c r="AJ319" s="35" t="str">
        <f>IF(AND($E319="Oui",$O319="Autre"),1,"")</f>
        <v/>
      </c>
      <c r="AK319" s="38" t="str">
        <f>IF(AND($E319="Oui",$H319="F"),($C$3-J319)/365,"")</f>
        <v/>
      </c>
      <c r="AL319" s="38" t="str">
        <f>IF(AND($E319="Oui",$H319="M"),($C$3-$J319)/365,"")</f>
        <v/>
      </c>
      <c r="AM319" s="35" t="str">
        <f>IF(AND($E319="Oui",$L319="CDI",$H319="F"),1,"")</f>
        <v/>
      </c>
      <c r="AN319" s="35" t="str">
        <f>IF(AND($E319="Oui",$L319="CDD",$H319="F"),1,"")</f>
        <v/>
      </c>
      <c r="AO319" s="35" t="str">
        <f>IF(AND($E319="Oui",$L319="Apprentissage",$H319="F"),1,"")</f>
        <v/>
      </c>
      <c r="AP319" s="35" t="str">
        <f>IF(AND($E319="Oui",$L319="Stage",$H319="F"),1,"")</f>
        <v/>
      </c>
      <c r="AQ319" s="35" t="str">
        <f>IF(AND($E319="Oui",$L319="Autre",$H319="F"),1,"")</f>
        <v/>
      </c>
      <c r="AR319" s="35" t="str">
        <f>IF(AND($E319="Oui",$O319="Cadre",$H319="F"),1,"")</f>
        <v/>
      </c>
      <c r="AS319" s="35" t="str">
        <f>IF(AND($E319="Oui",$O319="Agent de maîtrise",$H319="F"),1,"")</f>
        <v/>
      </c>
      <c r="AT319" s="35" t="str">
        <f>IF(AND($E319="Oui",$O319="Autre",$H319="F"),1,"")</f>
        <v/>
      </c>
      <c r="AU319" s="35" t="str">
        <f ca="1">IF($D319&gt;$AU$5,1,"")</f>
        <v/>
      </c>
      <c r="AV319" s="35" t="str">
        <f ca="1">IF(AND($D319&gt;$AV$5,$D319&lt;$AU$5),1,"")</f>
        <v/>
      </c>
      <c r="AW319" s="35" t="str">
        <f ca="1">IF($C319&gt;$AU$5,1,"")</f>
        <v/>
      </c>
      <c r="AX319" s="35" t="str">
        <f ca="1">IF(AND($C319&gt;$AV$5,$C319&lt;$AU$5),1,"")</f>
        <v/>
      </c>
      <c r="AY319" s="21" t="str">
        <f t="shared" si="24"/>
        <v/>
      </c>
    </row>
    <row r="320" spans="1:51" x14ac:dyDescent="0.25">
      <c r="A320" s="18">
        <v>313</v>
      </c>
      <c r="B320" s="32"/>
      <c r="C320" s="33"/>
      <c r="D320" s="33"/>
      <c r="E320" s="26" t="str">
        <f t="shared" si="20"/>
        <v/>
      </c>
      <c r="F320" s="34"/>
      <c r="G320" s="35"/>
      <c r="H320" s="33"/>
      <c r="I320" s="35"/>
      <c r="J320" s="37"/>
      <c r="K320" s="37"/>
      <c r="L320" s="37"/>
      <c r="M320" s="37"/>
      <c r="N320" s="33"/>
      <c r="O320" s="33"/>
      <c r="P320" s="33"/>
      <c r="Q320" s="33"/>
      <c r="R320" s="35"/>
      <c r="S320" s="35"/>
      <c r="T320" s="37"/>
      <c r="U320" s="37"/>
      <c r="V320" s="35" t="str">
        <f>IF(ISBLANK(C320),"",IF(ISBLANK($D320),$C$3-C320,D320-C320))</f>
        <v/>
      </c>
      <c r="W320" s="35" t="str">
        <f>IF(E320="Oui",1,"")</f>
        <v/>
      </c>
      <c r="X320" s="35" t="str">
        <f t="shared" si="21"/>
        <v/>
      </c>
      <c r="Y320" s="35" t="str">
        <f t="shared" si="22"/>
        <v/>
      </c>
      <c r="Z320" s="35" t="str">
        <f>IF(E320="Oui",N320,"")</f>
        <v/>
      </c>
      <c r="AA320" s="38" t="str">
        <f>IF(E320="Oui",($C$3-J320)/365,"")</f>
        <v/>
      </c>
      <c r="AB320" s="35" t="str">
        <f t="shared" si="23"/>
        <v/>
      </c>
      <c r="AC320" s="35" t="str">
        <f>IF(AND($E320="Oui",$L320="CDI"),1,"")</f>
        <v/>
      </c>
      <c r="AD320" s="35" t="str">
        <f>IF(AND($E320="Oui",$L320="CDD"),1,"")</f>
        <v/>
      </c>
      <c r="AE320" s="35" t="str">
        <f>IF(AND($E320="Oui",$L320="Apprentissage"),1,"")</f>
        <v/>
      </c>
      <c r="AF320" s="35" t="str">
        <f>IF(AND($E320="Oui",$L320="Stage"),1,"")</f>
        <v/>
      </c>
      <c r="AG320" s="35" t="str">
        <f>IF(AND($E320="Oui",$L320="Autre"),1,"")</f>
        <v/>
      </c>
      <c r="AH320" s="35" t="str">
        <f>IF(AND($E320="Oui",$O320="Cadre"),1,"")</f>
        <v/>
      </c>
      <c r="AI320" s="35" t="str">
        <f>IF(AND($E320="Oui",$O320="Agent de maîtrise"),1,"")</f>
        <v/>
      </c>
      <c r="AJ320" s="35" t="str">
        <f>IF(AND($E320="Oui",$O320="Autre"),1,"")</f>
        <v/>
      </c>
      <c r="AK320" s="38" t="str">
        <f>IF(AND($E320="Oui",$H320="F"),($C$3-J320)/365,"")</f>
        <v/>
      </c>
      <c r="AL320" s="38" t="str">
        <f>IF(AND($E320="Oui",$H320="M"),($C$3-$J320)/365,"")</f>
        <v/>
      </c>
      <c r="AM320" s="35" t="str">
        <f>IF(AND($E320="Oui",$L320="CDI",$H320="F"),1,"")</f>
        <v/>
      </c>
      <c r="AN320" s="35" t="str">
        <f>IF(AND($E320="Oui",$L320="CDD",$H320="F"),1,"")</f>
        <v/>
      </c>
      <c r="AO320" s="35" t="str">
        <f>IF(AND($E320="Oui",$L320="Apprentissage",$H320="F"),1,"")</f>
        <v/>
      </c>
      <c r="AP320" s="35" t="str">
        <f>IF(AND($E320="Oui",$L320="Stage",$H320="F"),1,"")</f>
        <v/>
      </c>
      <c r="AQ320" s="35" t="str">
        <f>IF(AND($E320="Oui",$L320="Autre",$H320="F"),1,"")</f>
        <v/>
      </c>
      <c r="AR320" s="35" t="str">
        <f>IF(AND($E320="Oui",$O320="Cadre",$H320="F"),1,"")</f>
        <v/>
      </c>
      <c r="AS320" s="35" t="str">
        <f>IF(AND($E320="Oui",$O320="Agent de maîtrise",$H320="F"),1,"")</f>
        <v/>
      </c>
      <c r="AT320" s="35" t="str">
        <f>IF(AND($E320="Oui",$O320="Autre",$H320="F"),1,"")</f>
        <v/>
      </c>
      <c r="AU320" s="35" t="str">
        <f ca="1">IF($D320&gt;$AU$5,1,"")</f>
        <v/>
      </c>
      <c r="AV320" s="35" t="str">
        <f ca="1">IF(AND($D320&gt;$AV$5,$D320&lt;$AU$5),1,"")</f>
        <v/>
      </c>
      <c r="AW320" s="35" t="str">
        <f ca="1">IF($C320&gt;$AU$5,1,"")</f>
        <v/>
      </c>
      <c r="AX320" s="35" t="str">
        <f ca="1">IF(AND($C320&gt;$AV$5,$C320&lt;$AU$5),1,"")</f>
        <v/>
      </c>
      <c r="AY320" s="21" t="str">
        <f t="shared" si="24"/>
        <v/>
      </c>
    </row>
    <row r="321" spans="1:51" x14ac:dyDescent="0.25">
      <c r="A321" s="18">
        <v>314</v>
      </c>
      <c r="B321" s="32"/>
      <c r="C321" s="33"/>
      <c r="D321" s="33"/>
      <c r="E321" s="26" t="str">
        <f t="shared" si="20"/>
        <v/>
      </c>
      <c r="F321" s="34"/>
      <c r="G321" s="35"/>
      <c r="H321" s="33"/>
      <c r="I321" s="35"/>
      <c r="J321" s="37"/>
      <c r="K321" s="37"/>
      <c r="L321" s="37"/>
      <c r="M321" s="37"/>
      <c r="N321" s="33"/>
      <c r="O321" s="33"/>
      <c r="P321" s="33"/>
      <c r="Q321" s="33"/>
      <c r="R321" s="35"/>
      <c r="S321" s="35"/>
      <c r="T321" s="37"/>
      <c r="U321" s="37"/>
      <c r="V321" s="35" t="str">
        <f>IF(ISBLANK(C321),"",IF(ISBLANK($D321),$C$3-C321,D321-C321))</f>
        <v/>
      </c>
      <c r="W321" s="35" t="str">
        <f>IF(E321="Oui",1,"")</f>
        <v/>
      </c>
      <c r="X321" s="35" t="str">
        <f t="shared" si="21"/>
        <v/>
      </c>
      <c r="Y321" s="35" t="str">
        <f t="shared" si="22"/>
        <v/>
      </c>
      <c r="Z321" s="35" t="str">
        <f>IF(E321="Oui",N321,"")</f>
        <v/>
      </c>
      <c r="AA321" s="38" t="str">
        <f>IF(E321="Oui",($C$3-J321)/365,"")</f>
        <v/>
      </c>
      <c r="AB321" s="35" t="str">
        <f t="shared" si="23"/>
        <v/>
      </c>
      <c r="AC321" s="35" t="str">
        <f>IF(AND($E321="Oui",$L321="CDI"),1,"")</f>
        <v/>
      </c>
      <c r="AD321" s="35" t="str">
        <f>IF(AND($E321="Oui",$L321="CDD"),1,"")</f>
        <v/>
      </c>
      <c r="AE321" s="35" t="str">
        <f>IF(AND($E321="Oui",$L321="Apprentissage"),1,"")</f>
        <v/>
      </c>
      <c r="AF321" s="35" t="str">
        <f>IF(AND($E321="Oui",$L321="Stage"),1,"")</f>
        <v/>
      </c>
      <c r="AG321" s="35" t="str">
        <f>IF(AND($E321="Oui",$L321="Autre"),1,"")</f>
        <v/>
      </c>
      <c r="AH321" s="35" t="str">
        <f>IF(AND($E321="Oui",$O321="Cadre"),1,"")</f>
        <v/>
      </c>
      <c r="AI321" s="35" t="str">
        <f>IF(AND($E321="Oui",$O321="Agent de maîtrise"),1,"")</f>
        <v/>
      </c>
      <c r="AJ321" s="35" t="str">
        <f>IF(AND($E321="Oui",$O321="Autre"),1,"")</f>
        <v/>
      </c>
      <c r="AK321" s="38" t="str">
        <f>IF(AND($E321="Oui",$H321="F"),($C$3-J321)/365,"")</f>
        <v/>
      </c>
      <c r="AL321" s="38" t="str">
        <f>IF(AND($E321="Oui",$H321="M"),($C$3-$J321)/365,"")</f>
        <v/>
      </c>
      <c r="AM321" s="35" t="str">
        <f>IF(AND($E321="Oui",$L321="CDI",$H321="F"),1,"")</f>
        <v/>
      </c>
      <c r="AN321" s="35" t="str">
        <f>IF(AND($E321="Oui",$L321="CDD",$H321="F"),1,"")</f>
        <v/>
      </c>
      <c r="AO321" s="35" t="str">
        <f>IF(AND($E321="Oui",$L321="Apprentissage",$H321="F"),1,"")</f>
        <v/>
      </c>
      <c r="AP321" s="35" t="str">
        <f>IF(AND($E321="Oui",$L321="Stage",$H321="F"),1,"")</f>
        <v/>
      </c>
      <c r="AQ321" s="35" t="str">
        <f>IF(AND($E321="Oui",$L321="Autre",$H321="F"),1,"")</f>
        <v/>
      </c>
      <c r="AR321" s="35" t="str">
        <f>IF(AND($E321="Oui",$O321="Cadre",$H321="F"),1,"")</f>
        <v/>
      </c>
      <c r="AS321" s="35" t="str">
        <f>IF(AND($E321="Oui",$O321="Agent de maîtrise",$H321="F"),1,"")</f>
        <v/>
      </c>
      <c r="AT321" s="35" t="str">
        <f>IF(AND($E321="Oui",$O321="Autre",$H321="F"),1,"")</f>
        <v/>
      </c>
      <c r="AU321" s="35" t="str">
        <f ca="1">IF($D321&gt;$AU$5,1,"")</f>
        <v/>
      </c>
      <c r="AV321" s="35" t="str">
        <f ca="1">IF(AND($D321&gt;$AV$5,$D321&lt;$AU$5),1,"")</f>
        <v/>
      </c>
      <c r="AW321" s="35" t="str">
        <f ca="1">IF($C321&gt;$AU$5,1,"")</f>
        <v/>
      </c>
      <c r="AX321" s="35" t="str">
        <f ca="1">IF(AND($C321&gt;$AV$5,$C321&lt;$AU$5),1,"")</f>
        <v/>
      </c>
      <c r="AY321" s="21" t="str">
        <f t="shared" si="24"/>
        <v/>
      </c>
    </row>
    <row r="322" spans="1:51" x14ac:dyDescent="0.25">
      <c r="A322" s="18">
        <v>315</v>
      </c>
      <c r="B322" s="32"/>
      <c r="C322" s="33"/>
      <c r="D322" s="33"/>
      <c r="E322" s="26" t="str">
        <f t="shared" si="20"/>
        <v/>
      </c>
      <c r="F322" s="34"/>
      <c r="G322" s="35"/>
      <c r="H322" s="33"/>
      <c r="I322" s="35"/>
      <c r="J322" s="37"/>
      <c r="K322" s="37"/>
      <c r="L322" s="37"/>
      <c r="M322" s="37"/>
      <c r="N322" s="33"/>
      <c r="O322" s="33"/>
      <c r="P322" s="33"/>
      <c r="Q322" s="33"/>
      <c r="R322" s="35"/>
      <c r="S322" s="35"/>
      <c r="T322" s="37"/>
      <c r="U322" s="37"/>
      <c r="V322" s="35" t="str">
        <f>IF(ISBLANK(C322),"",IF(ISBLANK($D322),$C$3-C322,D322-C322))</f>
        <v/>
      </c>
      <c r="W322" s="35" t="str">
        <f>IF(E322="Oui",1,"")</f>
        <v/>
      </c>
      <c r="X322" s="35" t="str">
        <f t="shared" si="21"/>
        <v/>
      </c>
      <c r="Y322" s="35" t="str">
        <f t="shared" si="22"/>
        <v/>
      </c>
      <c r="Z322" s="35" t="str">
        <f>IF(E322="Oui",N322,"")</f>
        <v/>
      </c>
      <c r="AA322" s="38" t="str">
        <f>IF(E322="Oui",($C$3-J322)/365,"")</f>
        <v/>
      </c>
      <c r="AB322" s="35" t="str">
        <f t="shared" si="23"/>
        <v/>
      </c>
      <c r="AC322" s="35" t="str">
        <f>IF(AND($E322="Oui",$L322="CDI"),1,"")</f>
        <v/>
      </c>
      <c r="AD322" s="35" t="str">
        <f>IF(AND($E322="Oui",$L322="CDD"),1,"")</f>
        <v/>
      </c>
      <c r="AE322" s="35" t="str">
        <f>IF(AND($E322="Oui",$L322="Apprentissage"),1,"")</f>
        <v/>
      </c>
      <c r="AF322" s="35" t="str">
        <f>IF(AND($E322="Oui",$L322="Stage"),1,"")</f>
        <v/>
      </c>
      <c r="AG322" s="35" t="str">
        <f>IF(AND($E322="Oui",$L322="Autre"),1,"")</f>
        <v/>
      </c>
      <c r="AH322" s="35" t="str">
        <f>IF(AND($E322="Oui",$O322="Cadre"),1,"")</f>
        <v/>
      </c>
      <c r="AI322" s="35" t="str">
        <f>IF(AND($E322="Oui",$O322="Agent de maîtrise"),1,"")</f>
        <v/>
      </c>
      <c r="AJ322" s="35" t="str">
        <f>IF(AND($E322="Oui",$O322="Autre"),1,"")</f>
        <v/>
      </c>
      <c r="AK322" s="38" t="str">
        <f>IF(AND($E322="Oui",$H322="F"),($C$3-J322)/365,"")</f>
        <v/>
      </c>
      <c r="AL322" s="38" t="str">
        <f>IF(AND($E322="Oui",$H322="M"),($C$3-$J322)/365,"")</f>
        <v/>
      </c>
      <c r="AM322" s="35" t="str">
        <f>IF(AND($E322="Oui",$L322="CDI",$H322="F"),1,"")</f>
        <v/>
      </c>
      <c r="AN322" s="35" t="str">
        <f>IF(AND($E322="Oui",$L322="CDD",$H322="F"),1,"")</f>
        <v/>
      </c>
      <c r="AO322" s="35" t="str">
        <f>IF(AND($E322="Oui",$L322="Apprentissage",$H322="F"),1,"")</f>
        <v/>
      </c>
      <c r="AP322" s="35" t="str">
        <f>IF(AND($E322="Oui",$L322="Stage",$H322="F"),1,"")</f>
        <v/>
      </c>
      <c r="AQ322" s="35" t="str">
        <f>IF(AND($E322="Oui",$L322="Autre",$H322="F"),1,"")</f>
        <v/>
      </c>
      <c r="AR322" s="35" t="str">
        <f>IF(AND($E322="Oui",$O322="Cadre",$H322="F"),1,"")</f>
        <v/>
      </c>
      <c r="AS322" s="35" t="str">
        <f>IF(AND($E322="Oui",$O322="Agent de maîtrise",$H322="F"),1,"")</f>
        <v/>
      </c>
      <c r="AT322" s="35" t="str">
        <f>IF(AND($E322="Oui",$O322="Autre",$H322="F"),1,"")</f>
        <v/>
      </c>
      <c r="AU322" s="35" t="str">
        <f ca="1">IF($D322&gt;$AU$5,1,"")</f>
        <v/>
      </c>
      <c r="AV322" s="35" t="str">
        <f ca="1">IF(AND($D322&gt;$AV$5,$D322&lt;$AU$5),1,"")</f>
        <v/>
      </c>
      <c r="AW322" s="35" t="str">
        <f ca="1">IF($C322&gt;$AU$5,1,"")</f>
        <v/>
      </c>
      <c r="AX322" s="35" t="str">
        <f ca="1">IF(AND($C322&gt;$AV$5,$C322&lt;$AU$5),1,"")</f>
        <v/>
      </c>
      <c r="AY322" s="21" t="str">
        <f t="shared" si="24"/>
        <v/>
      </c>
    </row>
    <row r="323" spans="1:51" x14ac:dyDescent="0.25">
      <c r="A323" s="18">
        <v>316</v>
      </c>
      <c r="B323" s="32"/>
      <c r="C323" s="33"/>
      <c r="D323" s="33"/>
      <c r="E323" s="26" t="str">
        <f t="shared" si="20"/>
        <v/>
      </c>
      <c r="F323" s="34"/>
      <c r="G323" s="35"/>
      <c r="H323" s="33"/>
      <c r="I323" s="35"/>
      <c r="J323" s="37"/>
      <c r="K323" s="37"/>
      <c r="L323" s="37"/>
      <c r="M323" s="37"/>
      <c r="N323" s="33"/>
      <c r="O323" s="33"/>
      <c r="P323" s="33"/>
      <c r="Q323" s="33"/>
      <c r="R323" s="35"/>
      <c r="S323" s="35"/>
      <c r="T323" s="37"/>
      <c r="U323" s="37"/>
      <c r="V323" s="35" t="str">
        <f>IF(ISBLANK(C323),"",IF(ISBLANK($D323),$C$3-C323,D323-C323))</f>
        <v/>
      </c>
      <c r="W323" s="35" t="str">
        <f>IF(E323="Oui",1,"")</f>
        <v/>
      </c>
      <c r="X323" s="35" t="str">
        <f t="shared" si="21"/>
        <v/>
      </c>
      <c r="Y323" s="35" t="str">
        <f t="shared" si="22"/>
        <v/>
      </c>
      <c r="Z323" s="35" t="str">
        <f>IF(E323="Oui",N323,"")</f>
        <v/>
      </c>
      <c r="AA323" s="38" t="str">
        <f>IF(E323="Oui",($C$3-J323)/365,"")</f>
        <v/>
      </c>
      <c r="AB323" s="35" t="str">
        <f t="shared" si="23"/>
        <v/>
      </c>
      <c r="AC323" s="35" t="str">
        <f>IF(AND($E323="Oui",$L323="CDI"),1,"")</f>
        <v/>
      </c>
      <c r="AD323" s="35" t="str">
        <f>IF(AND($E323="Oui",$L323="CDD"),1,"")</f>
        <v/>
      </c>
      <c r="AE323" s="35" t="str">
        <f>IF(AND($E323="Oui",$L323="Apprentissage"),1,"")</f>
        <v/>
      </c>
      <c r="AF323" s="35" t="str">
        <f>IF(AND($E323="Oui",$L323="Stage"),1,"")</f>
        <v/>
      </c>
      <c r="AG323" s="35" t="str">
        <f>IF(AND($E323="Oui",$L323="Autre"),1,"")</f>
        <v/>
      </c>
      <c r="AH323" s="35" t="str">
        <f>IF(AND($E323="Oui",$O323="Cadre"),1,"")</f>
        <v/>
      </c>
      <c r="AI323" s="35" t="str">
        <f>IF(AND($E323="Oui",$O323="Agent de maîtrise"),1,"")</f>
        <v/>
      </c>
      <c r="AJ323" s="35" t="str">
        <f>IF(AND($E323="Oui",$O323="Autre"),1,"")</f>
        <v/>
      </c>
      <c r="AK323" s="38" t="str">
        <f>IF(AND($E323="Oui",$H323="F"),($C$3-J323)/365,"")</f>
        <v/>
      </c>
      <c r="AL323" s="38" t="str">
        <f>IF(AND($E323="Oui",$H323="M"),($C$3-$J323)/365,"")</f>
        <v/>
      </c>
      <c r="AM323" s="35" t="str">
        <f>IF(AND($E323="Oui",$L323="CDI",$H323="F"),1,"")</f>
        <v/>
      </c>
      <c r="AN323" s="35" t="str">
        <f>IF(AND($E323="Oui",$L323="CDD",$H323="F"),1,"")</f>
        <v/>
      </c>
      <c r="AO323" s="35" t="str">
        <f>IF(AND($E323="Oui",$L323="Apprentissage",$H323="F"),1,"")</f>
        <v/>
      </c>
      <c r="AP323" s="35" t="str">
        <f>IF(AND($E323="Oui",$L323="Stage",$H323="F"),1,"")</f>
        <v/>
      </c>
      <c r="AQ323" s="35" t="str">
        <f>IF(AND($E323="Oui",$L323="Autre",$H323="F"),1,"")</f>
        <v/>
      </c>
      <c r="AR323" s="35" t="str">
        <f>IF(AND($E323="Oui",$O323="Cadre",$H323="F"),1,"")</f>
        <v/>
      </c>
      <c r="AS323" s="35" t="str">
        <f>IF(AND($E323="Oui",$O323="Agent de maîtrise",$H323="F"),1,"")</f>
        <v/>
      </c>
      <c r="AT323" s="35" t="str">
        <f>IF(AND($E323="Oui",$O323="Autre",$H323="F"),1,"")</f>
        <v/>
      </c>
      <c r="AU323" s="35" t="str">
        <f ca="1">IF($D323&gt;$AU$5,1,"")</f>
        <v/>
      </c>
      <c r="AV323" s="35" t="str">
        <f ca="1">IF(AND($D323&gt;$AV$5,$D323&lt;$AU$5),1,"")</f>
        <v/>
      </c>
      <c r="AW323" s="35" t="str">
        <f ca="1">IF($C323&gt;$AU$5,1,"")</f>
        <v/>
      </c>
      <c r="AX323" s="35" t="str">
        <f ca="1">IF(AND($C323&gt;$AV$5,$C323&lt;$AU$5),1,"")</f>
        <v/>
      </c>
      <c r="AY323" s="21" t="str">
        <f t="shared" si="24"/>
        <v/>
      </c>
    </row>
    <row r="324" spans="1:51" x14ac:dyDescent="0.25">
      <c r="A324" s="18">
        <v>317</v>
      </c>
      <c r="B324" s="32"/>
      <c r="C324" s="33"/>
      <c r="D324" s="33"/>
      <c r="E324" s="26" t="str">
        <f t="shared" si="20"/>
        <v/>
      </c>
      <c r="F324" s="34"/>
      <c r="G324" s="35"/>
      <c r="H324" s="33"/>
      <c r="I324" s="35"/>
      <c r="J324" s="37"/>
      <c r="K324" s="37"/>
      <c r="L324" s="37"/>
      <c r="M324" s="37"/>
      <c r="N324" s="33"/>
      <c r="O324" s="33"/>
      <c r="P324" s="33"/>
      <c r="Q324" s="33"/>
      <c r="R324" s="35"/>
      <c r="S324" s="35"/>
      <c r="T324" s="37"/>
      <c r="U324" s="37"/>
      <c r="V324" s="35" t="str">
        <f>IF(ISBLANK(C324),"",IF(ISBLANK($D324),$C$3-C324,D324-C324))</f>
        <v/>
      </c>
      <c r="W324" s="35" t="str">
        <f>IF(E324="Oui",1,"")</f>
        <v/>
      </c>
      <c r="X324" s="35" t="str">
        <f t="shared" si="21"/>
        <v/>
      </c>
      <c r="Y324" s="35" t="str">
        <f t="shared" si="22"/>
        <v/>
      </c>
      <c r="Z324" s="35" t="str">
        <f>IF(E324="Oui",N324,"")</f>
        <v/>
      </c>
      <c r="AA324" s="38" t="str">
        <f>IF(E324="Oui",($C$3-J324)/365,"")</f>
        <v/>
      </c>
      <c r="AB324" s="35" t="str">
        <f t="shared" si="23"/>
        <v/>
      </c>
      <c r="AC324" s="35" t="str">
        <f>IF(AND($E324="Oui",$L324="CDI"),1,"")</f>
        <v/>
      </c>
      <c r="AD324" s="35" t="str">
        <f>IF(AND($E324="Oui",$L324="CDD"),1,"")</f>
        <v/>
      </c>
      <c r="AE324" s="35" t="str">
        <f>IF(AND($E324="Oui",$L324="Apprentissage"),1,"")</f>
        <v/>
      </c>
      <c r="AF324" s="35" t="str">
        <f>IF(AND($E324="Oui",$L324="Stage"),1,"")</f>
        <v/>
      </c>
      <c r="AG324" s="35" t="str">
        <f>IF(AND($E324="Oui",$L324="Autre"),1,"")</f>
        <v/>
      </c>
      <c r="AH324" s="35" t="str">
        <f>IF(AND($E324="Oui",$O324="Cadre"),1,"")</f>
        <v/>
      </c>
      <c r="AI324" s="35" t="str">
        <f>IF(AND($E324="Oui",$O324="Agent de maîtrise"),1,"")</f>
        <v/>
      </c>
      <c r="AJ324" s="35" t="str">
        <f>IF(AND($E324="Oui",$O324="Autre"),1,"")</f>
        <v/>
      </c>
      <c r="AK324" s="38" t="str">
        <f>IF(AND($E324="Oui",$H324="F"),($C$3-J324)/365,"")</f>
        <v/>
      </c>
      <c r="AL324" s="38" t="str">
        <f>IF(AND($E324="Oui",$H324="M"),($C$3-$J324)/365,"")</f>
        <v/>
      </c>
      <c r="AM324" s="35" t="str">
        <f>IF(AND($E324="Oui",$L324="CDI",$H324="F"),1,"")</f>
        <v/>
      </c>
      <c r="AN324" s="35" t="str">
        <f>IF(AND($E324="Oui",$L324="CDD",$H324="F"),1,"")</f>
        <v/>
      </c>
      <c r="AO324" s="35" t="str">
        <f>IF(AND($E324="Oui",$L324="Apprentissage",$H324="F"),1,"")</f>
        <v/>
      </c>
      <c r="AP324" s="35" t="str">
        <f>IF(AND($E324="Oui",$L324="Stage",$H324="F"),1,"")</f>
        <v/>
      </c>
      <c r="AQ324" s="35" t="str">
        <f>IF(AND($E324="Oui",$L324="Autre",$H324="F"),1,"")</f>
        <v/>
      </c>
      <c r="AR324" s="35" t="str">
        <f>IF(AND($E324="Oui",$O324="Cadre",$H324="F"),1,"")</f>
        <v/>
      </c>
      <c r="AS324" s="35" t="str">
        <f>IF(AND($E324="Oui",$O324="Agent de maîtrise",$H324="F"),1,"")</f>
        <v/>
      </c>
      <c r="AT324" s="35" t="str">
        <f>IF(AND($E324="Oui",$O324="Autre",$H324="F"),1,"")</f>
        <v/>
      </c>
      <c r="AU324" s="35" t="str">
        <f ca="1">IF($D324&gt;$AU$5,1,"")</f>
        <v/>
      </c>
      <c r="AV324" s="35" t="str">
        <f ca="1">IF(AND($D324&gt;$AV$5,$D324&lt;$AU$5),1,"")</f>
        <v/>
      </c>
      <c r="AW324" s="35" t="str">
        <f ca="1">IF($C324&gt;$AU$5,1,"")</f>
        <v/>
      </c>
      <c r="AX324" s="35" t="str">
        <f ca="1">IF(AND($C324&gt;$AV$5,$C324&lt;$AU$5),1,"")</f>
        <v/>
      </c>
      <c r="AY324" s="21" t="str">
        <f t="shared" si="24"/>
        <v/>
      </c>
    </row>
    <row r="325" spans="1:51" x14ac:dyDescent="0.25">
      <c r="A325" s="18">
        <v>318</v>
      </c>
      <c r="B325" s="32"/>
      <c r="C325" s="33"/>
      <c r="D325" s="33"/>
      <c r="E325" s="26" t="str">
        <f t="shared" si="20"/>
        <v/>
      </c>
      <c r="F325" s="34"/>
      <c r="G325" s="35"/>
      <c r="H325" s="33"/>
      <c r="I325" s="35"/>
      <c r="J325" s="37"/>
      <c r="K325" s="37"/>
      <c r="L325" s="37"/>
      <c r="M325" s="37"/>
      <c r="N325" s="33"/>
      <c r="O325" s="33"/>
      <c r="P325" s="33"/>
      <c r="Q325" s="33"/>
      <c r="R325" s="35"/>
      <c r="S325" s="35"/>
      <c r="T325" s="37"/>
      <c r="U325" s="37"/>
      <c r="V325" s="35" t="str">
        <f>IF(ISBLANK(C325),"",IF(ISBLANK($D325),$C$3-C325,D325-C325))</f>
        <v/>
      </c>
      <c r="W325" s="35" t="str">
        <f>IF(E325="Oui",1,"")</f>
        <v/>
      </c>
      <c r="X325" s="35" t="str">
        <f t="shared" si="21"/>
        <v/>
      </c>
      <c r="Y325" s="35" t="str">
        <f t="shared" si="22"/>
        <v/>
      </c>
      <c r="Z325" s="35" t="str">
        <f>IF(E325="Oui",N325,"")</f>
        <v/>
      </c>
      <c r="AA325" s="38" t="str">
        <f>IF(E325="Oui",($C$3-J325)/365,"")</f>
        <v/>
      </c>
      <c r="AB325" s="35" t="str">
        <f t="shared" si="23"/>
        <v/>
      </c>
      <c r="AC325" s="35" t="str">
        <f>IF(AND($E325="Oui",$L325="CDI"),1,"")</f>
        <v/>
      </c>
      <c r="AD325" s="35" t="str">
        <f>IF(AND($E325="Oui",$L325="CDD"),1,"")</f>
        <v/>
      </c>
      <c r="AE325" s="35" t="str">
        <f>IF(AND($E325="Oui",$L325="Apprentissage"),1,"")</f>
        <v/>
      </c>
      <c r="AF325" s="35" t="str">
        <f>IF(AND($E325="Oui",$L325="Stage"),1,"")</f>
        <v/>
      </c>
      <c r="AG325" s="35" t="str">
        <f>IF(AND($E325="Oui",$L325="Autre"),1,"")</f>
        <v/>
      </c>
      <c r="AH325" s="35" t="str">
        <f>IF(AND($E325="Oui",$O325="Cadre"),1,"")</f>
        <v/>
      </c>
      <c r="AI325" s="35" t="str">
        <f>IF(AND($E325="Oui",$O325="Agent de maîtrise"),1,"")</f>
        <v/>
      </c>
      <c r="AJ325" s="35" t="str">
        <f>IF(AND($E325="Oui",$O325="Autre"),1,"")</f>
        <v/>
      </c>
      <c r="AK325" s="38" t="str">
        <f>IF(AND($E325="Oui",$H325="F"),($C$3-J325)/365,"")</f>
        <v/>
      </c>
      <c r="AL325" s="38" t="str">
        <f>IF(AND($E325="Oui",$H325="M"),($C$3-$J325)/365,"")</f>
        <v/>
      </c>
      <c r="AM325" s="35" t="str">
        <f>IF(AND($E325="Oui",$L325="CDI",$H325="F"),1,"")</f>
        <v/>
      </c>
      <c r="AN325" s="35" t="str">
        <f>IF(AND($E325="Oui",$L325="CDD",$H325="F"),1,"")</f>
        <v/>
      </c>
      <c r="AO325" s="35" t="str">
        <f>IF(AND($E325="Oui",$L325="Apprentissage",$H325="F"),1,"")</f>
        <v/>
      </c>
      <c r="AP325" s="35" t="str">
        <f>IF(AND($E325="Oui",$L325="Stage",$H325="F"),1,"")</f>
        <v/>
      </c>
      <c r="AQ325" s="35" t="str">
        <f>IF(AND($E325="Oui",$L325="Autre",$H325="F"),1,"")</f>
        <v/>
      </c>
      <c r="AR325" s="35" t="str">
        <f>IF(AND($E325="Oui",$O325="Cadre",$H325="F"),1,"")</f>
        <v/>
      </c>
      <c r="AS325" s="35" t="str">
        <f>IF(AND($E325="Oui",$O325="Agent de maîtrise",$H325="F"),1,"")</f>
        <v/>
      </c>
      <c r="AT325" s="35" t="str">
        <f>IF(AND($E325="Oui",$O325="Autre",$H325="F"),1,"")</f>
        <v/>
      </c>
      <c r="AU325" s="35" t="str">
        <f ca="1">IF($D325&gt;$AU$5,1,"")</f>
        <v/>
      </c>
      <c r="AV325" s="35" t="str">
        <f ca="1">IF(AND($D325&gt;$AV$5,$D325&lt;$AU$5),1,"")</f>
        <v/>
      </c>
      <c r="AW325" s="35" t="str">
        <f ca="1">IF($C325&gt;$AU$5,1,"")</f>
        <v/>
      </c>
      <c r="AX325" s="35" t="str">
        <f ca="1">IF(AND($C325&gt;$AV$5,$C325&lt;$AU$5),1,"")</f>
        <v/>
      </c>
      <c r="AY325" s="21" t="str">
        <f t="shared" si="24"/>
        <v/>
      </c>
    </row>
    <row r="326" spans="1:51" x14ac:dyDescent="0.25">
      <c r="A326" s="18">
        <v>319</v>
      </c>
      <c r="B326" s="32"/>
      <c r="C326" s="33"/>
      <c r="D326" s="33"/>
      <c r="E326" s="26" t="str">
        <f t="shared" si="20"/>
        <v/>
      </c>
      <c r="F326" s="34"/>
      <c r="G326" s="35"/>
      <c r="H326" s="33"/>
      <c r="I326" s="35"/>
      <c r="J326" s="37"/>
      <c r="K326" s="37"/>
      <c r="L326" s="37"/>
      <c r="M326" s="37"/>
      <c r="N326" s="33"/>
      <c r="O326" s="33"/>
      <c r="P326" s="33"/>
      <c r="Q326" s="33"/>
      <c r="R326" s="35"/>
      <c r="S326" s="35"/>
      <c r="T326" s="37"/>
      <c r="U326" s="37"/>
      <c r="V326" s="35" t="str">
        <f>IF(ISBLANK(C326),"",IF(ISBLANK($D326),$C$3-C326,D326-C326))</f>
        <v/>
      </c>
      <c r="W326" s="35" t="str">
        <f>IF(E326="Oui",1,"")</f>
        <v/>
      </c>
      <c r="X326" s="35" t="str">
        <f t="shared" si="21"/>
        <v/>
      </c>
      <c r="Y326" s="35" t="str">
        <f t="shared" si="22"/>
        <v/>
      </c>
      <c r="Z326" s="35" t="str">
        <f>IF(E326="Oui",N326,"")</f>
        <v/>
      </c>
      <c r="AA326" s="38" t="str">
        <f>IF(E326="Oui",($C$3-J326)/365,"")</f>
        <v/>
      </c>
      <c r="AB326" s="35" t="str">
        <f t="shared" si="23"/>
        <v/>
      </c>
      <c r="AC326" s="35" t="str">
        <f>IF(AND($E326="Oui",$L326="CDI"),1,"")</f>
        <v/>
      </c>
      <c r="AD326" s="35" t="str">
        <f>IF(AND($E326="Oui",$L326="CDD"),1,"")</f>
        <v/>
      </c>
      <c r="AE326" s="35" t="str">
        <f>IF(AND($E326="Oui",$L326="Apprentissage"),1,"")</f>
        <v/>
      </c>
      <c r="AF326" s="35" t="str">
        <f>IF(AND($E326="Oui",$L326="Stage"),1,"")</f>
        <v/>
      </c>
      <c r="AG326" s="35" t="str">
        <f>IF(AND($E326="Oui",$L326="Autre"),1,"")</f>
        <v/>
      </c>
      <c r="AH326" s="35" t="str">
        <f>IF(AND($E326="Oui",$O326="Cadre"),1,"")</f>
        <v/>
      </c>
      <c r="AI326" s="35" t="str">
        <f>IF(AND($E326="Oui",$O326="Agent de maîtrise"),1,"")</f>
        <v/>
      </c>
      <c r="AJ326" s="35" t="str">
        <f>IF(AND($E326="Oui",$O326="Autre"),1,"")</f>
        <v/>
      </c>
      <c r="AK326" s="38" t="str">
        <f>IF(AND($E326="Oui",$H326="F"),($C$3-J326)/365,"")</f>
        <v/>
      </c>
      <c r="AL326" s="38" t="str">
        <f>IF(AND($E326="Oui",$H326="M"),($C$3-$J326)/365,"")</f>
        <v/>
      </c>
      <c r="AM326" s="35" t="str">
        <f>IF(AND($E326="Oui",$L326="CDI",$H326="F"),1,"")</f>
        <v/>
      </c>
      <c r="AN326" s="35" t="str">
        <f>IF(AND($E326="Oui",$L326="CDD",$H326="F"),1,"")</f>
        <v/>
      </c>
      <c r="AO326" s="35" t="str">
        <f>IF(AND($E326="Oui",$L326="Apprentissage",$H326="F"),1,"")</f>
        <v/>
      </c>
      <c r="AP326" s="35" t="str">
        <f>IF(AND($E326="Oui",$L326="Stage",$H326="F"),1,"")</f>
        <v/>
      </c>
      <c r="AQ326" s="35" t="str">
        <f>IF(AND($E326="Oui",$L326="Autre",$H326="F"),1,"")</f>
        <v/>
      </c>
      <c r="AR326" s="35" t="str">
        <f>IF(AND($E326="Oui",$O326="Cadre",$H326="F"),1,"")</f>
        <v/>
      </c>
      <c r="AS326" s="35" t="str">
        <f>IF(AND($E326="Oui",$O326="Agent de maîtrise",$H326="F"),1,"")</f>
        <v/>
      </c>
      <c r="AT326" s="35" t="str">
        <f>IF(AND($E326="Oui",$O326="Autre",$H326="F"),1,"")</f>
        <v/>
      </c>
      <c r="AU326" s="35" t="str">
        <f ca="1">IF($D326&gt;$AU$5,1,"")</f>
        <v/>
      </c>
      <c r="AV326" s="35" t="str">
        <f ca="1">IF(AND($D326&gt;$AV$5,$D326&lt;$AU$5),1,"")</f>
        <v/>
      </c>
      <c r="AW326" s="35" t="str">
        <f ca="1">IF($C326&gt;$AU$5,1,"")</f>
        <v/>
      </c>
      <c r="AX326" s="35" t="str">
        <f ca="1">IF(AND($C326&gt;$AV$5,$C326&lt;$AU$5),1,"")</f>
        <v/>
      </c>
      <c r="AY326" s="21" t="str">
        <f t="shared" si="24"/>
        <v/>
      </c>
    </row>
    <row r="327" spans="1:51" x14ac:dyDescent="0.25">
      <c r="A327" s="18">
        <v>320</v>
      </c>
      <c r="B327" s="32"/>
      <c r="C327" s="33"/>
      <c r="D327" s="33"/>
      <c r="E327" s="26" t="str">
        <f t="shared" si="20"/>
        <v/>
      </c>
      <c r="F327" s="34"/>
      <c r="G327" s="35"/>
      <c r="H327" s="33"/>
      <c r="I327" s="35"/>
      <c r="J327" s="37"/>
      <c r="K327" s="37"/>
      <c r="L327" s="37"/>
      <c r="M327" s="37"/>
      <c r="N327" s="33"/>
      <c r="O327" s="33"/>
      <c r="P327" s="33"/>
      <c r="Q327" s="33"/>
      <c r="R327" s="35"/>
      <c r="S327" s="35"/>
      <c r="T327" s="37"/>
      <c r="U327" s="37"/>
      <c r="V327" s="35" t="str">
        <f>IF(ISBLANK(C327),"",IF(ISBLANK($D327),$C$3-C327,D327-C327))</f>
        <v/>
      </c>
      <c r="W327" s="35" t="str">
        <f>IF(E327="Oui",1,"")</f>
        <v/>
      </c>
      <c r="X327" s="35" t="str">
        <f t="shared" si="21"/>
        <v/>
      </c>
      <c r="Y327" s="35" t="str">
        <f t="shared" si="22"/>
        <v/>
      </c>
      <c r="Z327" s="35" t="str">
        <f>IF(E327="Oui",N327,"")</f>
        <v/>
      </c>
      <c r="AA327" s="38" t="str">
        <f>IF(E327="Oui",($C$3-J327)/365,"")</f>
        <v/>
      </c>
      <c r="AB327" s="35" t="str">
        <f t="shared" si="23"/>
        <v/>
      </c>
      <c r="AC327" s="35" t="str">
        <f>IF(AND($E327="Oui",$L327="CDI"),1,"")</f>
        <v/>
      </c>
      <c r="AD327" s="35" t="str">
        <f>IF(AND($E327="Oui",$L327="CDD"),1,"")</f>
        <v/>
      </c>
      <c r="AE327" s="35" t="str">
        <f>IF(AND($E327="Oui",$L327="Apprentissage"),1,"")</f>
        <v/>
      </c>
      <c r="AF327" s="35" t="str">
        <f>IF(AND($E327="Oui",$L327="Stage"),1,"")</f>
        <v/>
      </c>
      <c r="AG327" s="35" t="str">
        <f>IF(AND($E327="Oui",$L327="Autre"),1,"")</f>
        <v/>
      </c>
      <c r="AH327" s="35" t="str">
        <f>IF(AND($E327="Oui",$O327="Cadre"),1,"")</f>
        <v/>
      </c>
      <c r="AI327" s="35" t="str">
        <f>IF(AND($E327="Oui",$O327="Agent de maîtrise"),1,"")</f>
        <v/>
      </c>
      <c r="AJ327" s="35" t="str">
        <f>IF(AND($E327="Oui",$O327="Autre"),1,"")</f>
        <v/>
      </c>
      <c r="AK327" s="38" t="str">
        <f>IF(AND($E327="Oui",$H327="F"),($C$3-J327)/365,"")</f>
        <v/>
      </c>
      <c r="AL327" s="38" t="str">
        <f>IF(AND($E327="Oui",$H327="M"),($C$3-$J327)/365,"")</f>
        <v/>
      </c>
      <c r="AM327" s="35" t="str">
        <f>IF(AND($E327="Oui",$L327="CDI",$H327="F"),1,"")</f>
        <v/>
      </c>
      <c r="AN327" s="35" t="str">
        <f>IF(AND($E327="Oui",$L327="CDD",$H327="F"),1,"")</f>
        <v/>
      </c>
      <c r="AO327" s="35" t="str">
        <f>IF(AND($E327="Oui",$L327="Apprentissage",$H327="F"),1,"")</f>
        <v/>
      </c>
      <c r="AP327" s="35" t="str">
        <f>IF(AND($E327="Oui",$L327="Stage",$H327="F"),1,"")</f>
        <v/>
      </c>
      <c r="AQ327" s="35" t="str">
        <f>IF(AND($E327="Oui",$L327="Autre",$H327="F"),1,"")</f>
        <v/>
      </c>
      <c r="AR327" s="35" t="str">
        <f>IF(AND($E327="Oui",$O327="Cadre",$H327="F"),1,"")</f>
        <v/>
      </c>
      <c r="AS327" s="35" t="str">
        <f>IF(AND($E327="Oui",$O327="Agent de maîtrise",$H327="F"),1,"")</f>
        <v/>
      </c>
      <c r="AT327" s="35" t="str">
        <f>IF(AND($E327="Oui",$O327="Autre",$H327="F"),1,"")</f>
        <v/>
      </c>
      <c r="AU327" s="35" t="str">
        <f ca="1">IF($D327&gt;$AU$5,1,"")</f>
        <v/>
      </c>
      <c r="AV327" s="35" t="str">
        <f ca="1">IF(AND($D327&gt;$AV$5,$D327&lt;$AU$5),1,"")</f>
        <v/>
      </c>
      <c r="AW327" s="35" t="str">
        <f ca="1">IF($C327&gt;$AU$5,1,"")</f>
        <v/>
      </c>
      <c r="AX327" s="35" t="str">
        <f ca="1">IF(AND($C327&gt;$AV$5,$C327&lt;$AU$5),1,"")</f>
        <v/>
      </c>
      <c r="AY327" s="21" t="str">
        <f t="shared" si="24"/>
        <v/>
      </c>
    </row>
    <row r="328" spans="1:51" x14ac:dyDescent="0.25">
      <c r="A328" s="18">
        <v>321</v>
      </c>
      <c r="B328" s="32"/>
      <c r="C328" s="33"/>
      <c r="D328" s="33"/>
      <c r="E328" s="26" t="str">
        <f t="shared" si="20"/>
        <v/>
      </c>
      <c r="F328" s="34"/>
      <c r="G328" s="35"/>
      <c r="H328" s="33"/>
      <c r="I328" s="35"/>
      <c r="J328" s="37"/>
      <c r="K328" s="37"/>
      <c r="L328" s="37"/>
      <c r="M328" s="37"/>
      <c r="N328" s="33"/>
      <c r="O328" s="33"/>
      <c r="P328" s="33"/>
      <c r="Q328" s="33"/>
      <c r="R328" s="35"/>
      <c r="S328" s="35"/>
      <c r="T328" s="37"/>
      <c r="U328" s="37"/>
      <c r="V328" s="35" t="str">
        <f>IF(ISBLANK(C328),"",IF(ISBLANK($D328),$C$3-C328,D328-C328))</f>
        <v/>
      </c>
      <c r="W328" s="35" t="str">
        <f>IF(E328="Oui",1,"")</f>
        <v/>
      </c>
      <c r="X328" s="35" t="str">
        <f t="shared" si="21"/>
        <v/>
      </c>
      <c r="Y328" s="35" t="str">
        <f t="shared" si="22"/>
        <v/>
      </c>
      <c r="Z328" s="35" t="str">
        <f>IF(E328="Oui",N328,"")</f>
        <v/>
      </c>
      <c r="AA328" s="38" t="str">
        <f>IF(E328="Oui",($C$3-J328)/365,"")</f>
        <v/>
      </c>
      <c r="AB328" s="35" t="str">
        <f t="shared" si="23"/>
        <v/>
      </c>
      <c r="AC328" s="35" t="str">
        <f>IF(AND($E328="Oui",$L328="CDI"),1,"")</f>
        <v/>
      </c>
      <c r="AD328" s="35" t="str">
        <f>IF(AND($E328="Oui",$L328="CDD"),1,"")</f>
        <v/>
      </c>
      <c r="AE328" s="35" t="str">
        <f>IF(AND($E328="Oui",$L328="Apprentissage"),1,"")</f>
        <v/>
      </c>
      <c r="AF328" s="35" t="str">
        <f>IF(AND($E328="Oui",$L328="Stage"),1,"")</f>
        <v/>
      </c>
      <c r="AG328" s="35" t="str">
        <f>IF(AND($E328="Oui",$L328="Autre"),1,"")</f>
        <v/>
      </c>
      <c r="AH328" s="35" t="str">
        <f>IF(AND($E328="Oui",$O328="Cadre"),1,"")</f>
        <v/>
      </c>
      <c r="AI328" s="35" t="str">
        <f>IF(AND($E328="Oui",$O328="Agent de maîtrise"),1,"")</f>
        <v/>
      </c>
      <c r="AJ328" s="35" t="str">
        <f>IF(AND($E328="Oui",$O328="Autre"),1,"")</f>
        <v/>
      </c>
      <c r="AK328" s="38" t="str">
        <f>IF(AND($E328="Oui",$H328="F"),($C$3-J328)/365,"")</f>
        <v/>
      </c>
      <c r="AL328" s="38" t="str">
        <f>IF(AND($E328="Oui",$H328="M"),($C$3-$J328)/365,"")</f>
        <v/>
      </c>
      <c r="AM328" s="35" t="str">
        <f>IF(AND($E328="Oui",$L328="CDI",$H328="F"),1,"")</f>
        <v/>
      </c>
      <c r="AN328" s="35" t="str">
        <f>IF(AND($E328="Oui",$L328="CDD",$H328="F"),1,"")</f>
        <v/>
      </c>
      <c r="AO328" s="35" t="str">
        <f>IF(AND($E328="Oui",$L328="Apprentissage",$H328="F"),1,"")</f>
        <v/>
      </c>
      <c r="AP328" s="35" t="str">
        <f>IF(AND($E328="Oui",$L328="Stage",$H328="F"),1,"")</f>
        <v/>
      </c>
      <c r="AQ328" s="35" t="str">
        <f>IF(AND($E328="Oui",$L328="Autre",$H328="F"),1,"")</f>
        <v/>
      </c>
      <c r="AR328" s="35" t="str">
        <f>IF(AND($E328="Oui",$O328="Cadre",$H328="F"),1,"")</f>
        <v/>
      </c>
      <c r="AS328" s="35" t="str">
        <f>IF(AND($E328="Oui",$O328="Agent de maîtrise",$H328="F"),1,"")</f>
        <v/>
      </c>
      <c r="AT328" s="35" t="str">
        <f>IF(AND($E328="Oui",$O328="Autre",$H328="F"),1,"")</f>
        <v/>
      </c>
      <c r="AU328" s="35" t="str">
        <f ca="1">IF($D328&gt;$AU$5,1,"")</f>
        <v/>
      </c>
      <c r="AV328" s="35" t="str">
        <f ca="1">IF(AND($D328&gt;$AV$5,$D328&lt;$AU$5),1,"")</f>
        <v/>
      </c>
      <c r="AW328" s="35" t="str">
        <f ca="1">IF($C328&gt;$AU$5,1,"")</f>
        <v/>
      </c>
      <c r="AX328" s="35" t="str">
        <f ca="1">IF(AND($C328&gt;$AV$5,$C328&lt;$AU$5),1,"")</f>
        <v/>
      </c>
      <c r="AY328" s="21" t="str">
        <f t="shared" si="24"/>
        <v/>
      </c>
    </row>
    <row r="329" spans="1:51" x14ac:dyDescent="0.25">
      <c r="A329" s="18">
        <v>322</v>
      </c>
      <c r="B329" s="32"/>
      <c r="C329" s="33"/>
      <c r="D329" s="33"/>
      <c r="E329" s="26" t="str">
        <f t="shared" ref="E329:E392" si="25">IF(AND(ISBLANK(D329),ISBLANK(C329)),"",IF(ISBLANK(D329),"Oui","Non"))</f>
        <v/>
      </c>
      <c r="F329" s="34"/>
      <c r="G329" s="35"/>
      <c r="H329" s="33"/>
      <c r="I329" s="35"/>
      <c r="J329" s="37"/>
      <c r="K329" s="37"/>
      <c r="L329" s="37"/>
      <c r="M329" s="37"/>
      <c r="N329" s="33"/>
      <c r="O329" s="33"/>
      <c r="P329" s="33"/>
      <c r="Q329" s="33"/>
      <c r="R329" s="35"/>
      <c r="S329" s="35"/>
      <c r="T329" s="37"/>
      <c r="U329" s="37"/>
      <c r="V329" s="35" t="str">
        <f>IF(ISBLANK(C329),"",IF(ISBLANK($D329),$C$3-C329,D329-C329))</f>
        <v/>
      </c>
      <c r="W329" s="35" t="str">
        <f>IF(E329="Oui",1,"")</f>
        <v/>
      </c>
      <c r="X329" s="35" t="str">
        <f t="shared" ref="X329:X392" si="26">IF(H329="F",W329,"")</f>
        <v/>
      </c>
      <c r="Y329" s="35" t="str">
        <f t="shared" ref="Y329:Y392" si="27">IF(H329="M",W329,"")</f>
        <v/>
      </c>
      <c r="Z329" s="35" t="str">
        <f>IF(E329="Oui",N329,"")</f>
        <v/>
      </c>
      <c r="AA329" s="38" t="str">
        <f>IF(E329="Oui",($C$3-J329)/365,"")</f>
        <v/>
      </c>
      <c r="AB329" s="35" t="str">
        <f t="shared" ref="AB329:AB392" si="28">IF(AND($E329="Oui",K329="Oui"),1,"")</f>
        <v/>
      </c>
      <c r="AC329" s="35" t="str">
        <f>IF(AND($E329="Oui",$L329="CDI"),1,"")</f>
        <v/>
      </c>
      <c r="AD329" s="35" t="str">
        <f>IF(AND($E329="Oui",$L329="CDD"),1,"")</f>
        <v/>
      </c>
      <c r="AE329" s="35" t="str">
        <f>IF(AND($E329="Oui",$L329="Apprentissage"),1,"")</f>
        <v/>
      </c>
      <c r="AF329" s="35" t="str">
        <f>IF(AND($E329="Oui",$L329="Stage"),1,"")</f>
        <v/>
      </c>
      <c r="AG329" s="35" t="str">
        <f>IF(AND($E329="Oui",$L329="Autre"),1,"")</f>
        <v/>
      </c>
      <c r="AH329" s="35" t="str">
        <f>IF(AND($E329="Oui",$O329="Cadre"),1,"")</f>
        <v/>
      </c>
      <c r="AI329" s="35" t="str">
        <f>IF(AND($E329="Oui",$O329="Agent de maîtrise"),1,"")</f>
        <v/>
      </c>
      <c r="AJ329" s="35" t="str">
        <f>IF(AND($E329="Oui",$O329="Autre"),1,"")</f>
        <v/>
      </c>
      <c r="AK329" s="38" t="str">
        <f>IF(AND($E329="Oui",$H329="F"),($C$3-J329)/365,"")</f>
        <v/>
      </c>
      <c r="AL329" s="38" t="str">
        <f>IF(AND($E329="Oui",$H329="M"),($C$3-$J329)/365,"")</f>
        <v/>
      </c>
      <c r="AM329" s="35" t="str">
        <f>IF(AND($E329="Oui",$L329="CDI",$H329="F"),1,"")</f>
        <v/>
      </c>
      <c r="AN329" s="35" t="str">
        <f>IF(AND($E329="Oui",$L329="CDD",$H329="F"),1,"")</f>
        <v/>
      </c>
      <c r="AO329" s="35" t="str">
        <f>IF(AND($E329="Oui",$L329="Apprentissage",$H329="F"),1,"")</f>
        <v/>
      </c>
      <c r="AP329" s="35" t="str">
        <f>IF(AND($E329="Oui",$L329="Stage",$H329="F"),1,"")</f>
        <v/>
      </c>
      <c r="AQ329" s="35" t="str">
        <f>IF(AND($E329="Oui",$L329="Autre",$H329="F"),1,"")</f>
        <v/>
      </c>
      <c r="AR329" s="35" t="str">
        <f>IF(AND($E329="Oui",$O329="Cadre",$H329="F"),1,"")</f>
        <v/>
      </c>
      <c r="AS329" s="35" t="str">
        <f>IF(AND($E329="Oui",$O329="Agent de maîtrise",$H329="F"),1,"")</f>
        <v/>
      </c>
      <c r="AT329" s="35" t="str">
        <f>IF(AND($E329="Oui",$O329="Autre",$H329="F"),1,"")</f>
        <v/>
      </c>
      <c r="AU329" s="35" t="str">
        <f ca="1">IF($D329&gt;$AU$5,1,"")</f>
        <v/>
      </c>
      <c r="AV329" s="35" t="str">
        <f ca="1">IF(AND($D329&gt;$AV$5,$D329&lt;$AU$5),1,"")</f>
        <v/>
      </c>
      <c r="AW329" s="35" t="str">
        <f ca="1">IF($C329&gt;$AU$5,1,"")</f>
        <v/>
      </c>
      <c r="AX329" s="35" t="str">
        <f ca="1">IF(AND($C329&gt;$AV$5,$C329&lt;$AU$5),1,"")</f>
        <v/>
      </c>
      <c r="AY329" s="21" t="str">
        <f t="shared" ref="AY329:AY392" si="29">IF(ISBLANK(B329),"",B329)</f>
        <v/>
      </c>
    </row>
    <row r="330" spans="1:51" x14ac:dyDescent="0.25">
      <c r="A330" s="18">
        <v>323</v>
      </c>
      <c r="B330" s="32"/>
      <c r="C330" s="33"/>
      <c r="D330" s="33"/>
      <c r="E330" s="26" t="str">
        <f t="shared" si="25"/>
        <v/>
      </c>
      <c r="F330" s="34"/>
      <c r="G330" s="35"/>
      <c r="H330" s="33"/>
      <c r="I330" s="35"/>
      <c r="J330" s="37"/>
      <c r="K330" s="37"/>
      <c r="L330" s="37"/>
      <c r="M330" s="37"/>
      <c r="N330" s="33"/>
      <c r="O330" s="33"/>
      <c r="P330" s="33"/>
      <c r="Q330" s="33"/>
      <c r="R330" s="35"/>
      <c r="S330" s="35"/>
      <c r="T330" s="37"/>
      <c r="U330" s="37"/>
      <c r="V330" s="35" t="str">
        <f>IF(ISBLANK(C330),"",IF(ISBLANK($D330),$C$3-C330,D330-C330))</f>
        <v/>
      </c>
      <c r="W330" s="35" t="str">
        <f>IF(E330="Oui",1,"")</f>
        <v/>
      </c>
      <c r="X330" s="35" t="str">
        <f t="shared" si="26"/>
        <v/>
      </c>
      <c r="Y330" s="35" t="str">
        <f t="shared" si="27"/>
        <v/>
      </c>
      <c r="Z330" s="35" t="str">
        <f>IF(E330="Oui",N330,"")</f>
        <v/>
      </c>
      <c r="AA330" s="38" t="str">
        <f>IF(E330="Oui",($C$3-J330)/365,"")</f>
        <v/>
      </c>
      <c r="AB330" s="35" t="str">
        <f t="shared" si="28"/>
        <v/>
      </c>
      <c r="AC330" s="35" t="str">
        <f>IF(AND($E330="Oui",$L330="CDI"),1,"")</f>
        <v/>
      </c>
      <c r="AD330" s="35" t="str">
        <f>IF(AND($E330="Oui",$L330="CDD"),1,"")</f>
        <v/>
      </c>
      <c r="AE330" s="35" t="str">
        <f>IF(AND($E330="Oui",$L330="Apprentissage"),1,"")</f>
        <v/>
      </c>
      <c r="AF330" s="35" t="str">
        <f>IF(AND($E330="Oui",$L330="Stage"),1,"")</f>
        <v/>
      </c>
      <c r="AG330" s="35" t="str">
        <f>IF(AND($E330="Oui",$L330="Autre"),1,"")</f>
        <v/>
      </c>
      <c r="AH330" s="35" t="str">
        <f>IF(AND($E330="Oui",$O330="Cadre"),1,"")</f>
        <v/>
      </c>
      <c r="AI330" s="35" t="str">
        <f>IF(AND($E330="Oui",$O330="Agent de maîtrise"),1,"")</f>
        <v/>
      </c>
      <c r="AJ330" s="35" t="str">
        <f>IF(AND($E330="Oui",$O330="Autre"),1,"")</f>
        <v/>
      </c>
      <c r="AK330" s="38" t="str">
        <f>IF(AND($E330="Oui",$H330="F"),($C$3-J330)/365,"")</f>
        <v/>
      </c>
      <c r="AL330" s="38" t="str">
        <f>IF(AND($E330="Oui",$H330="M"),($C$3-$J330)/365,"")</f>
        <v/>
      </c>
      <c r="AM330" s="35" t="str">
        <f>IF(AND($E330="Oui",$L330="CDI",$H330="F"),1,"")</f>
        <v/>
      </c>
      <c r="AN330" s="35" t="str">
        <f>IF(AND($E330="Oui",$L330="CDD",$H330="F"),1,"")</f>
        <v/>
      </c>
      <c r="AO330" s="35" t="str">
        <f>IF(AND($E330="Oui",$L330="Apprentissage",$H330="F"),1,"")</f>
        <v/>
      </c>
      <c r="AP330" s="35" t="str">
        <f>IF(AND($E330="Oui",$L330="Stage",$H330="F"),1,"")</f>
        <v/>
      </c>
      <c r="AQ330" s="35" t="str">
        <f>IF(AND($E330="Oui",$L330="Autre",$H330="F"),1,"")</f>
        <v/>
      </c>
      <c r="AR330" s="35" t="str">
        <f>IF(AND($E330="Oui",$O330="Cadre",$H330="F"),1,"")</f>
        <v/>
      </c>
      <c r="AS330" s="35" t="str">
        <f>IF(AND($E330="Oui",$O330="Agent de maîtrise",$H330="F"),1,"")</f>
        <v/>
      </c>
      <c r="AT330" s="35" t="str">
        <f>IF(AND($E330="Oui",$O330="Autre",$H330="F"),1,"")</f>
        <v/>
      </c>
      <c r="AU330" s="35" t="str">
        <f ca="1">IF($D330&gt;$AU$5,1,"")</f>
        <v/>
      </c>
      <c r="AV330" s="35" t="str">
        <f ca="1">IF(AND($D330&gt;$AV$5,$D330&lt;$AU$5),1,"")</f>
        <v/>
      </c>
      <c r="AW330" s="35" t="str">
        <f ca="1">IF($C330&gt;$AU$5,1,"")</f>
        <v/>
      </c>
      <c r="AX330" s="35" t="str">
        <f ca="1">IF(AND($C330&gt;$AV$5,$C330&lt;$AU$5),1,"")</f>
        <v/>
      </c>
      <c r="AY330" s="21" t="str">
        <f t="shared" si="29"/>
        <v/>
      </c>
    </row>
    <row r="331" spans="1:51" x14ac:dyDescent="0.25">
      <c r="A331" s="18">
        <v>324</v>
      </c>
      <c r="B331" s="32"/>
      <c r="C331" s="33"/>
      <c r="D331" s="33"/>
      <c r="E331" s="26" t="str">
        <f t="shared" si="25"/>
        <v/>
      </c>
      <c r="F331" s="34"/>
      <c r="G331" s="35"/>
      <c r="H331" s="33"/>
      <c r="I331" s="35"/>
      <c r="J331" s="37"/>
      <c r="K331" s="37"/>
      <c r="L331" s="37"/>
      <c r="M331" s="37"/>
      <c r="N331" s="33"/>
      <c r="O331" s="33"/>
      <c r="P331" s="33"/>
      <c r="Q331" s="33"/>
      <c r="R331" s="35"/>
      <c r="S331" s="35"/>
      <c r="T331" s="37"/>
      <c r="U331" s="37"/>
      <c r="V331" s="35" t="str">
        <f>IF(ISBLANK(C331),"",IF(ISBLANK($D331),$C$3-C331,D331-C331))</f>
        <v/>
      </c>
      <c r="W331" s="35" t="str">
        <f>IF(E331="Oui",1,"")</f>
        <v/>
      </c>
      <c r="X331" s="35" t="str">
        <f t="shared" si="26"/>
        <v/>
      </c>
      <c r="Y331" s="35" t="str">
        <f t="shared" si="27"/>
        <v/>
      </c>
      <c r="Z331" s="35" t="str">
        <f>IF(E331="Oui",N331,"")</f>
        <v/>
      </c>
      <c r="AA331" s="38" t="str">
        <f>IF(E331="Oui",($C$3-J331)/365,"")</f>
        <v/>
      </c>
      <c r="AB331" s="35" t="str">
        <f t="shared" si="28"/>
        <v/>
      </c>
      <c r="AC331" s="35" t="str">
        <f>IF(AND($E331="Oui",$L331="CDI"),1,"")</f>
        <v/>
      </c>
      <c r="AD331" s="35" t="str">
        <f>IF(AND($E331="Oui",$L331="CDD"),1,"")</f>
        <v/>
      </c>
      <c r="AE331" s="35" t="str">
        <f>IF(AND($E331="Oui",$L331="Apprentissage"),1,"")</f>
        <v/>
      </c>
      <c r="AF331" s="35" t="str">
        <f>IF(AND($E331="Oui",$L331="Stage"),1,"")</f>
        <v/>
      </c>
      <c r="AG331" s="35" t="str">
        <f>IF(AND($E331="Oui",$L331="Autre"),1,"")</f>
        <v/>
      </c>
      <c r="AH331" s="35" t="str">
        <f>IF(AND($E331="Oui",$O331="Cadre"),1,"")</f>
        <v/>
      </c>
      <c r="AI331" s="35" t="str">
        <f>IF(AND($E331="Oui",$O331="Agent de maîtrise"),1,"")</f>
        <v/>
      </c>
      <c r="AJ331" s="35" t="str">
        <f>IF(AND($E331="Oui",$O331="Autre"),1,"")</f>
        <v/>
      </c>
      <c r="AK331" s="38" t="str">
        <f>IF(AND($E331="Oui",$H331="F"),($C$3-J331)/365,"")</f>
        <v/>
      </c>
      <c r="AL331" s="38" t="str">
        <f>IF(AND($E331="Oui",$H331="M"),($C$3-$J331)/365,"")</f>
        <v/>
      </c>
      <c r="AM331" s="35" t="str">
        <f>IF(AND($E331="Oui",$L331="CDI",$H331="F"),1,"")</f>
        <v/>
      </c>
      <c r="AN331" s="35" t="str">
        <f>IF(AND($E331="Oui",$L331="CDD",$H331="F"),1,"")</f>
        <v/>
      </c>
      <c r="AO331" s="35" t="str">
        <f>IF(AND($E331="Oui",$L331="Apprentissage",$H331="F"),1,"")</f>
        <v/>
      </c>
      <c r="AP331" s="35" t="str">
        <f>IF(AND($E331="Oui",$L331="Stage",$H331="F"),1,"")</f>
        <v/>
      </c>
      <c r="AQ331" s="35" t="str">
        <f>IF(AND($E331="Oui",$L331="Autre",$H331="F"),1,"")</f>
        <v/>
      </c>
      <c r="AR331" s="35" t="str">
        <f>IF(AND($E331="Oui",$O331="Cadre",$H331="F"),1,"")</f>
        <v/>
      </c>
      <c r="AS331" s="35" t="str">
        <f>IF(AND($E331="Oui",$O331="Agent de maîtrise",$H331="F"),1,"")</f>
        <v/>
      </c>
      <c r="AT331" s="35" t="str">
        <f>IF(AND($E331="Oui",$O331="Autre",$H331="F"),1,"")</f>
        <v/>
      </c>
      <c r="AU331" s="35" t="str">
        <f ca="1">IF($D331&gt;$AU$5,1,"")</f>
        <v/>
      </c>
      <c r="AV331" s="35" t="str">
        <f ca="1">IF(AND($D331&gt;$AV$5,$D331&lt;$AU$5),1,"")</f>
        <v/>
      </c>
      <c r="AW331" s="35" t="str">
        <f ca="1">IF($C331&gt;$AU$5,1,"")</f>
        <v/>
      </c>
      <c r="AX331" s="35" t="str">
        <f ca="1">IF(AND($C331&gt;$AV$5,$C331&lt;$AU$5),1,"")</f>
        <v/>
      </c>
      <c r="AY331" s="21" t="str">
        <f t="shared" si="29"/>
        <v/>
      </c>
    </row>
    <row r="332" spans="1:51" x14ac:dyDescent="0.25">
      <c r="A332" s="18">
        <v>325</v>
      </c>
      <c r="B332" s="32"/>
      <c r="C332" s="33"/>
      <c r="D332" s="33"/>
      <c r="E332" s="26" t="str">
        <f t="shared" si="25"/>
        <v/>
      </c>
      <c r="F332" s="34"/>
      <c r="G332" s="35"/>
      <c r="H332" s="33"/>
      <c r="I332" s="35"/>
      <c r="J332" s="37"/>
      <c r="K332" s="37"/>
      <c r="L332" s="37"/>
      <c r="M332" s="37"/>
      <c r="N332" s="33"/>
      <c r="O332" s="33"/>
      <c r="P332" s="33"/>
      <c r="Q332" s="33"/>
      <c r="R332" s="35"/>
      <c r="S332" s="35"/>
      <c r="T332" s="37"/>
      <c r="U332" s="37"/>
      <c r="V332" s="35" t="str">
        <f>IF(ISBLANK(C332),"",IF(ISBLANK($D332),$C$3-C332,D332-C332))</f>
        <v/>
      </c>
      <c r="W332" s="35" t="str">
        <f>IF(E332="Oui",1,"")</f>
        <v/>
      </c>
      <c r="X332" s="35" t="str">
        <f t="shared" si="26"/>
        <v/>
      </c>
      <c r="Y332" s="35" t="str">
        <f t="shared" si="27"/>
        <v/>
      </c>
      <c r="Z332" s="35" t="str">
        <f>IF(E332="Oui",N332,"")</f>
        <v/>
      </c>
      <c r="AA332" s="38" t="str">
        <f>IF(E332="Oui",($C$3-J332)/365,"")</f>
        <v/>
      </c>
      <c r="AB332" s="35" t="str">
        <f t="shared" si="28"/>
        <v/>
      </c>
      <c r="AC332" s="35" t="str">
        <f>IF(AND($E332="Oui",$L332="CDI"),1,"")</f>
        <v/>
      </c>
      <c r="AD332" s="35" t="str">
        <f>IF(AND($E332="Oui",$L332="CDD"),1,"")</f>
        <v/>
      </c>
      <c r="AE332" s="35" t="str">
        <f>IF(AND($E332="Oui",$L332="Apprentissage"),1,"")</f>
        <v/>
      </c>
      <c r="AF332" s="35" t="str">
        <f>IF(AND($E332="Oui",$L332="Stage"),1,"")</f>
        <v/>
      </c>
      <c r="AG332" s="35" t="str">
        <f>IF(AND($E332="Oui",$L332="Autre"),1,"")</f>
        <v/>
      </c>
      <c r="AH332" s="35" t="str">
        <f>IF(AND($E332="Oui",$O332="Cadre"),1,"")</f>
        <v/>
      </c>
      <c r="AI332" s="35" t="str">
        <f>IF(AND($E332="Oui",$O332="Agent de maîtrise"),1,"")</f>
        <v/>
      </c>
      <c r="AJ332" s="35" t="str">
        <f>IF(AND($E332="Oui",$O332="Autre"),1,"")</f>
        <v/>
      </c>
      <c r="AK332" s="38" t="str">
        <f>IF(AND($E332="Oui",$H332="F"),($C$3-J332)/365,"")</f>
        <v/>
      </c>
      <c r="AL332" s="38" t="str">
        <f>IF(AND($E332="Oui",$H332="M"),($C$3-$J332)/365,"")</f>
        <v/>
      </c>
      <c r="AM332" s="35" t="str">
        <f>IF(AND($E332="Oui",$L332="CDI",$H332="F"),1,"")</f>
        <v/>
      </c>
      <c r="AN332" s="35" t="str">
        <f>IF(AND($E332="Oui",$L332="CDD",$H332="F"),1,"")</f>
        <v/>
      </c>
      <c r="AO332" s="35" t="str">
        <f>IF(AND($E332="Oui",$L332="Apprentissage",$H332="F"),1,"")</f>
        <v/>
      </c>
      <c r="AP332" s="35" t="str">
        <f>IF(AND($E332="Oui",$L332="Stage",$H332="F"),1,"")</f>
        <v/>
      </c>
      <c r="AQ332" s="35" t="str">
        <f>IF(AND($E332="Oui",$L332="Autre",$H332="F"),1,"")</f>
        <v/>
      </c>
      <c r="AR332" s="35" t="str">
        <f>IF(AND($E332="Oui",$O332="Cadre",$H332="F"),1,"")</f>
        <v/>
      </c>
      <c r="AS332" s="35" t="str">
        <f>IF(AND($E332="Oui",$O332="Agent de maîtrise",$H332="F"),1,"")</f>
        <v/>
      </c>
      <c r="AT332" s="35" t="str">
        <f>IF(AND($E332="Oui",$O332="Autre",$H332="F"),1,"")</f>
        <v/>
      </c>
      <c r="AU332" s="35" t="str">
        <f ca="1">IF($D332&gt;$AU$5,1,"")</f>
        <v/>
      </c>
      <c r="AV332" s="35" t="str">
        <f ca="1">IF(AND($D332&gt;$AV$5,$D332&lt;$AU$5),1,"")</f>
        <v/>
      </c>
      <c r="AW332" s="35" t="str">
        <f ca="1">IF($C332&gt;$AU$5,1,"")</f>
        <v/>
      </c>
      <c r="AX332" s="35" t="str">
        <f ca="1">IF(AND($C332&gt;$AV$5,$C332&lt;$AU$5),1,"")</f>
        <v/>
      </c>
      <c r="AY332" s="21" t="str">
        <f t="shared" si="29"/>
        <v/>
      </c>
    </row>
    <row r="333" spans="1:51" x14ac:dyDescent="0.25">
      <c r="A333" s="18">
        <v>326</v>
      </c>
      <c r="B333" s="32"/>
      <c r="C333" s="33"/>
      <c r="D333" s="33"/>
      <c r="E333" s="26" t="str">
        <f t="shared" si="25"/>
        <v/>
      </c>
      <c r="F333" s="34"/>
      <c r="G333" s="35"/>
      <c r="H333" s="33"/>
      <c r="I333" s="35"/>
      <c r="J333" s="37"/>
      <c r="K333" s="37"/>
      <c r="L333" s="37"/>
      <c r="M333" s="37"/>
      <c r="N333" s="33"/>
      <c r="O333" s="33"/>
      <c r="P333" s="33"/>
      <c r="Q333" s="33"/>
      <c r="R333" s="35"/>
      <c r="S333" s="35"/>
      <c r="T333" s="37"/>
      <c r="U333" s="37"/>
      <c r="V333" s="35" t="str">
        <f>IF(ISBLANK(C333),"",IF(ISBLANK($D333),$C$3-C333,D333-C333))</f>
        <v/>
      </c>
      <c r="W333" s="35" t="str">
        <f>IF(E333="Oui",1,"")</f>
        <v/>
      </c>
      <c r="X333" s="35" t="str">
        <f t="shared" si="26"/>
        <v/>
      </c>
      <c r="Y333" s="35" t="str">
        <f t="shared" si="27"/>
        <v/>
      </c>
      <c r="Z333" s="35" t="str">
        <f>IF(E333="Oui",N333,"")</f>
        <v/>
      </c>
      <c r="AA333" s="38" t="str">
        <f>IF(E333="Oui",($C$3-J333)/365,"")</f>
        <v/>
      </c>
      <c r="AB333" s="35" t="str">
        <f t="shared" si="28"/>
        <v/>
      </c>
      <c r="AC333" s="35" t="str">
        <f>IF(AND($E333="Oui",$L333="CDI"),1,"")</f>
        <v/>
      </c>
      <c r="AD333" s="35" t="str">
        <f>IF(AND($E333="Oui",$L333="CDD"),1,"")</f>
        <v/>
      </c>
      <c r="AE333" s="35" t="str">
        <f>IF(AND($E333="Oui",$L333="Apprentissage"),1,"")</f>
        <v/>
      </c>
      <c r="AF333" s="35" t="str">
        <f>IF(AND($E333="Oui",$L333="Stage"),1,"")</f>
        <v/>
      </c>
      <c r="AG333" s="35" t="str">
        <f>IF(AND($E333="Oui",$L333="Autre"),1,"")</f>
        <v/>
      </c>
      <c r="AH333" s="35" t="str">
        <f>IF(AND($E333="Oui",$O333="Cadre"),1,"")</f>
        <v/>
      </c>
      <c r="AI333" s="35" t="str">
        <f>IF(AND($E333="Oui",$O333="Agent de maîtrise"),1,"")</f>
        <v/>
      </c>
      <c r="AJ333" s="35" t="str">
        <f>IF(AND($E333="Oui",$O333="Autre"),1,"")</f>
        <v/>
      </c>
      <c r="AK333" s="38" t="str">
        <f>IF(AND($E333="Oui",$H333="F"),($C$3-J333)/365,"")</f>
        <v/>
      </c>
      <c r="AL333" s="38" t="str">
        <f>IF(AND($E333="Oui",$H333="M"),($C$3-$J333)/365,"")</f>
        <v/>
      </c>
      <c r="AM333" s="35" t="str">
        <f>IF(AND($E333="Oui",$L333="CDI",$H333="F"),1,"")</f>
        <v/>
      </c>
      <c r="AN333" s="35" t="str">
        <f>IF(AND($E333="Oui",$L333="CDD",$H333="F"),1,"")</f>
        <v/>
      </c>
      <c r="AO333" s="35" t="str">
        <f>IF(AND($E333="Oui",$L333="Apprentissage",$H333="F"),1,"")</f>
        <v/>
      </c>
      <c r="AP333" s="35" t="str">
        <f>IF(AND($E333="Oui",$L333="Stage",$H333="F"),1,"")</f>
        <v/>
      </c>
      <c r="AQ333" s="35" t="str">
        <f>IF(AND($E333="Oui",$L333="Autre",$H333="F"),1,"")</f>
        <v/>
      </c>
      <c r="AR333" s="35" t="str">
        <f>IF(AND($E333="Oui",$O333="Cadre",$H333="F"),1,"")</f>
        <v/>
      </c>
      <c r="AS333" s="35" t="str">
        <f>IF(AND($E333="Oui",$O333="Agent de maîtrise",$H333="F"),1,"")</f>
        <v/>
      </c>
      <c r="AT333" s="35" t="str">
        <f>IF(AND($E333="Oui",$O333="Autre",$H333="F"),1,"")</f>
        <v/>
      </c>
      <c r="AU333" s="35" t="str">
        <f ca="1">IF($D333&gt;$AU$5,1,"")</f>
        <v/>
      </c>
      <c r="AV333" s="35" t="str">
        <f ca="1">IF(AND($D333&gt;$AV$5,$D333&lt;$AU$5),1,"")</f>
        <v/>
      </c>
      <c r="AW333" s="35" t="str">
        <f ca="1">IF($C333&gt;$AU$5,1,"")</f>
        <v/>
      </c>
      <c r="AX333" s="35" t="str">
        <f ca="1">IF(AND($C333&gt;$AV$5,$C333&lt;$AU$5),1,"")</f>
        <v/>
      </c>
      <c r="AY333" s="21" t="str">
        <f t="shared" si="29"/>
        <v/>
      </c>
    </row>
    <row r="334" spans="1:51" x14ac:dyDescent="0.25">
      <c r="A334" s="18">
        <v>327</v>
      </c>
      <c r="B334" s="32"/>
      <c r="C334" s="33"/>
      <c r="D334" s="33"/>
      <c r="E334" s="26" t="str">
        <f t="shared" si="25"/>
        <v/>
      </c>
      <c r="F334" s="34"/>
      <c r="G334" s="35"/>
      <c r="H334" s="33"/>
      <c r="I334" s="35"/>
      <c r="J334" s="37"/>
      <c r="K334" s="37"/>
      <c r="L334" s="37"/>
      <c r="M334" s="37"/>
      <c r="N334" s="33"/>
      <c r="O334" s="33"/>
      <c r="P334" s="33"/>
      <c r="Q334" s="33"/>
      <c r="R334" s="35"/>
      <c r="S334" s="35"/>
      <c r="T334" s="37"/>
      <c r="U334" s="37"/>
      <c r="V334" s="35" t="str">
        <f>IF(ISBLANK(C334),"",IF(ISBLANK($D334),$C$3-C334,D334-C334))</f>
        <v/>
      </c>
      <c r="W334" s="35" t="str">
        <f>IF(E334="Oui",1,"")</f>
        <v/>
      </c>
      <c r="X334" s="35" t="str">
        <f t="shared" si="26"/>
        <v/>
      </c>
      <c r="Y334" s="35" t="str">
        <f t="shared" si="27"/>
        <v/>
      </c>
      <c r="Z334" s="35" t="str">
        <f>IF(E334="Oui",N334,"")</f>
        <v/>
      </c>
      <c r="AA334" s="38" t="str">
        <f>IF(E334="Oui",($C$3-J334)/365,"")</f>
        <v/>
      </c>
      <c r="AB334" s="35" t="str">
        <f t="shared" si="28"/>
        <v/>
      </c>
      <c r="AC334" s="35" t="str">
        <f>IF(AND($E334="Oui",$L334="CDI"),1,"")</f>
        <v/>
      </c>
      <c r="AD334" s="35" t="str">
        <f>IF(AND($E334="Oui",$L334="CDD"),1,"")</f>
        <v/>
      </c>
      <c r="AE334" s="35" t="str">
        <f>IF(AND($E334="Oui",$L334="Apprentissage"),1,"")</f>
        <v/>
      </c>
      <c r="AF334" s="35" t="str">
        <f>IF(AND($E334="Oui",$L334="Stage"),1,"")</f>
        <v/>
      </c>
      <c r="AG334" s="35" t="str">
        <f>IF(AND($E334="Oui",$L334="Autre"),1,"")</f>
        <v/>
      </c>
      <c r="AH334" s="35" t="str">
        <f>IF(AND($E334="Oui",$O334="Cadre"),1,"")</f>
        <v/>
      </c>
      <c r="AI334" s="35" t="str">
        <f>IF(AND($E334="Oui",$O334="Agent de maîtrise"),1,"")</f>
        <v/>
      </c>
      <c r="AJ334" s="35" t="str">
        <f>IF(AND($E334="Oui",$O334="Autre"),1,"")</f>
        <v/>
      </c>
      <c r="AK334" s="38" t="str">
        <f>IF(AND($E334="Oui",$H334="F"),($C$3-J334)/365,"")</f>
        <v/>
      </c>
      <c r="AL334" s="38" t="str">
        <f>IF(AND($E334="Oui",$H334="M"),($C$3-$J334)/365,"")</f>
        <v/>
      </c>
      <c r="AM334" s="35" t="str">
        <f>IF(AND($E334="Oui",$L334="CDI",$H334="F"),1,"")</f>
        <v/>
      </c>
      <c r="AN334" s="35" t="str">
        <f>IF(AND($E334="Oui",$L334="CDD",$H334="F"),1,"")</f>
        <v/>
      </c>
      <c r="AO334" s="35" t="str">
        <f>IF(AND($E334="Oui",$L334="Apprentissage",$H334="F"),1,"")</f>
        <v/>
      </c>
      <c r="AP334" s="35" t="str">
        <f>IF(AND($E334="Oui",$L334="Stage",$H334="F"),1,"")</f>
        <v/>
      </c>
      <c r="AQ334" s="35" t="str">
        <f>IF(AND($E334="Oui",$L334="Autre",$H334="F"),1,"")</f>
        <v/>
      </c>
      <c r="AR334" s="35" t="str">
        <f>IF(AND($E334="Oui",$O334="Cadre",$H334="F"),1,"")</f>
        <v/>
      </c>
      <c r="AS334" s="35" t="str">
        <f>IF(AND($E334="Oui",$O334="Agent de maîtrise",$H334="F"),1,"")</f>
        <v/>
      </c>
      <c r="AT334" s="35" t="str">
        <f>IF(AND($E334="Oui",$O334="Autre",$H334="F"),1,"")</f>
        <v/>
      </c>
      <c r="AU334" s="35" t="str">
        <f ca="1">IF($D334&gt;$AU$5,1,"")</f>
        <v/>
      </c>
      <c r="AV334" s="35" t="str">
        <f ca="1">IF(AND($D334&gt;$AV$5,$D334&lt;$AU$5),1,"")</f>
        <v/>
      </c>
      <c r="AW334" s="35" t="str">
        <f ca="1">IF($C334&gt;$AU$5,1,"")</f>
        <v/>
      </c>
      <c r="AX334" s="35" t="str">
        <f ca="1">IF(AND($C334&gt;$AV$5,$C334&lt;$AU$5),1,"")</f>
        <v/>
      </c>
      <c r="AY334" s="21" t="str">
        <f t="shared" si="29"/>
        <v/>
      </c>
    </row>
    <row r="335" spans="1:51" x14ac:dyDescent="0.25">
      <c r="A335" s="18">
        <v>328</v>
      </c>
      <c r="B335" s="32"/>
      <c r="C335" s="33"/>
      <c r="D335" s="33"/>
      <c r="E335" s="26" t="str">
        <f t="shared" si="25"/>
        <v/>
      </c>
      <c r="F335" s="34"/>
      <c r="G335" s="35"/>
      <c r="H335" s="33"/>
      <c r="I335" s="35"/>
      <c r="J335" s="37"/>
      <c r="K335" s="37"/>
      <c r="L335" s="37"/>
      <c r="M335" s="37"/>
      <c r="N335" s="33"/>
      <c r="O335" s="33"/>
      <c r="P335" s="33"/>
      <c r="Q335" s="33"/>
      <c r="R335" s="35"/>
      <c r="S335" s="35"/>
      <c r="T335" s="37"/>
      <c r="U335" s="37"/>
      <c r="V335" s="35" t="str">
        <f>IF(ISBLANK(C335),"",IF(ISBLANK($D335),$C$3-C335,D335-C335))</f>
        <v/>
      </c>
      <c r="W335" s="35" t="str">
        <f>IF(E335="Oui",1,"")</f>
        <v/>
      </c>
      <c r="X335" s="35" t="str">
        <f t="shared" si="26"/>
        <v/>
      </c>
      <c r="Y335" s="35" t="str">
        <f t="shared" si="27"/>
        <v/>
      </c>
      <c r="Z335" s="35" t="str">
        <f>IF(E335="Oui",N335,"")</f>
        <v/>
      </c>
      <c r="AA335" s="38" t="str">
        <f>IF(E335="Oui",($C$3-J335)/365,"")</f>
        <v/>
      </c>
      <c r="AB335" s="35" t="str">
        <f t="shared" si="28"/>
        <v/>
      </c>
      <c r="AC335" s="35" t="str">
        <f>IF(AND($E335="Oui",$L335="CDI"),1,"")</f>
        <v/>
      </c>
      <c r="AD335" s="35" t="str">
        <f>IF(AND($E335="Oui",$L335="CDD"),1,"")</f>
        <v/>
      </c>
      <c r="AE335" s="35" t="str">
        <f>IF(AND($E335="Oui",$L335="Apprentissage"),1,"")</f>
        <v/>
      </c>
      <c r="AF335" s="35" t="str">
        <f>IF(AND($E335="Oui",$L335="Stage"),1,"")</f>
        <v/>
      </c>
      <c r="AG335" s="35" t="str">
        <f>IF(AND($E335="Oui",$L335="Autre"),1,"")</f>
        <v/>
      </c>
      <c r="AH335" s="35" t="str">
        <f>IF(AND($E335="Oui",$O335="Cadre"),1,"")</f>
        <v/>
      </c>
      <c r="AI335" s="35" t="str">
        <f>IF(AND($E335="Oui",$O335="Agent de maîtrise"),1,"")</f>
        <v/>
      </c>
      <c r="AJ335" s="35" t="str">
        <f>IF(AND($E335="Oui",$O335="Autre"),1,"")</f>
        <v/>
      </c>
      <c r="AK335" s="38" t="str">
        <f>IF(AND($E335="Oui",$H335="F"),($C$3-J335)/365,"")</f>
        <v/>
      </c>
      <c r="AL335" s="38" t="str">
        <f>IF(AND($E335="Oui",$H335="M"),($C$3-$J335)/365,"")</f>
        <v/>
      </c>
      <c r="AM335" s="35" t="str">
        <f>IF(AND($E335="Oui",$L335="CDI",$H335="F"),1,"")</f>
        <v/>
      </c>
      <c r="AN335" s="35" t="str">
        <f>IF(AND($E335="Oui",$L335="CDD",$H335="F"),1,"")</f>
        <v/>
      </c>
      <c r="AO335" s="35" t="str">
        <f>IF(AND($E335="Oui",$L335="Apprentissage",$H335="F"),1,"")</f>
        <v/>
      </c>
      <c r="AP335" s="35" t="str">
        <f>IF(AND($E335="Oui",$L335="Stage",$H335="F"),1,"")</f>
        <v/>
      </c>
      <c r="AQ335" s="35" t="str">
        <f>IF(AND($E335="Oui",$L335="Autre",$H335="F"),1,"")</f>
        <v/>
      </c>
      <c r="AR335" s="35" t="str">
        <f>IF(AND($E335="Oui",$O335="Cadre",$H335="F"),1,"")</f>
        <v/>
      </c>
      <c r="AS335" s="35" t="str">
        <f>IF(AND($E335="Oui",$O335="Agent de maîtrise",$H335="F"),1,"")</f>
        <v/>
      </c>
      <c r="AT335" s="35" t="str">
        <f>IF(AND($E335="Oui",$O335="Autre",$H335="F"),1,"")</f>
        <v/>
      </c>
      <c r="AU335" s="35" t="str">
        <f ca="1">IF($D335&gt;$AU$5,1,"")</f>
        <v/>
      </c>
      <c r="AV335" s="35" t="str">
        <f ca="1">IF(AND($D335&gt;$AV$5,$D335&lt;$AU$5),1,"")</f>
        <v/>
      </c>
      <c r="AW335" s="35" t="str">
        <f ca="1">IF($C335&gt;$AU$5,1,"")</f>
        <v/>
      </c>
      <c r="AX335" s="35" t="str">
        <f ca="1">IF(AND($C335&gt;$AV$5,$C335&lt;$AU$5),1,"")</f>
        <v/>
      </c>
      <c r="AY335" s="21" t="str">
        <f t="shared" si="29"/>
        <v/>
      </c>
    </row>
    <row r="336" spans="1:51" x14ac:dyDescent="0.25">
      <c r="A336" s="18">
        <v>329</v>
      </c>
      <c r="B336" s="32"/>
      <c r="C336" s="33"/>
      <c r="D336" s="33"/>
      <c r="E336" s="26" t="str">
        <f t="shared" si="25"/>
        <v/>
      </c>
      <c r="F336" s="34"/>
      <c r="G336" s="35"/>
      <c r="H336" s="33"/>
      <c r="I336" s="35"/>
      <c r="J336" s="37"/>
      <c r="K336" s="37"/>
      <c r="L336" s="37"/>
      <c r="M336" s="37"/>
      <c r="N336" s="33"/>
      <c r="O336" s="33"/>
      <c r="P336" s="33"/>
      <c r="Q336" s="33"/>
      <c r="R336" s="35"/>
      <c r="S336" s="35"/>
      <c r="T336" s="37"/>
      <c r="U336" s="37"/>
      <c r="V336" s="35" t="str">
        <f>IF(ISBLANK(C336),"",IF(ISBLANK($D336),$C$3-C336,D336-C336))</f>
        <v/>
      </c>
      <c r="W336" s="35" t="str">
        <f>IF(E336="Oui",1,"")</f>
        <v/>
      </c>
      <c r="X336" s="35" t="str">
        <f t="shared" si="26"/>
        <v/>
      </c>
      <c r="Y336" s="35" t="str">
        <f t="shared" si="27"/>
        <v/>
      </c>
      <c r="Z336" s="35" t="str">
        <f>IF(E336="Oui",N336,"")</f>
        <v/>
      </c>
      <c r="AA336" s="38" t="str">
        <f>IF(E336="Oui",($C$3-J336)/365,"")</f>
        <v/>
      </c>
      <c r="AB336" s="35" t="str">
        <f t="shared" si="28"/>
        <v/>
      </c>
      <c r="AC336" s="35" t="str">
        <f>IF(AND($E336="Oui",$L336="CDI"),1,"")</f>
        <v/>
      </c>
      <c r="AD336" s="35" t="str">
        <f>IF(AND($E336="Oui",$L336="CDD"),1,"")</f>
        <v/>
      </c>
      <c r="AE336" s="35" t="str">
        <f>IF(AND($E336="Oui",$L336="Apprentissage"),1,"")</f>
        <v/>
      </c>
      <c r="AF336" s="35" t="str">
        <f>IF(AND($E336="Oui",$L336="Stage"),1,"")</f>
        <v/>
      </c>
      <c r="AG336" s="35" t="str">
        <f>IF(AND($E336="Oui",$L336="Autre"),1,"")</f>
        <v/>
      </c>
      <c r="AH336" s="35" t="str">
        <f>IF(AND($E336="Oui",$O336="Cadre"),1,"")</f>
        <v/>
      </c>
      <c r="AI336" s="35" t="str">
        <f>IF(AND($E336="Oui",$O336="Agent de maîtrise"),1,"")</f>
        <v/>
      </c>
      <c r="AJ336" s="35" t="str">
        <f>IF(AND($E336="Oui",$O336="Autre"),1,"")</f>
        <v/>
      </c>
      <c r="AK336" s="38" t="str">
        <f>IF(AND($E336="Oui",$H336="F"),($C$3-J336)/365,"")</f>
        <v/>
      </c>
      <c r="AL336" s="38" t="str">
        <f>IF(AND($E336="Oui",$H336="M"),($C$3-$J336)/365,"")</f>
        <v/>
      </c>
      <c r="AM336" s="35" t="str">
        <f>IF(AND($E336="Oui",$L336="CDI",$H336="F"),1,"")</f>
        <v/>
      </c>
      <c r="AN336" s="35" t="str">
        <f>IF(AND($E336="Oui",$L336="CDD",$H336="F"),1,"")</f>
        <v/>
      </c>
      <c r="AO336" s="35" t="str">
        <f>IF(AND($E336="Oui",$L336="Apprentissage",$H336="F"),1,"")</f>
        <v/>
      </c>
      <c r="AP336" s="35" t="str">
        <f>IF(AND($E336="Oui",$L336="Stage",$H336="F"),1,"")</f>
        <v/>
      </c>
      <c r="AQ336" s="35" t="str">
        <f>IF(AND($E336="Oui",$L336="Autre",$H336="F"),1,"")</f>
        <v/>
      </c>
      <c r="AR336" s="35" t="str">
        <f>IF(AND($E336="Oui",$O336="Cadre",$H336="F"),1,"")</f>
        <v/>
      </c>
      <c r="AS336" s="35" t="str">
        <f>IF(AND($E336="Oui",$O336="Agent de maîtrise",$H336="F"),1,"")</f>
        <v/>
      </c>
      <c r="AT336" s="35" t="str">
        <f>IF(AND($E336="Oui",$O336="Autre",$H336="F"),1,"")</f>
        <v/>
      </c>
      <c r="AU336" s="35" t="str">
        <f ca="1">IF($D336&gt;$AU$5,1,"")</f>
        <v/>
      </c>
      <c r="AV336" s="35" t="str">
        <f ca="1">IF(AND($D336&gt;$AV$5,$D336&lt;$AU$5),1,"")</f>
        <v/>
      </c>
      <c r="AW336" s="35" t="str">
        <f ca="1">IF($C336&gt;$AU$5,1,"")</f>
        <v/>
      </c>
      <c r="AX336" s="35" t="str">
        <f ca="1">IF(AND($C336&gt;$AV$5,$C336&lt;$AU$5),1,"")</f>
        <v/>
      </c>
      <c r="AY336" s="21" t="str">
        <f t="shared" si="29"/>
        <v/>
      </c>
    </row>
    <row r="337" spans="1:51" x14ac:dyDescent="0.25">
      <c r="A337" s="18">
        <v>330</v>
      </c>
      <c r="B337" s="32"/>
      <c r="C337" s="33"/>
      <c r="D337" s="33"/>
      <c r="E337" s="26" t="str">
        <f t="shared" si="25"/>
        <v/>
      </c>
      <c r="F337" s="34"/>
      <c r="G337" s="35"/>
      <c r="H337" s="33"/>
      <c r="I337" s="35"/>
      <c r="J337" s="37"/>
      <c r="K337" s="37"/>
      <c r="L337" s="37"/>
      <c r="M337" s="37"/>
      <c r="N337" s="33"/>
      <c r="O337" s="33"/>
      <c r="P337" s="33"/>
      <c r="Q337" s="33"/>
      <c r="R337" s="35"/>
      <c r="S337" s="35"/>
      <c r="T337" s="37"/>
      <c r="U337" s="37"/>
      <c r="V337" s="35" t="str">
        <f>IF(ISBLANK(C337),"",IF(ISBLANK($D337),$C$3-C337,D337-C337))</f>
        <v/>
      </c>
      <c r="W337" s="35" t="str">
        <f>IF(E337="Oui",1,"")</f>
        <v/>
      </c>
      <c r="X337" s="35" t="str">
        <f t="shared" si="26"/>
        <v/>
      </c>
      <c r="Y337" s="35" t="str">
        <f t="shared" si="27"/>
        <v/>
      </c>
      <c r="Z337" s="35" t="str">
        <f>IF(E337="Oui",N337,"")</f>
        <v/>
      </c>
      <c r="AA337" s="38" t="str">
        <f>IF(E337="Oui",($C$3-J337)/365,"")</f>
        <v/>
      </c>
      <c r="AB337" s="35" t="str">
        <f t="shared" si="28"/>
        <v/>
      </c>
      <c r="AC337" s="35" t="str">
        <f>IF(AND($E337="Oui",$L337="CDI"),1,"")</f>
        <v/>
      </c>
      <c r="AD337" s="35" t="str">
        <f>IF(AND($E337="Oui",$L337="CDD"),1,"")</f>
        <v/>
      </c>
      <c r="AE337" s="35" t="str">
        <f>IF(AND($E337="Oui",$L337="Apprentissage"),1,"")</f>
        <v/>
      </c>
      <c r="AF337" s="35" t="str">
        <f>IF(AND($E337="Oui",$L337="Stage"),1,"")</f>
        <v/>
      </c>
      <c r="AG337" s="35" t="str">
        <f>IF(AND($E337="Oui",$L337="Autre"),1,"")</f>
        <v/>
      </c>
      <c r="AH337" s="35" t="str">
        <f>IF(AND($E337="Oui",$O337="Cadre"),1,"")</f>
        <v/>
      </c>
      <c r="AI337" s="35" t="str">
        <f>IF(AND($E337="Oui",$O337="Agent de maîtrise"),1,"")</f>
        <v/>
      </c>
      <c r="AJ337" s="35" t="str">
        <f>IF(AND($E337="Oui",$O337="Autre"),1,"")</f>
        <v/>
      </c>
      <c r="AK337" s="38" t="str">
        <f>IF(AND($E337="Oui",$H337="F"),($C$3-J337)/365,"")</f>
        <v/>
      </c>
      <c r="AL337" s="38" t="str">
        <f>IF(AND($E337="Oui",$H337="M"),($C$3-$J337)/365,"")</f>
        <v/>
      </c>
      <c r="AM337" s="35" t="str">
        <f>IF(AND($E337="Oui",$L337="CDI",$H337="F"),1,"")</f>
        <v/>
      </c>
      <c r="AN337" s="35" t="str">
        <f>IF(AND($E337="Oui",$L337="CDD",$H337="F"),1,"")</f>
        <v/>
      </c>
      <c r="AO337" s="35" t="str">
        <f>IF(AND($E337="Oui",$L337="Apprentissage",$H337="F"),1,"")</f>
        <v/>
      </c>
      <c r="AP337" s="35" t="str">
        <f>IF(AND($E337="Oui",$L337="Stage",$H337="F"),1,"")</f>
        <v/>
      </c>
      <c r="AQ337" s="35" t="str">
        <f>IF(AND($E337="Oui",$L337="Autre",$H337="F"),1,"")</f>
        <v/>
      </c>
      <c r="AR337" s="35" t="str">
        <f>IF(AND($E337="Oui",$O337="Cadre",$H337="F"),1,"")</f>
        <v/>
      </c>
      <c r="AS337" s="35" t="str">
        <f>IF(AND($E337="Oui",$O337="Agent de maîtrise",$H337="F"),1,"")</f>
        <v/>
      </c>
      <c r="AT337" s="35" t="str">
        <f>IF(AND($E337="Oui",$O337="Autre",$H337="F"),1,"")</f>
        <v/>
      </c>
      <c r="AU337" s="35" t="str">
        <f ca="1">IF($D337&gt;$AU$5,1,"")</f>
        <v/>
      </c>
      <c r="AV337" s="35" t="str">
        <f ca="1">IF(AND($D337&gt;$AV$5,$D337&lt;$AU$5),1,"")</f>
        <v/>
      </c>
      <c r="AW337" s="35" t="str">
        <f ca="1">IF($C337&gt;$AU$5,1,"")</f>
        <v/>
      </c>
      <c r="AX337" s="35" t="str">
        <f ca="1">IF(AND($C337&gt;$AV$5,$C337&lt;$AU$5),1,"")</f>
        <v/>
      </c>
      <c r="AY337" s="21" t="str">
        <f t="shared" si="29"/>
        <v/>
      </c>
    </row>
    <row r="338" spans="1:51" x14ac:dyDescent="0.25">
      <c r="A338" s="18">
        <v>331</v>
      </c>
      <c r="B338" s="32"/>
      <c r="C338" s="33"/>
      <c r="D338" s="33"/>
      <c r="E338" s="26" t="str">
        <f t="shared" si="25"/>
        <v/>
      </c>
      <c r="F338" s="34"/>
      <c r="G338" s="35"/>
      <c r="H338" s="33"/>
      <c r="I338" s="35"/>
      <c r="J338" s="37"/>
      <c r="K338" s="37"/>
      <c r="L338" s="37"/>
      <c r="M338" s="37"/>
      <c r="N338" s="33"/>
      <c r="O338" s="33"/>
      <c r="P338" s="33"/>
      <c r="Q338" s="33"/>
      <c r="R338" s="35"/>
      <c r="S338" s="35"/>
      <c r="T338" s="37"/>
      <c r="U338" s="37"/>
      <c r="V338" s="35" t="str">
        <f>IF(ISBLANK(C338),"",IF(ISBLANK($D338),$C$3-C338,D338-C338))</f>
        <v/>
      </c>
      <c r="W338" s="35" t="str">
        <f>IF(E338="Oui",1,"")</f>
        <v/>
      </c>
      <c r="X338" s="35" t="str">
        <f t="shared" si="26"/>
        <v/>
      </c>
      <c r="Y338" s="35" t="str">
        <f t="shared" si="27"/>
        <v/>
      </c>
      <c r="Z338" s="35" t="str">
        <f>IF(E338="Oui",N338,"")</f>
        <v/>
      </c>
      <c r="AA338" s="38" t="str">
        <f>IF(E338="Oui",($C$3-J338)/365,"")</f>
        <v/>
      </c>
      <c r="AB338" s="35" t="str">
        <f t="shared" si="28"/>
        <v/>
      </c>
      <c r="AC338" s="35" t="str">
        <f>IF(AND($E338="Oui",$L338="CDI"),1,"")</f>
        <v/>
      </c>
      <c r="AD338" s="35" t="str">
        <f>IF(AND($E338="Oui",$L338="CDD"),1,"")</f>
        <v/>
      </c>
      <c r="AE338" s="35" t="str">
        <f>IF(AND($E338="Oui",$L338="Apprentissage"),1,"")</f>
        <v/>
      </c>
      <c r="AF338" s="35" t="str">
        <f>IF(AND($E338="Oui",$L338="Stage"),1,"")</f>
        <v/>
      </c>
      <c r="AG338" s="35" t="str">
        <f>IF(AND($E338="Oui",$L338="Autre"),1,"")</f>
        <v/>
      </c>
      <c r="AH338" s="35" t="str">
        <f>IF(AND($E338="Oui",$O338="Cadre"),1,"")</f>
        <v/>
      </c>
      <c r="AI338" s="35" t="str">
        <f>IF(AND($E338="Oui",$O338="Agent de maîtrise"),1,"")</f>
        <v/>
      </c>
      <c r="AJ338" s="35" t="str">
        <f>IF(AND($E338="Oui",$O338="Autre"),1,"")</f>
        <v/>
      </c>
      <c r="AK338" s="38" t="str">
        <f>IF(AND($E338="Oui",$H338="F"),($C$3-J338)/365,"")</f>
        <v/>
      </c>
      <c r="AL338" s="38" t="str">
        <f>IF(AND($E338="Oui",$H338="M"),($C$3-$J338)/365,"")</f>
        <v/>
      </c>
      <c r="AM338" s="35" t="str">
        <f>IF(AND($E338="Oui",$L338="CDI",$H338="F"),1,"")</f>
        <v/>
      </c>
      <c r="AN338" s="35" t="str">
        <f>IF(AND($E338="Oui",$L338="CDD",$H338="F"),1,"")</f>
        <v/>
      </c>
      <c r="AO338" s="35" t="str">
        <f>IF(AND($E338="Oui",$L338="Apprentissage",$H338="F"),1,"")</f>
        <v/>
      </c>
      <c r="AP338" s="35" t="str">
        <f>IF(AND($E338="Oui",$L338="Stage",$H338="F"),1,"")</f>
        <v/>
      </c>
      <c r="AQ338" s="35" t="str">
        <f>IF(AND($E338="Oui",$L338="Autre",$H338="F"),1,"")</f>
        <v/>
      </c>
      <c r="AR338" s="35" t="str">
        <f>IF(AND($E338="Oui",$O338="Cadre",$H338="F"),1,"")</f>
        <v/>
      </c>
      <c r="AS338" s="35" t="str">
        <f>IF(AND($E338="Oui",$O338="Agent de maîtrise",$H338="F"),1,"")</f>
        <v/>
      </c>
      <c r="AT338" s="35" t="str">
        <f>IF(AND($E338="Oui",$O338="Autre",$H338="F"),1,"")</f>
        <v/>
      </c>
      <c r="AU338" s="35" t="str">
        <f ca="1">IF($D338&gt;$AU$5,1,"")</f>
        <v/>
      </c>
      <c r="AV338" s="35" t="str">
        <f ca="1">IF(AND($D338&gt;$AV$5,$D338&lt;$AU$5),1,"")</f>
        <v/>
      </c>
      <c r="AW338" s="35" t="str">
        <f ca="1">IF($C338&gt;$AU$5,1,"")</f>
        <v/>
      </c>
      <c r="AX338" s="35" t="str">
        <f ca="1">IF(AND($C338&gt;$AV$5,$C338&lt;$AU$5),1,"")</f>
        <v/>
      </c>
      <c r="AY338" s="21" t="str">
        <f t="shared" si="29"/>
        <v/>
      </c>
    </row>
    <row r="339" spans="1:51" x14ac:dyDescent="0.25">
      <c r="A339" s="18">
        <v>332</v>
      </c>
      <c r="B339" s="32"/>
      <c r="C339" s="33"/>
      <c r="D339" s="33"/>
      <c r="E339" s="26" t="str">
        <f t="shared" si="25"/>
        <v/>
      </c>
      <c r="F339" s="34"/>
      <c r="G339" s="35"/>
      <c r="H339" s="33"/>
      <c r="I339" s="35"/>
      <c r="J339" s="37"/>
      <c r="K339" s="37"/>
      <c r="L339" s="37"/>
      <c r="M339" s="37"/>
      <c r="N339" s="33"/>
      <c r="O339" s="33"/>
      <c r="P339" s="33"/>
      <c r="Q339" s="33"/>
      <c r="R339" s="35"/>
      <c r="S339" s="35"/>
      <c r="T339" s="37"/>
      <c r="U339" s="37"/>
      <c r="V339" s="35" t="str">
        <f>IF(ISBLANK(C339),"",IF(ISBLANK($D339),$C$3-C339,D339-C339))</f>
        <v/>
      </c>
      <c r="W339" s="35" t="str">
        <f>IF(E339="Oui",1,"")</f>
        <v/>
      </c>
      <c r="X339" s="35" t="str">
        <f t="shared" si="26"/>
        <v/>
      </c>
      <c r="Y339" s="35" t="str">
        <f t="shared" si="27"/>
        <v/>
      </c>
      <c r="Z339" s="35" t="str">
        <f>IF(E339="Oui",N339,"")</f>
        <v/>
      </c>
      <c r="AA339" s="38" t="str">
        <f>IF(E339="Oui",($C$3-J339)/365,"")</f>
        <v/>
      </c>
      <c r="AB339" s="35" t="str">
        <f t="shared" si="28"/>
        <v/>
      </c>
      <c r="AC339" s="35" t="str">
        <f>IF(AND($E339="Oui",$L339="CDI"),1,"")</f>
        <v/>
      </c>
      <c r="AD339" s="35" t="str">
        <f>IF(AND($E339="Oui",$L339="CDD"),1,"")</f>
        <v/>
      </c>
      <c r="AE339" s="35" t="str">
        <f>IF(AND($E339="Oui",$L339="Apprentissage"),1,"")</f>
        <v/>
      </c>
      <c r="AF339" s="35" t="str">
        <f>IF(AND($E339="Oui",$L339="Stage"),1,"")</f>
        <v/>
      </c>
      <c r="AG339" s="35" t="str">
        <f>IF(AND($E339="Oui",$L339="Autre"),1,"")</f>
        <v/>
      </c>
      <c r="AH339" s="35" t="str">
        <f>IF(AND($E339="Oui",$O339="Cadre"),1,"")</f>
        <v/>
      </c>
      <c r="AI339" s="35" t="str">
        <f>IF(AND($E339="Oui",$O339="Agent de maîtrise"),1,"")</f>
        <v/>
      </c>
      <c r="AJ339" s="35" t="str">
        <f>IF(AND($E339="Oui",$O339="Autre"),1,"")</f>
        <v/>
      </c>
      <c r="AK339" s="38" t="str">
        <f>IF(AND($E339="Oui",$H339="F"),($C$3-J339)/365,"")</f>
        <v/>
      </c>
      <c r="AL339" s="38" t="str">
        <f>IF(AND($E339="Oui",$H339="M"),($C$3-$J339)/365,"")</f>
        <v/>
      </c>
      <c r="AM339" s="35" t="str">
        <f>IF(AND($E339="Oui",$L339="CDI",$H339="F"),1,"")</f>
        <v/>
      </c>
      <c r="AN339" s="35" t="str">
        <f>IF(AND($E339="Oui",$L339="CDD",$H339="F"),1,"")</f>
        <v/>
      </c>
      <c r="AO339" s="35" t="str">
        <f>IF(AND($E339="Oui",$L339="Apprentissage",$H339="F"),1,"")</f>
        <v/>
      </c>
      <c r="AP339" s="35" t="str">
        <f>IF(AND($E339="Oui",$L339="Stage",$H339="F"),1,"")</f>
        <v/>
      </c>
      <c r="AQ339" s="35" t="str">
        <f>IF(AND($E339="Oui",$L339="Autre",$H339="F"),1,"")</f>
        <v/>
      </c>
      <c r="AR339" s="35" t="str">
        <f>IF(AND($E339="Oui",$O339="Cadre",$H339="F"),1,"")</f>
        <v/>
      </c>
      <c r="AS339" s="35" t="str">
        <f>IF(AND($E339="Oui",$O339="Agent de maîtrise",$H339="F"),1,"")</f>
        <v/>
      </c>
      <c r="AT339" s="35" t="str">
        <f>IF(AND($E339="Oui",$O339="Autre",$H339="F"),1,"")</f>
        <v/>
      </c>
      <c r="AU339" s="35" t="str">
        <f ca="1">IF($D339&gt;$AU$5,1,"")</f>
        <v/>
      </c>
      <c r="AV339" s="35" t="str">
        <f ca="1">IF(AND($D339&gt;$AV$5,$D339&lt;$AU$5),1,"")</f>
        <v/>
      </c>
      <c r="AW339" s="35" t="str">
        <f ca="1">IF($C339&gt;$AU$5,1,"")</f>
        <v/>
      </c>
      <c r="AX339" s="35" t="str">
        <f ca="1">IF(AND($C339&gt;$AV$5,$C339&lt;$AU$5),1,"")</f>
        <v/>
      </c>
      <c r="AY339" s="21" t="str">
        <f t="shared" si="29"/>
        <v/>
      </c>
    </row>
    <row r="340" spans="1:51" x14ac:dyDescent="0.25">
      <c r="A340" s="18">
        <v>333</v>
      </c>
      <c r="B340" s="32"/>
      <c r="C340" s="33"/>
      <c r="D340" s="33"/>
      <c r="E340" s="26" t="str">
        <f t="shared" si="25"/>
        <v/>
      </c>
      <c r="F340" s="34"/>
      <c r="G340" s="35"/>
      <c r="H340" s="33"/>
      <c r="I340" s="35"/>
      <c r="J340" s="37"/>
      <c r="K340" s="37"/>
      <c r="L340" s="37"/>
      <c r="M340" s="37"/>
      <c r="N340" s="33"/>
      <c r="O340" s="33"/>
      <c r="P340" s="33"/>
      <c r="Q340" s="33"/>
      <c r="R340" s="35"/>
      <c r="S340" s="35"/>
      <c r="T340" s="37"/>
      <c r="U340" s="37"/>
      <c r="V340" s="35" t="str">
        <f>IF(ISBLANK(C340),"",IF(ISBLANK($D340),$C$3-C340,D340-C340))</f>
        <v/>
      </c>
      <c r="W340" s="35" t="str">
        <f>IF(E340="Oui",1,"")</f>
        <v/>
      </c>
      <c r="X340" s="35" t="str">
        <f t="shared" si="26"/>
        <v/>
      </c>
      <c r="Y340" s="35" t="str">
        <f t="shared" si="27"/>
        <v/>
      </c>
      <c r="Z340" s="35" t="str">
        <f>IF(E340="Oui",N340,"")</f>
        <v/>
      </c>
      <c r="AA340" s="38" t="str">
        <f>IF(E340="Oui",($C$3-J340)/365,"")</f>
        <v/>
      </c>
      <c r="AB340" s="35" t="str">
        <f t="shared" si="28"/>
        <v/>
      </c>
      <c r="AC340" s="35" t="str">
        <f>IF(AND($E340="Oui",$L340="CDI"),1,"")</f>
        <v/>
      </c>
      <c r="AD340" s="35" t="str">
        <f>IF(AND($E340="Oui",$L340="CDD"),1,"")</f>
        <v/>
      </c>
      <c r="AE340" s="35" t="str">
        <f>IF(AND($E340="Oui",$L340="Apprentissage"),1,"")</f>
        <v/>
      </c>
      <c r="AF340" s="35" t="str">
        <f>IF(AND($E340="Oui",$L340="Stage"),1,"")</f>
        <v/>
      </c>
      <c r="AG340" s="35" t="str">
        <f>IF(AND($E340="Oui",$L340="Autre"),1,"")</f>
        <v/>
      </c>
      <c r="AH340" s="35" t="str">
        <f>IF(AND($E340="Oui",$O340="Cadre"),1,"")</f>
        <v/>
      </c>
      <c r="AI340" s="35" t="str">
        <f>IF(AND($E340="Oui",$O340="Agent de maîtrise"),1,"")</f>
        <v/>
      </c>
      <c r="AJ340" s="35" t="str">
        <f>IF(AND($E340="Oui",$O340="Autre"),1,"")</f>
        <v/>
      </c>
      <c r="AK340" s="38" t="str">
        <f>IF(AND($E340="Oui",$H340="F"),($C$3-J340)/365,"")</f>
        <v/>
      </c>
      <c r="AL340" s="38" t="str">
        <f>IF(AND($E340="Oui",$H340="M"),($C$3-$J340)/365,"")</f>
        <v/>
      </c>
      <c r="AM340" s="35" t="str">
        <f>IF(AND($E340="Oui",$L340="CDI",$H340="F"),1,"")</f>
        <v/>
      </c>
      <c r="AN340" s="35" t="str">
        <f>IF(AND($E340="Oui",$L340="CDD",$H340="F"),1,"")</f>
        <v/>
      </c>
      <c r="AO340" s="35" t="str">
        <f>IF(AND($E340="Oui",$L340="Apprentissage",$H340="F"),1,"")</f>
        <v/>
      </c>
      <c r="AP340" s="35" t="str">
        <f>IF(AND($E340="Oui",$L340="Stage",$H340="F"),1,"")</f>
        <v/>
      </c>
      <c r="AQ340" s="35" t="str">
        <f>IF(AND($E340="Oui",$L340="Autre",$H340="F"),1,"")</f>
        <v/>
      </c>
      <c r="AR340" s="35" t="str">
        <f>IF(AND($E340="Oui",$O340="Cadre",$H340="F"),1,"")</f>
        <v/>
      </c>
      <c r="AS340" s="35" t="str">
        <f>IF(AND($E340="Oui",$O340="Agent de maîtrise",$H340="F"),1,"")</f>
        <v/>
      </c>
      <c r="AT340" s="35" t="str">
        <f>IF(AND($E340="Oui",$O340="Autre",$H340="F"),1,"")</f>
        <v/>
      </c>
      <c r="AU340" s="35" t="str">
        <f ca="1">IF($D340&gt;$AU$5,1,"")</f>
        <v/>
      </c>
      <c r="AV340" s="35" t="str">
        <f ca="1">IF(AND($D340&gt;$AV$5,$D340&lt;$AU$5),1,"")</f>
        <v/>
      </c>
      <c r="AW340" s="35" t="str">
        <f ca="1">IF($C340&gt;$AU$5,1,"")</f>
        <v/>
      </c>
      <c r="AX340" s="35" t="str">
        <f ca="1">IF(AND($C340&gt;$AV$5,$C340&lt;$AU$5),1,"")</f>
        <v/>
      </c>
      <c r="AY340" s="21" t="str">
        <f t="shared" si="29"/>
        <v/>
      </c>
    </row>
    <row r="341" spans="1:51" x14ac:dyDescent="0.25">
      <c r="A341" s="18">
        <v>334</v>
      </c>
      <c r="B341" s="32"/>
      <c r="C341" s="33"/>
      <c r="D341" s="33"/>
      <c r="E341" s="26" t="str">
        <f t="shared" si="25"/>
        <v/>
      </c>
      <c r="F341" s="34"/>
      <c r="G341" s="35"/>
      <c r="H341" s="33"/>
      <c r="I341" s="35"/>
      <c r="J341" s="37"/>
      <c r="K341" s="37"/>
      <c r="L341" s="37"/>
      <c r="M341" s="37"/>
      <c r="N341" s="33"/>
      <c r="O341" s="33"/>
      <c r="P341" s="33"/>
      <c r="Q341" s="33"/>
      <c r="R341" s="35"/>
      <c r="S341" s="35"/>
      <c r="T341" s="37"/>
      <c r="U341" s="37"/>
      <c r="V341" s="35" t="str">
        <f>IF(ISBLANK(C341),"",IF(ISBLANK($D341),$C$3-C341,D341-C341))</f>
        <v/>
      </c>
      <c r="W341" s="35" t="str">
        <f>IF(E341="Oui",1,"")</f>
        <v/>
      </c>
      <c r="X341" s="35" t="str">
        <f t="shared" si="26"/>
        <v/>
      </c>
      <c r="Y341" s="35" t="str">
        <f t="shared" si="27"/>
        <v/>
      </c>
      <c r="Z341" s="35" t="str">
        <f>IF(E341="Oui",N341,"")</f>
        <v/>
      </c>
      <c r="AA341" s="38" t="str">
        <f>IF(E341="Oui",($C$3-J341)/365,"")</f>
        <v/>
      </c>
      <c r="AB341" s="35" t="str">
        <f t="shared" si="28"/>
        <v/>
      </c>
      <c r="AC341" s="35" t="str">
        <f>IF(AND($E341="Oui",$L341="CDI"),1,"")</f>
        <v/>
      </c>
      <c r="AD341" s="35" t="str">
        <f>IF(AND($E341="Oui",$L341="CDD"),1,"")</f>
        <v/>
      </c>
      <c r="AE341" s="35" t="str">
        <f>IF(AND($E341="Oui",$L341="Apprentissage"),1,"")</f>
        <v/>
      </c>
      <c r="AF341" s="35" t="str">
        <f>IF(AND($E341="Oui",$L341="Stage"),1,"")</f>
        <v/>
      </c>
      <c r="AG341" s="35" t="str">
        <f>IF(AND($E341="Oui",$L341="Autre"),1,"")</f>
        <v/>
      </c>
      <c r="AH341" s="35" t="str">
        <f>IF(AND($E341="Oui",$O341="Cadre"),1,"")</f>
        <v/>
      </c>
      <c r="AI341" s="35" t="str">
        <f>IF(AND($E341="Oui",$O341="Agent de maîtrise"),1,"")</f>
        <v/>
      </c>
      <c r="AJ341" s="35" t="str">
        <f>IF(AND($E341="Oui",$O341="Autre"),1,"")</f>
        <v/>
      </c>
      <c r="AK341" s="38" t="str">
        <f>IF(AND($E341="Oui",$H341="F"),($C$3-J341)/365,"")</f>
        <v/>
      </c>
      <c r="AL341" s="38" t="str">
        <f>IF(AND($E341="Oui",$H341="M"),($C$3-$J341)/365,"")</f>
        <v/>
      </c>
      <c r="AM341" s="35" t="str">
        <f>IF(AND($E341="Oui",$L341="CDI",$H341="F"),1,"")</f>
        <v/>
      </c>
      <c r="AN341" s="35" t="str">
        <f>IF(AND($E341="Oui",$L341="CDD",$H341="F"),1,"")</f>
        <v/>
      </c>
      <c r="AO341" s="35" t="str">
        <f>IF(AND($E341="Oui",$L341="Apprentissage",$H341="F"),1,"")</f>
        <v/>
      </c>
      <c r="AP341" s="35" t="str">
        <f>IF(AND($E341="Oui",$L341="Stage",$H341="F"),1,"")</f>
        <v/>
      </c>
      <c r="AQ341" s="35" t="str">
        <f>IF(AND($E341="Oui",$L341="Autre",$H341="F"),1,"")</f>
        <v/>
      </c>
      <c r="AR341" s="35" t="str">
        <f>IF(AND($E341="Oui",$O341="Cadre",$H341="F"),1,"")</f>
        <v/>
      </c>
      <c r="AS341" s="35" t="str">
        <f>IF(AND($E341="Oui",$O341="Agent de maîtrise",$H341="F"),1,"")</f>
        <v/>
      </c>
      <c r="AT341" s="35" t="str">
        <f>IF(AND($E341="Oui",$O341="Autre",$H341="F"),1,"")</f>
        <v/>
      </c>
      <c r="AU341" s="35" t="str">
        <f ca="1">IF($D341&gt;$AU$5,1,"")</f>
        <v/>
      </c>
      <c r="AV341" s="35" t="str">
        <f ca="1">IF(AND($D341&gt;$AV$5,$D341&lt;$AU$5),1,"")</f>
        <v/>
      </c>
      <c r="AW341" s="35" t="str">
        <f ca="1">IF($C341&gt;$AU$5,1,"")</f>
        <v/>
      </c>
      <c r="AX341" s="35" t="str">
        <f ca="1">IF(AND($C341&gt;$AV$5,$C341&lt;$AU$5),1,"")</f>
        <v/>
      </c>
      <c r="AY341" s="21" t="str">
        <f t="shared" si="29"/>
        <v/>
      </c>
    </row>
    <row r="342" spans="1:51" x14ac:dyDescent="0.25">
      <c r="A342" s="18">
        <v>335</v>
      </c>
      <c r="B342" s="32"/>
      <c r="C342" s="33"/>
      <c r="D342" s="33"/>
      <c r="E342" s="26" t="str">
        <f t="shared" si="25"/>
        <v/>
      </c>
      <c r="F342" s="34"/>
      <c r="G342" s="35"/>
      <c r="H342" s="33"/>
      <c r="I342" s="35"/>
      <c r="J342" s="37"/>
      <c r="K342" s="37"/>
      <c r="L342" s="37"/>
      <c r="M342" s="37"/>
      <c r="N342" s="33"/>
      <c r="O342" s="33"/>
      <c r="P342" s="33"/>
      <c r="Q342" s="33"/>
      <c r="R342" s="35"/>
      <c r="S342" s="35"/>
      <c r="T342" s="37"/>
      <c r="U342" s="37"/>
      <c r="V342" s="35" t="str">
        <f>IF(ISBLANK(C342),"",IF(ISBLANK($D342),$C$3-C342,D342-C342))</f>
        <v/>
      </c>
      <c r="W342" s="35" t="str">
        <f>IF(E342="Oui",1,"")</f>
        <v/>
      </c>
      <c r="X342" s="35" t="str">
        <f t="shared" si="26"/>
        <v/>
      </c>
      <c r="Y342" s="35" t="str">
        <f t="shared" si="27"/>
        <v/>
      </c>
      <c r="Z342" s="35" t="str">
        <f>IF(E342="Oui",N342,"")</f>
        <v/>
      </c>
      <c r="AA342" s="38" t="str">
        <f>IF(E342="Oui",($C$3-J342)/365,"")</f>
        <v/>
      </c>
      <c r="AB342" s="35" t="str">
        <f t="shared" si="28"/>
        <v/>
      </c>
      <c r="AC342" s="35" t="str">
        <f>IF(AND($E342="Oui",$L342="CDI"),1,"")</f>
        <v/>
      </c>
      <c r="AD342" s="35" t="str">
        <f>IF(AND($E342="Oui",$L342="CDD"),1,"")</f>
        <v/>
      </c>
      <c r="AE342" s="35" t="str">
        <f>IF(AND($E342="Oui",$L342="Apprentissage"),1,"")</f>
        <v/>
      </c>
      <c r="AF342" s="35" t="str">
        <f>IF(AND($E342="Oui",$L342="Stage"),1,"")</f>
        <v/>
      </c>
      <c r="AG342" s="35" t="str">
        <f>IF(AND($E342="Oui",$L342="Autre"),1,"")</f>
        <v/>
      </c>
      <c r="AH342" s="35" t="str">
        <f>IF(AND($E342="Oui",$O342="Cadre"),1,"")</f>
        <v/>
      </c>
      <c r="AI342" s="35" t="str">
        <f>IF(AND($E342="Oui",$O342="Agent de maîtrise"),1,"")</f>
        <v/>
      </c>
      <c r="AJ342" s="35" t="str">
        <f>IF(AND($E342="Oui",$O342="Autre"),1,"")</f>
        <v/>
      </c>
      <c r="AK342" s="38" t="str">
        <f>IF(AND($E342="Oui",$H342="F"),($C$3-J342)/365,"")</f>
        <v/>
      </c>
      <c r="AL342" s="38" t="str">
        <f>IF(AND($E342="Oui",$H342="M"),($C$3-$J342)/365,"")</f>
        <v/>
      </c>
      <c r="AM342" s="35" t="str">
        <f>IF(AND($E342="Oui",$L342="CDI",$H342="F"),1,"")</f>
        <v/>
      </c>
      <c r="AN342" s="35" t="str">
        <f>IF(AND($E342="Oui",$L342="CDD",$H342="F"),1,"")</f>
        <v/>
      </c>
      <c r="AO342" s="35" t="str">
        <f>IF(AND($E342="Oui",$L342="Apprentissage",$H342="F"),1,"")</f>
        <v/>
      </c>
      <c r="AP342" s="35" t="str">
        <f>IF(AND($E342="Oui",$L342="Stage",$H342="F"),1,"")</f>
        <v/>
      </c>
      <c r="AQ342" s="35" t="str">
        <f>IF(AND($E342="Oui",$L342="Autre",$H342="F"),1,"")</f>
        <v/>
      </c>
      <c r="AR342" s="35" t="str">
        <f>IF(AND($E342="Oui",$O342="Cadre",$H342="F"),1,"")</f>
        <v/>
      </c>
      <c r="AS342" s="35" t="str">
        <f>IF(AND($E342="Oui",$O342="Agent de maîtrise",$H342="F"),1,"")</f>
        <v/>
      </c>
      <c r="AT342" s="35" t="str">
        <f>IF(AND($E342="Oui",$O342="Autre",$H342="F"),1,"")</f>
        <v/>
      </c>
      <c r="AU342" s="35" t="str">
        <f ca="1">IF($D342&gt;$AU$5,1,"")</f>
        <v/>
      </c>
      <c r="AV342" s="35" t="str">
        <f ca="1">IF(AND($D342&gt;$AV$5,$D342&lt;$AU$5),1,"")</f>
        <v/>
      </c>
      <c r="AW342" s="35" t="str">
        <f ca="1">IF($C342&gt;$AU$5,1,"")</f>
        <v/>
      </c>
      <c r="AX342" s="35" t="str">
        <f ca="1">IF(AND($C342&gt;$AV$5,$C342&lt;$AU$5),1,"")</f>
        <v/>
      </c>
      <c r="AY342" s="21" t="str">
        <f t="shared" si="29"/>
        <v/>
      </c>
    </row>
    <row r="343" spans="1:51" x14ac:dyDescent="0.25">
      <c r="A343" s="18">
        <v>336</v>
      </c>
      <c r="B343" s="32"/>
      <c r="C343" s="33"/>
      <c r="D343" s="33"/>
      <c r="E343" s="26" t="str">
        <f t="shared" si="25"/>
        <v/>
      </c>
      <c r="F343" s="34"/>
      <c r="G343" s="35"/>
      <c r="H343" s="33"/>
      <c r="I343" s="35"/>
      <c r="J343" s="37"/>
      <c r="K343" s="37"/>
      <c r="L343" s="37"/>
      <c r="M343" s="37"/>
      <c r="N343" s="33"/>
      <c r="O343" s="33"/>
      <c r="P343" s="33"/>
      <c r="Q343" s="33"/>
      <c r="R343" s="35"/>
      <c r="S343" s="35"/>
      <c r="T343" s="37"/>
      <c r="U343" s="37"/>
      <c r="V343" s="35" t="str">
        <f>IF(ISBLANK(C343),"",IF(ISBLANK($D343),$C$3-C343,D343-C343))</f>
        <v/>
      </c>
      <c r="W343" s="35" t="str">
        <f>IF(E343="Oui",1,"")</f>
        <v/>
      </c>
      <c r="X343" s="35" t="str">
        <f t="shared" si="26"/>
        <v/>
      </c>
      <c r="Y343" s="35" t="str">
        <f t="shared" si="27"/>
        <v/>
      </c>
      <c r="Z343" s="35" t="str">
        <f>IF(E343="Oui",N343,"")</f>
        <v/>
      </c>
      <c r="AA343" s="38" t="str">
        <f>IF(E343="Oui",($C$3-J343)/365,"")</f>
        <v/>
      </c>
      <c r="AB343" s="35" t="str">
        <f t="shared" si="28"/>
        <v/>
      </c>
      <c r="AC343" s="35" t="str">
        <f>IF(AND($E343="Oui",$L343="CDI"),1,"")</f>
        <v/>
      </c>
      <c r="AD343" s="35" t="str">
        <f>IF(AND($E343="Oui",$L343="CDD"),1,"")</f>
        <v/>
      </c>
      <c r="AE343" s="35" t="str">
        <f>IF(AND($E343="Oui",$L343="Apprentissage"),1,"")</f>
        <v/>
      </c>
      <c r="AF343" s="35" t="str">
        <f>IF(AND($E343="Oui",$L343="Stage"),1,"")</f>
        <v/>
      </c>
      <c r="AG343" s="35" t="str">
        <f>IF(AND($E343="Oui",$L343="Autre"),1,"")</f>
        <v/>
      </c>
      <c r="AH343" s="35" t="str">
        <f>IF(AND($E343="Oui",$O343="Cadre"),1,"")</f>
        <v/>
      </c>
      <c r="AI343" s="35" t="str">
        <f>IF(AND($E343="Oui",$O343="Agent de maîtrise"),1,"")</f>
        <v/>
      </c>
      <c r="AJ343" s="35" t="str">
        <f>IF(AND($E343="Oui",$O343="Autre"),1,"")</f>
        <v/>
      </c>
      <c r="AK343" s="38" t="str">
        <f>IF(AND($E343="Oui",$H343="F"),($C$3-J343)/365,"")</f>
        <v/>
      </c>
      <c r="AL343" s="38" t="str">
        <f>IF(AND($E343="Oui",$H343="M"),($C$3-$J343)/365,"")</f>
        <v/>
      </c>
      <c r="AM343" s="35" t="str">
        <f>IF(AND($E343="Oui",$L343="CDI",$H343="F"),1,"")</f>
        <v/>
      </c>
      <c r="AN343" s="35" t="str">
        <f>IF(AND($E343="Oui",$L343="CDD",$H343="F"),1,"")</f>
        <v/>
      </c>
      <c r="AO343" s="35" t="str">
        <f>IF(AND($E343="Oui",$L343="Apprentissage",$H343="F"),1,"")</f>
        <v/>
      </c>
      <c r="AP343" s="35" t="str">
        <f>IF(AND($E343="Oui",$L343="Stage",$H343="F"),1,"")</f>
        <v/>
      </c>
      <c r="AQ343" s="35" t="str">
        <f>IF(AND($E343="Oui",$L343="Autre",$H343="F"),1,"")</f>
        <v/>
      </c>
      <c r="AR343" s="35" t="str">
        <f>IF(AND($E343="Oui",$O343="Cadre",$H343="F"),1,"")</f>
        <v/>
      </c>
      <c r="AS343" s="35" t="str">
        <f>IF(AND($E343="Oui",$O343="Agent de maîtrise",$H343="F"),1,"")</f>
        <v/>
      </c>
      <c r="AT343" s="35" t="str">
        <f>IF(AND($E343="Oui",$O343="Autre",$H343="F"),1,"")</f>
        <v/>
      </c>
      <c r="AU343" s="35" t="str">
        <f ca="1">IF($D343&gt;$AU$5,1,"")</f>
        <v/>
      </c>
      <c r="AV343" s="35" t="str">
        <f ca="1">IF(AND($D343&gt;$AV$5,$D343&lt;$AU$5),1,"")</f>
        <v/>
      </c>
      <c r="AW343" s="35" t="str">
        <f ca="1">IF($C343&gt;$AU$5,1,"")</f>
        <v/>
      </c>
      <c r="AX343" s="35" t="str">
        <f ca="1">IF(AND($C343&gt;$AV$5,$C343&lt;$AU$5),1,"")</f>
        <v/>
      </c>
      <c r="AY343" s="21" t="str">
        <f t="shared" si="29"/>
        <v/>
      </c>
    </row>
    <row r="344" spans="1:51" x14ac:dyDescent="0.25">
      <c r="A344" s="18">
        <v>337</v>
      </c>
      <c r="B344" s="32"/>
      <c r="C344" s="33"/>
      <c r="D344" s="33"/>
      <c r="E344" s="26" t="str">
        <f t="shared" si="25"/>
        <v/>
      </c>
      <c r="F344" s="34"/>
      <c r="G344" s="35"/>
      <c r="H344" s="33"/>
      <c r="I344" s="35"/>
      <c r="J344" s="37"/>
      <c r="K344" s="37"/>
      <c r="L344" s="37"/>
      <c r="M344" s="37"/>
      <c r="N344" s="33"/>
      <c r="O344" s="33"/>
      <c r="P344" s="33"/>
      <c r="Q344" s="33"/>
      <c r="R344" s="35"/>
      <c r="S344" s="35"/>
      <c r="T344" s="37"/>
      <c r="U344" s="37"/>
      <c r="V344" s="35" t="str">
        <f>IF(ISBLANK(C344),"",IF(ISBLANK($D344),$C$3-C344,D344-C344))</f>
        <v/>
      </c>
      <c r="W344" s="35" t="str">
        <f>IF(E344="Oui",1,"")</f>
        <v/>
      </c>
      <c r="X344" s="35" t="str">
        <f t="shared" si="26"/>
        <v/>
      </c>
      <c r="Y344" s="35" t="str">
        <f t="shared" si="27"/>
        <v/>
      </c>
      <c r="Z344" s="35" t="str">
        <f>IF(E344="Oui",N344,"")</f>
        <v/>
      </c>
      <c r="AA344" s="38" t="str">
        <f>IF(E344="Oui",($C$3-J344)/365,"")</f>
        <v/>
      </c>
      <c r="AB344" s="35" t="str">
        <f t="shared" si="28"/>
        <v/>
      </c>
      <c r="AC344" s="35" t="str">
        <f>IF(AND($E344="Oui",$L344="CDI"),1,"")</f>
        <v/>
      </c>
      <c r="AD344" s="35" t="str">
        <f>IF(AND($E344="Oui",$L344="CDD"),1,"")</f>
        <v/>
      </c>
      <c r="AE344" s="35" t="str">
        <f>IF(AND($E344="Oui",$L344="Apprentissage"),1,"")</f>
        <v/>
      </c>
      <c r="AF344" s="35" t="str">
        <f>IF(AND($E344="Oui",$L344="Stage"),1,"")</f>
        <v/>
      </c>
      <c r="AG344" s="35" t="str">
        <f>IF(AND($E344="Oui",$L344="Autre"),1,"")</f>
        <v/>
      </c>
      <c r="AH344" s="35" t="str">
        <f>IF(AND($E344="Oui",$O344="Cadre"),1,"")</f>
        <v/>
      </c>
      <c r="AI344" s="35" t="str">
        <f>IF(AND($E344="Oui",$O344="Agent de maîtrise"),1,"")</f>
        <v/>
      </c>
      <c r="AJ344" s="35" t="str">
        <f>IF(AND($E344="Oui",$O344="Autre"),1,"")</f>
        <v/>
      </c>
      <c r="AK344" s="38" t="str">
        <f>IF(AND($E344="Oui",$H344="F"),($C$3-J344)/365,"")</f>
        <v/>
      </c>
      <c r="AL344" s="38" t="str">
        <f>IF(AND($E344="Oui",$H344="M"),($C$3-$J344)/365,"")</f>
        <v/>
      </c>
      <c r="AM344" s="35" t="str">
        <f>IF(AND($E344="Oui",$L344="CDI",$H344="F"),1,"")</f>
        <v/>
      </c>
      <c r="AN344" s="35" t="str">
        <f>IF(AND($E344="Oui",$L344="CDD",$H344="F"),1,"")</f>
        <v/>
      </c>
      <c r="AO344" s="35" t="str">
        <f>IF(AND($E344="Oui",$L344="Apprentissage",$H344="F"),1,"")</f>
        <v/>
      </c>
      <c r="AP344" s="35" t="str">
        <f>IF(AND($E344="Oui",$L344="Stage",$H344="F"),1,"")</f>
        <v/>
      </c>
      <c r="AQ344" s="35" t="str">
        <f>IF(AND($E344="Oui",$L344="Autre",$H344="F"),1,"")</f>
        <v/>
      </c>
      <c r="AR344" s="35" t="str">
        <f>IF(AND($E344="Oui",$O344="Cadre",$H344="F"),1,"")</f>
        <v/>
      </c>
      <c r="AS344" s="35" t="str">
        <f>IF(AND($E344="Oui",$O344="Agent de maîtrise",$H344="F"),1,"")</f>
        <v/>
      </c>
      <c r="AT344" s="35" t="str">
        <f>IF(AND($E344="Oui",$O344="Autre",$H344="F"),1,"")</f>
        <v/>
      </c>
      <c r="AU344" s="35" t="str">
        <f ca="1">IF($D344&gt;$AU$5,1,"")</f>
        <v/>
      </c>
      <c r="AV344" s="35" t="str">
        <f ca="1">IF(AND($D344&gt;$AV$5,$D344&lt;$AU$5),1,"")</f>
        <v/>
      </c>
      <c r="AW344" s="35" t="str">
        <f ca="1">IF($C344&gt;$AU$5,1,"")</f>
        <v/>
      </c>
      <c r="AX344" s="35" t="str">
        <f ca="1">IF(AND($C344&gt;$AV$5,$C344&lt;$AU$5),1,"")</f>
        <v/>
      </c>
      <c r="AY344" s="21" t="str">
        <f t="shared" si="29"/>
        <v/>
      </c>
    </row>
    <row r="345" spans="1:51" x14ac:dyDescent="0.25">
      <c r="A345" s="18">
        <v>338</v>
      </c>
      <c r="B345" s="32"/>
      <c r="C345" s="33"/>
      <c r="D345" s="33"/>
      <c r="E345" s="26" t="str">
        <f t="shared" si="25"/>
        <v/>
      </c>
      <c r="F345" s="34"/>
      <c r="G345" s="35"/>
      <c r="H345" s="33"/>
      <c r="I345" s="35"/>
      <c r="J345" s="37"/>
      <c r="K345" s="37"/>
      <c r="L345" s="37"/>
      <c r="M345" s="37"/>
      <c r="N345" s="33"/>
      <c r="O345" s="33"/>
      <c r="P345" s="33"/>
      <c r="Q345" s="33"/>
      <c r="R345" s="35"/>
      <c r="S345" s="35"/>
      <c r="T345" s="37"/>
      <c r="U345" s="37"/>
      <c r="V345" s="35" t="str">
        <f>IF(ISBLANK(C345),"",IF(ISBLANK($D345),$C$3-C345,D345-C345))</f>
        <v/>
      </c>
      <c r="W345" s="35" t="str">
        <f>IF(E345="Oui",1,"")</f>
        <v/>
      </c>
      <c r="X345" s="35" t="str">
        <f t="shared" si="26"/>
        <v/>
      </c>
      <c r="Y345" s="35" t="str">
        <f t="shared" si="27"/>
        <v/>
      </c>
      <c r="Z345" s="35" t="str">
        <f>IF(E345="Oui",N345,"")</f>
        <v/>
      </c>
      <c r="AA345" s="38" t="str">
        <f>IF(E345="Oui",($C$3-J345)/365,"")</f>
        <v/>
      </c>
      <c r="AB345" s="35" t="str">
        <f t="shared" si="28"/>
        <v/>
      </c>
      <c r="AC345" s="35" t="str">
        <f>IF(AND($E345="Oui",$L345="CDI"),1,"")</f>
        <v/>
      </c>
      <c r="AD345" s="35" t="str">
        <f>IF(AND($E345="Oui",$L345="CDD"),1,"")</f>
        <v/>
      </c>
      <c r="AE345" s="35" t="str">
        <f>IF(AND($E345="Oui",$L345="Apprentissage"),1,"")</f>
        <v/>
      </c>
      <c r="AF345" s="35" t="str">
        <f>IF(AND($E345="Oui",$L345="Stage"),1,"")</f>
        <v/>
      </c>
      <c r="AG345" s="35" t="str">
        <f>IF(AND($E345="Oui",$L345="Autre"),1,"")</f>
        <v/>
      </c>
      <c r="AH345" s="35" t="str">
        <f>IF(AND($E345="Oui",$O345="Cadre"),1,"")</f>
        <v/>
      </c>
      <c r="AI345" s="35" t="str">
        <f>IF(AND($E345="Oui",$O345="Agent de maîtrise"),1,"")</f>
        <v/>
      </c>
      <c r="AJ345" s="35" t="str">
        <f>IF(AND($E345="Oui",$O345="Autre"),1,"")</f>
        <v/>
      </c>
      <c r="AK345" s="38" t="str">
        <f>IF(AND($E345="Oui",$H345="F"),($C$3-J345)/365,"")</f>
        <v/>
      </c>
      <c r="AL345" s="38" t="str">
        <f>IF(AND($E345="Oui",$H345="M"),($C$3-$J345)/365,"")</f>
        <v/>
      </c>
      <c r="AM345" s="35" t="str">
        <f>IF(AND($E345="Oui",$L345="CDI",$H345="F"),1,"")</f>
        <v/>
      </c>
      <c r="AN345" s="35" t="str">
        <f>IF(AND($E345="Oui",$L345="CDD",$H345="F"),1,"")</f>
        <v/>
      </c>
      <c r="AO345" s="35" t="str">
        <f>IF(AND($E345="Oui",$L345="Apprentissage",$H345="F"),1,"")</f>
        <v/>
      </c>
      <c r="AP345" s="35" t="str">
        <f>IF(AND($E345="Oui",$L345="Stage",$H345="F"),1,"")</f>
        <v/>
      </c>
      <c r="AQ345" s="35" t="str">
        <f>IF(AND($E345="Oui",$L345="Autre",$H345="F"),1,"")</f>
        <v/>
      </c>
      <c r="AR345" s="35" t="str">
        <f>IF(AND($E345="Oui",$O345="Cadre",$H345="F"),1,"")</f>
        <v/>
      </c>
      <c r="AS345" s="35" t="str">
        <f>IF(AND($E345="Oui",$O345="Agent de maîtrise",$H345="F"),1,"")</f>
        <v/>
      </c>
      <c r="AT345" s="35" t="str">
        <f>IF(AND($E345="Oui",$O345="Autre",$H345="F"),1,"")</f>
        <v/>
      </c>
      <c r="AU345" s="35" t="str">
        <f ca="1">IF($D345&gt;$AU$5,1,"")</f>
        <v/>
      </c>
      <c r="AV345" s="35" t="str">
        <f ca="1">IF(AND($D345&gt;$AV$5,$D345&lt;$AU$5),1,"")</f>
        <v/>
      </c>
      <c r="AW345" s="35" t="str">
        <f ca="1">IF($C345&gt;$AU$5,1,"")</f>
        <v/>
      </c>
      <c r="AX345" s="35" t="str">
        <f ca="1">IF(AND($C345&gt;$AV$5,$C345&lt;$AU$5),1,"")</f>
        <v/>
      </c>
      <c r="AY345" s="21" t="str">
        <f t="shared" si="29"/>
        <v/>
      </c>
    </row>
    <row r="346" spans="1:51" x14ac:dyDescent="0.25">
      <c r="A346" s="18">
        <v>339</v>
      </c>
      <c r="B346" s="32"/>
      <c r="C346" s="33"/>
      <c r="D346" s="33"/>
      <c r="E346" s="26" t="str">
        <f t="shared" si="25"/>
        <v/>
      </c>
      <c r="F346" s="34"/>
      <c r="G346" s="35"/>
      <c r="H346" s="33"/>
      <c r="I346" s="35"/>
      <c r="J346" s="37"/>
      <c r="K346" s="37"/>
      <c r="L346" s="37"/>
      <c r="M346" s="37"/>
      <c r="N346" s="33"/>
      <c r="O346" s="33"/>
      <c r="P346" s="33"/>
      <c r="Q346" s="33"/>
      <c r="R346" s="35"/>
      <c r="S346" s="35"/>
      <c r="T346" s="37"/>
      <c r="U346" s="37"/>
      <c r="V346" s="35" t="str">
        <f>IF(ISBLANK(C346),"",IF(ISBLANK($D346),$C$3-C346,D346-C346))</f>
        <v/>
      </c>
      <c r="W346" s="35" t="str">
        <f>IF(E346="Oui",1,"")</f>
        <v/>
      </c>
      <c r="X346" s="35" t="str">
        <f t="shared" si="26"/>
        <v/>
      </c>
      <c r="Y346" s="35" t="str">
        <f t="shared" si="27"/>
        <v/>
      </c>
      <c r="Z346" s="35" t="str">
        <f>IF(E346="Oui",N346,"")</f>
        <v/>
      </c>
      <c r="AA346" s="38" t="str">
        <f>IF(E346="Oui",($C$3-J346)/365,"")</f>
        <v/>
      </c>
      <c r="AB346" s="35" t="str">
        <f t="shared" si="28"/>
        <v/>
      </c>
      <c r="AC346" s="35" t="str">
        <f>IF(AND($E346="Oui",$L346="CDI"),1,"")</f>
        <v/>
      </c>
      <c r="AD346" s="35" t="str">
        <f>IF(AND($E346="Oui",$L346="CDD"),1,"")</f>
        <v/>
      </c>
      <c r="AE346" s="35" t="str">
        <f>IF(AND($E346="Oui",$L346="Apprentissage"),1,"")</f>
        <v/>
      </c>
      <c r="AF346" s="35" t="str">
        <f>IF(AND($E346="Oui",$L346="Stage"),1,"")</f>
        <v/>
      </c>
      <c r="AG346" s="35" t="str">
        <f>IF(AND($E346="Oui",$L346="Autre"),1,"")</f>
        <v/>
      </c>
      <c r="AH346" s="35" t="str">
        <f>IF(AND($E346="Oui",$O346="Cadre"),1,"")</f>
        <v/>
      </c>
      <c r="AI346" s="35" t="str">
        <f>IF(AND($E346="Oui",$O346="Agent de maîtrise"),1,"")</f>
        <v/>
      </c>
      <c r="AJ346" s="35" t="str">
        <f>IF(AND($E346="Oui",$O346="Autre"),1,"")</f>
        <v/>
      </c>
      <c r="AK346" s="38" t="str">
        <f>IF(AND($E346="Oui",$H346="F"),($C$3-J346)/365,"")</f>
        <v/>
      </c>
      <c r="AL346" s="38" t="str">
        <f>IF(AND($E346="Oui",$H346="M"),($C$3-$J346)/365,"")</f>
        <v/>
      </c>
      <c r="AM346" s="35" t="str">
        <f>IF(AND($E346="Oui",$L346="CDI",$H346="F"),1,"")</f>
        <v/>
      </c>
      <c r="AN346" s="35" t="str">
        <f>IF(AND($E346="Oui",$L346="CDD",$H346="F"),1,"")</f>
        <v/>
      </c>
      <c r="AO346" s="35" t="str">
        <f>IF(AND($E346="Oui",$L346="Apprentissage",$H346="F"),1,"")</f>
        <v/>
      </c>
      <c r="AP346" s="35" t="str">
        <f>IF(AND($E346="Oui",$L346="Stage",$H346="F"),1,"")</f>
        <v/>
      </c>
      <c r="AQ346" s="35" t="str">
        <f>IF(AND($E346="Oui",$L346="Autre",$H346="F"),1,"")</f>
        <v/>
      </c>
      <c r="AR346" s="35" t="str">
        <f>IF(AND($E346="Oui",$O346="Cadre",$H346="F"),1,"")</f>
        <v/>
      </c>
      <c r="AS346" s="35" t="str">
        <f>IF(AND($E346="Oui",$O346="Agent de maîtrise",$H346="F"),1,"")</f>
        <v/>
      </c>
      <c r="AT346" s="35" t="str">
        <f>IF(AND($E346="Oui",$O346="Autre",$H346="F"),1,"")</f>
        <v/>
      </c>
      <c r="AU346" s="35" t="str">
        <f ca="1">IF($D346&gt;$AU$5,1,"")</f>
        <v/>
      </c>
      <c r="AV346" s="35" t="str">
        <f ca="1">IF(AND($D346&gt;$AV$5,$D346&lt;$AU$5),1,"")</f>
        <v/>
      </c>
      <c r="AW346" s="35" t="str">
        <f ca="1">IF($C346&gt;$AU$5,1,"")</f>
        <v/>
      </c>
      <c r="AX346" s="35" t="str">
        <f ca="1">IF(AND($C346&gt;$AV$5,$C346&lt;$AU$5),1,"")</f>
        <v/>
      </c>
      <c r="AY346" s="21" t="str">
        <f t="shared" si="29"/>
        <v/>
      </c>
    </row>
    <row r="347" spans="1:51" x14ac:dyDescent="0.25">
      <c r="A347" s="18">
        <v>340</v>
      </c>
      <c r="B347" s="32"/>
      <c r="C347" s="33"/>
      <c r="D347" s="33"/>
      <c r="E347" s="26" t="str">
        <f t="shared" si="25"/>
        <v/>
      </c>
      <c r="F347" s="34"/>
      <c r="G347" s="35"/>
      <c r="H347" s="33"/>
      <c r="I347" s="35"/>
      <c r="J347" s="37"/>
      <c r="K347" s="37"/>
      <c r="L347" s="37"/>
      <c r="M347" s="37"/>
      <c r="N347" s="33"/>
      <c r="O347" s="33"/>
      <c r="P347" s="33"/>
      <c r="Q347" s="33"/>
      <c r="R347" s="35"/>
      <c r="S347" s="35"/>
      <c r="T347" s="37"/>
      <c r="U347" s="37"/>
      <c r="V347" s="35" t="str">
        <f>IF(ISBLANK(C347),"",IF(ISBLANK($D347),$C$3-C347,D347-C347))</f>
        <v/>
      </c>
      <c r="W347" s="35" t="str">
        <f>IF(E347="Oui",1,"")</f>
        <v/>
      </c>
      <c r="X347" s="35" t="str">
        <f t="shared" si="26"/>
        <v/>
      </c>
      <c r="Y347" s="35" t="str">
        <f t="shared" si="27"/>
        <v/>
      </c>
      <c r="Z347" s="35" t="str">
        <f>IF(E347="Oui",N347,"")</f>
        <v/>
      </c>
      <c r="AA347" s="38" t="str">
        <f>IF(E347="Oui",($C$3-J347)/365,"")</f>
        <v/>
      </c>
      <c r="AB347" s="35" t="str">
        <f t="shared" si="28"/>
        <v/>
      </c>
      <c r="AC347" s="35" t="str">
        <f>IF(AND($E347="Oui",$L347="CDI"),1,"")</f>
        <v/>
      </c>
      <c r="AD347" s="35" t="str">
        <f>IF(AND($E347="Oui",$L347="CDD"),1,"")</f>
        <v/>
      </c>
      <c r="AE347" s="35" t="str">
        <f>IF(AND($E347="Oui",$L347="Apprentissage"),1,"")</f>
        <v/>
      </c>
      <c r="AF347" s="35" t="str">
        <f>IF(AND($E347="Oui",$L347="Stage"),1,"")</f>
        <v/>
      </c>
      <c r="AG347" s="35" t="str">
        <f>IF(AND($E347="Oui",$L347="Autre"),1,"")</f>
        <v/>
      </c>
      <c r="AH347" s="35" t="str">
        <f>IF(AND($E347="Oui",$O347="Cadre"),1,"")</f>
        <v/>
      </c>
      <c r="AI347" s="35" t="str">
        <f>IF(AND($E347="Oui",$O347="Agent de maîtrise"),1,"")</f>
        <v/>
      </c>
      <c r="AJ347" s="35" t="str">
        <f>IF(AND($E347="Oui",$O347="Autre"),1,"")</f>
        <v/>
      </c>
      <c r="AK347" s="38" t="str">
        <f>IF(AND($E347="Oui",$H347="F"),($C$3-J347)/365,"")</f>
        <v/>
      </c>
      <c r="AL347" s="38" t="str">
        <f>IF(AND($E347="Oui",$H347="M"),($C$3-$J347)/365,"")</f>
        <v/>
      </c>
      <c r="AM347" s="35" t="str">
        <f>IF(AND($E347="Oui",$L347="CDI",$H347="F"),1,"")</f>
        <v/>
      </c>
      <c r="AN347" s="35" t="str">
        <f>IF(AND($E347="Oui",$L347="CDD",$H347="F"),1,"")</f>
        <v/>
      </c>
      <c r="AO347" s="35" t="str">
        <f>IF(AND($E347="Oui",$L347="Apprentissage",$H347="F"),1,"")</f>
        <v/>
      </c>
      <c r="AP347" s="35" t="str">
        <f>IF(AND($E347="Oui",$L347="Stage",$H347="F"),1,"")</f>
        <v/>
      </c>
      <c r="AQ347" s="35" t="str">
        <f>IF(AND($E347="Oui",$L347="Autre",$H347="F"),1,"")</f>
        <v/>
      </c>
      <c r="AR347" s="35" t="str">
        <f>IF(AND($E347="Oui",$O347="Cadre",$H347="F"),1,"")</f>
        <v/>
      </c>
      <c r="AS347" s="35" t="str">
        <f>IF(AND($E347="Oui",$O347="Agent de maîtrise",$H347="F"),1,"")</f>
        <v/>
      </c>
      <c r="AT347" s="35" t="str">
        <f>IF(AND($E347="Oui",$O347="Autre",$H347="F"),1,"")</f>
        <v/>
      </c>
      <c r="AU347" s="35" t="str">
        <f ca="1">IF($D347&gt;$AU$5,1,"")</f>
        <v/>
      </c>
      <c r="AV347" s="35" t="str">
        <f ca="1">IF(AND($D347&gt;$AV$5,$D347&lt;$AU$5),1,"")</f>
        <v/>
      </c>
      <c r="AW347" s="35" t="str">
        <f ca="1">IF($C347&gt;$AU$5,1,"")</f>
        <v/>
      </c>
      <c r="AX347" s="35" t="str">
        <f ca="1">IF(AND($C347&gt;$AV$5,$C347&lt;$AU$5),1,"")</f>
        <v/>
      </c>
      <c r="AY347" s="21" t="str">
        <f t="shared" si="29"/>
        <v/>
      </c>
    </row>
    <row r="348" spans="1:51" x14ac:dyDescent="0.25">
      <c r="A348" s="18">
        <v>341</v>
      </c>
      <c r="B348" s="32"/>
      <c r="C348" s="33"/>
      <c r="D348" s="33"/>
      <c r="E348" s="26" t="str">
        <f t="shared" si="25"/>
        <v/>
      </c>
      <c r="F348" s="34"/>
      <c r="G348" s="35"/>
      <c r="H348" s="33"/>
      <c r="I348" s="35"/>
      <c r="J348" s="37"/>
      <c r="K348" s="37"/>
      <c r="L348" s="37"/>
      <c r="M348" s="37"/>
      <c r="N348" s="33"/>
      <c r="O348" s="33"/>
      <c r="P348" s="33"/>
      <c r="Q348" s="33"/>
      <c r="R348" s="35"/>
      <c r="S348" s="35"/>
      <c r="T348" s="37"/>
      <c r="U348" s="37"/>
      <c r="V348" s="35" t="str">
        <f>IF(ISBLANK(C348),"",IF(ISBLANK($D348),$C$3-C348,D348-C348))</f>
        <v/>
      </c>
      <c r="W348" s="35" t="str">
        <f>IF(E348="Oui",1,"")</f>
        <v/>
      </c>
      <c r="X348" s="35" t="str">
        <f t="shared" si="26"/>
        <v/>
      </c>
      <c r="Y348" s="35" t="str">
        <f t="shared" si="27"/>
        <v/>
      </c>
      <c r="Z348" s="35" t="str">
        <f>IF(E348="Oui",N348,"")</f>
        <v/>
      </c>
      <c r="AA348" s="38" t="str">
        <f>IF(E348="Oui",($C$3-J348)/365,"")</f>
        <v/>
      </c>
      <c r="AB348" s="35" t="str">
        <f t="shared" si="28"/>
        <v/>
      </c>
      <c r="AC348" s="35" t="str">
        <f>IF(AND($E348="Oui",$L348="CDI"),1,"")</f>
        <v/>
      </c>
      <c r="AD348" s="35" t="str">
        <f>IF(AND($E348="Oui",$L348="CDD"),1,"")</f>
        <v/>
      </c>
      <c r="AE348" s="35" t="str">
        <f>IF(AND($E348="Oui",$L348="Apprentissage"),1,"")</f>
        <v/>
      </c>
      <c r="AF348" s="35" t="str">
        <f>IF(AND($E348="Oui",$L348="Stage"),1,"")</f>
        <v/>
      </c>
      <c r="AG348" s="35" t="str">
        <f>IF(AND($E348="Oui",$L348="Autre"),1,"")</f>
        <v/>
      </c>
      <c r="AH348" s="35" t="str">
        <f>IF(AND($E348="Oui",$O348="Cadre"),1,"")</f>
        <v/>
      </c>
      <c r="AI348" s="35" t="str">
        <f>IF(AND($E348="Oui",$O348="Agent de maîtrise"),1,"")</f>
        <v/>
      </c>
      <c r="AJ348" s="35" t="str">
        <f>IF(AND($E348="Oui",$O348="Autre"),1,"")</f>
        <v/>
      </c>
      <c r="AK348" s="38" t="str">
        <f>IF(AND($E348="Oui",$H348="F"),($C$3-J348)/365,"")</f>
        <v/>
      </c>
      <c r="AL348" s="38" t="str">
        <f>IF(AND($E348="Oui",$H348="M"),($C$3-$J348)/365,"")</f>
        <v/>
      </c>
      <c r="AM348" s="35" t="str">
        <f>IF(AND($E348="Oui",$L348="CDI",$H348="F"),1,"")</f>
        <v/>
      </c>
      <c r="AN348" s="35" t="str">
        <f>IF(AND($E348="Oui",$L348="CDD",$H348="F"),1,"")</f>
        <v/>
      </c>
      <c r="AO348" s="35" t="str">
        <f>IF(AND($E348="Oui",$L348="Apprentissage",$H348="F"),1,"")</f>
        <v/>
      </c>
      <c r="AP348" s="35" t="str">
        <f>IF(AND($E348="Oui",$L348="Stage",$H348="F"),1,"")</f>
        <v/>
      </c>
      <c r="AQ348" s="35" t="str">
        <f>IF(AND($E348="Oui",$L348="Autre",$H348="F"),1,"")</f>
        <v/>
      </c>
      <c r="AR348" s="35" t="str">
        <f>IF(AND($E348="Oui",$O348="Cadre",$H348="F"),1,"")</f>
        <v/>
      </c>
      <c r="AS348" s="35" t="str">
        <f>IF(AND($E348="Oui",$O348="Agent de maîtrise",$H348="F"),1,"")</f>
        <v/>
      </c>
      <c r="AT348" s="35" t="str">
        <f>IF(AND($E348="Oui",$O348="Autre",$H348="F"),1,"")</f>
        <v/>
      </c>
      <c r="AU348" s="35" t="str">
        <f ca="1">IF($D348&gt;$AU$5,1,"")</f>
        <v/>
      </c>
      <c r="AV348" s="35" t="str">
        <f ca="1">IF(AND($D348&gt;$AV$5,$D348&lt;$AU$5),1,"")</f>
        <v/>
      </c>
      <c r="AW348" s="35" t="str">
        <f ca="1">IF($C348&gt;$AU$5,1,"")</f>
        <v/>
      </c>
      <c r="AX348" s="35" t="str">
        <f ca="1">IF(AND($C348&gt;$AV$5,$C348&lt;$AU$5),1,"")</f>
        <v/>
      </c>
      <c r="AY348" s="21" t="str">
        <f t="shared" si="29"/>
        <v/>
      </c>
    </row>
    <row r="349" spans="1:51" x14ac:dyDescent="0.25">
      <c r="A349" s="18">
        <v>342</v>
      </c>
      <c r="B349" s="32"/>
      <c r="C349" s="33"/>
      <c r="D349" s="33"/>
      <c r="E349" s="26" t="str">
        <f t="shared" si="25"/>
        <v/>
      </c>
      <c r="F349" s="34"/>
      <c r="G349" s="35"/>
      <c r="H349" s="33"/>
      <c r="I349" s="35"/>
      <c r="J349" s="37"/>
      <c r="K349" s="37"/>
      <c r="L349" s="37"/>
      <c r="M349" s="37"/>
      <c r="N349" s="33"/>
      <c r="O349" s="33"/>
      <c r="P349" s="33"/>
      <c r="Q349" s="33"/>
      <c r="R349" s="35"/>
      <c r="S349" s="35"/>
      <c r="T349" s="37"/>
      <c r="U349" s="37"/>
      <c r="V349" s="35" t="str">
        <f>IF(ISBLANK(C349),"",IF(ISBLANK($D349),$C$3-C349,D349-C349))</f>
        <v/>
      </c>
      <c r="W349" s="35" t="str">
        <f>IF(E349="Oui",1,"")</f>
        <v/>
      </c>
      <c r="X349" s="35" t="str">
        <f t="shared" si="26"/>
        <v/>
      </c>
      <c r="Y349" s="35" t="str">
        <f t="shared" si="27"/>
        <v/>
      </c>
      <c r="Z349" s="35" t="str">
        <f>IF(E349="Oui",N349,"")</f>
        <v/>
      </c>
      <c r="AA349" s="38" t="str">
        <f>IF(E349="Oui",($C$3-J349)/365,"")</f>
        <v/>
      </c>
      <c r="AB349" s="35" t="str">
        <f t="shared" si="28"/>
        <v/>
      </c>
      <c r="AC349" s="35" t="str">
        <f>IF(AND($E349="Oui",$L349="CDI"),1,"")</f>
        <v/>
      </c>
      <c r="AD349" s="35" t="str">
        <f>IF(AND($E349="Oui",$L349="CDD"),1,"")</f>
        <v/>
      </c>
      <c r="AE349" s="35" t="str">
        <f>IF(AND($E349="Oui",$L349="Apprentissage"),1,"")</f>
        <v/>
      </c>
      <c r="AF349" s="35" t="str">
        <f>IF(AND($E349="Oui",$L349="Stage"),1,"")</f>
        <v/>
      </c>
      <c r="AG349" s="35" t="str">
        <f>IF(AND($E349="Oui",$L349="Autre"),1,"")</f>
        <v/>
      </c>
      <c r="AH349" s="35" t="str">
        <f>IF(AND($E349="Oui",$O349="Cadre"),1,"")</f>
        <v/>
      </c>
      <c r="AI349" s="35" t="str">
        <f>IF(AND($E349="Oui",$O349="Agent de maîtrise"),1,"")</f>
        <v/>
      </c>
      <c r="AJ349" s="35" t="str">
        <f>IF(AND($E349="Oui",$O349="Autre"),1,"")</f>
        <v/>
      </c>
      <c r="AK349" s="38" t="str">
        <f>IF(AND($E349="Oui",$H349="F"),($C$3-J349)/365,"")</f>
        <v/>
      </c>
      <c r="AL349" s="38" t="str">
        <f>IF(AND($E349="Oui",$H349="M"),($C$3-$J349)/365,"")</f>
        <v/>
      </c>
      <c r="AM349" s="35" t="str">
        <f>IF(AND($E349="Oui",$L349="CDI",$H349="F"),1,"")</f>
        <v/>
      </c>
      <c r="AN349" s="35" t="str">
        <f>IF(AND($E349="Oui",$L349="CDD",$H349="F"),1,"")</f>
        <v/>
      </c>
      <c r="AO349" s="35" t="str">
        <f>IF(AND($E349="Oui",$L349="Apprentissage",$H349="F"),1,"")</f>
        <v/>
      </c>
      <c r="AP349" s="35" t="str">
        <f>IF(AND($E349="Oui",$L349="Stage",$H349="F"),1,"")</f>
        <v/>
      </c>
      <c r="AQ349" s="35" t="str">
        <f>IF(AND($E349="Oui",$L349="Autre",$H349="F"),1,"")</f>
        <v/>
      </c>
      <c r="AR349" s="35" t="str">
        <f>IF(AND($E349="Oui",$O349="Cadre",$H349="F"),1,"")</f>
        <v/>
      </c>
      <c r="AS349" s="35" t="str">
        <f>IF(AND($E349="Oui",$O349="Agent de maîtrise",$H349="F"),1,"")</f>
        <v/>
      </c>
      <c r="AT349" s="35" t="str">
        <f>IF(AND($E349="Oui",$O349="Autre",$H349="F"),1,"")</f>
        <v/>
      </c>
      <c r="AU349" s="35" t="str">
        <f ca="1">IF($D349&gt;$AU$5,1,"")</f>
        <v/>
      </c>
      <c r="AV349" s="35" t="str">
        <f ca="1">IF(AND($D349&gt;$AV$5,$D349&lt;$AU$5),1,"")</f>
        <v/>
      </c>
      <c r="AW349" s="35" t="str">
        <f ca="1">IF($C349&gt;$AU$5,1,"")</f>
        <v/>
      </c>
      <c r="AX349" s="35" t="str">
        <f ca="1">IF(AND($C349&gt;$AV$5,$C349&lt;$AU$5),1,"")</f>
        <v/>
      </c>
      <c r="AY349" s="21" t="str">
        <f t="shared" si="29"/>
        <v/>
      </c>
    </row>
    <row r="350" spans="1:51" x14ac:dyDescent="0.25">
      <c r="A350" s="18">
        <v>343</v>
      </c>
      <c r="B350" s="32"/>
      <c r="C350" s="33"/>
      <c r="D350" s="33"/>
      <c r="E350" s="26" t="str">
        <f t="shared" si="25"/>
        <v/>
      </c>
      <c r="F350" s="34"/>
      <c r="G350" s="35"/>
      <c r="H350" s="33"/>
      <c r="I350" s="35"/>
      <c r="J350" s="37"/>
      <c r="K350" s="37"/>
      <c r="L350" s="37"/>
      <c r="M350" s="37"/>
      <c r="N350" s="33"/>
      <c r="O350" s="33"/>
      <c r="P350" s="33"/>
      <c r="Q350" s="33"/>
      <c r="R350" s="35"/>
      <c r="S350" s="35"/>
      <c r="T350" s="37"/>
      <c r="U350" s="37"/>
      <c r="V350" s="35" t="str">
        <f>IF(ISBLANK(C350),"",IF(ISBLANK($D350),$C$3-C350,D350-C350))</f>
        <v/>
      </c>
      <c r="W350" s="35" t="str">
        <f>IF(E350="Oui",1,"")</f>
        <v/>
      </c>
      <c r="X350" s="35" t="str">
        <f t="shared" si="26"/>
        <v/>
      </c>
      <c r="Y350" s="35" t="str">
        <f t="shared" si="27"/>
        <v/>
      </c>
      <c r="Z350" s="35" t="str">
        <f>IF(E350="Oui",N350,"")</f>
        <v/>
      </c>
      <c r="AA350" s="38" t="str">
        <f>IF(E350="Oui",($C$3-J350)/365,"")</f>
        <v/>
      </c>
      <c r="AB350" s="35" t="str">
        <f t="shared" si="28"/>
        <v/>
      </c>
      <c r="AC350" s="35" t="str">
        <f>IF(AND($E350="Oui",$L350="CDI"),1,"")</f>
        <v/>
      </c>
      <c r="AD350" s="35" t="str">
        <f>IF(AND($E350="Oui",$L350="CDD"),1,"")</f>
        <v/>
      </c>
      <c r="AE350" s="35" t="str">
        <f>IF(AND($E350="Oui",$L350="Apprentissage"),1,"")</f>
        <v/>
      </c>
      <c r="AF350" s="35" t="str">
        <f>IF(AND($E350="Oui",$L350="Stage"),1,"")</f>
        <v/>
      </c>
      <c r="AG350" s="35" t="str">
        <f>IF(AND($E350="Oui",$L350="Autre"),1,"")</f>
        <v/>
      </c>
      <c r="AH350" s="35" t="str">
        <f>IF(AND($E350="Oui",$O350="Cadre"),1,"")</f>
        <v/>
      </c>
      <c r="AI350" s="35" t="str">
        <f>IF(AND($E350="Oui",$O350="Agent de maîtrise"),1,"")</f>
        <v/>
      </c>
      <c r="AJ350" s="35" t="str">
        <f>IF(AND($E350="Oui",$O350="Autre"),1,"")</f>
        <v/>
      </c>
      <c r="AK350" s="38" t="str">
        <f>IF(AND($E350="Oui",$H350="F"),($C$3-J350)/365,"")</f>
        <v/>
      </c>
      <c r="AL350" s="38" t="str">
        <f>IF(AND($E350="Oui",$H350="M"),($C$3-$J350)/365,"")</f>
        <v/>
      </c>
      <c r="AM350" s="35" t="str">
        <f>IF(AND($E350="Oui",$L350="CDI",$H350="F"),1,"")</f>
        <v/>
      </c>
      <c r="AN350" s="35" t="str">
        <f>IF(AND($E350="Oui",$L350="CDD",$H350="F"),1,"")</f>
        <v/>
      </c>
      <c r="AO350" s="35" t="str">
        <f>IF(AND($E350="Oui",$L350="Apprentissage",$H350="F"),1,"")</f>
        <v/>
      </c>
      <c r="AP350" s="35" t="str">
        <f>IF(AND($E350="Oui",$L350="Stage",$H350="F"),1,"")</f>
        <v/>
      </c>
      <c r="AQ350" s="35" t="str">
        <f>IF(AND($E350="Oui",$L350="Autre",$H350="F"),1,"")</f>
        <v/>
      </c>
      <c r="AR350" s="35" t="str">
        <f>IF(AND($E350="Oui",$O350="Cadre",$H350="F"),1,"")</f>
        <v/>
      </c>
      <c r="AS350" s="35" t="str">
        <f>IF(AND($E350="Oui",$O350="Agent de maîtrise",$H350="F"),1,"")</f>
        <v/>
      </c>
      <c r="AT350" s="35" t="str">
        <f>IF(AND($E350="Oui",$O350="Autre",$H350="F"),1,"")</f>
        <v/>
      </c>
      <c r="AU350" s="35" t="str">
        <f ca="1">IF($D350&gt;$AU$5,1,"")</f>
        <v/>
      </c>
      <c r="AV350" s="35" t="str">
        <f ca="1">IF(AND($D350&gt;$AV$5,$D350&lt;$AU$5),1,"")</f>
        <v/>
      </c>
      <c r="AW350" s="35" t="str">
        <f ca="1">IF($C350&gt;$AU$5,1,"")</f>
        <v/>
      </c>
      <c r="AX350" s="35" t="str">
        <f ca="1">IF(AND($C350&gt;$AV$5,$C350&lt;$AU$5),1,"")</f>
        <v/>
      </c>
      <c r="AY350" s="21" t="str">
        <f t="shared" si="29"/>
        <v/>
      </c>
    </row>
    <row r="351" spans="1:51" x14ac:dyDescent="0.25">
      <c r="A351" s="18">
        <v>344</v>
      </c>
      <c r="B351" s="32"/>
      <c r="C351" s="33"/>
      <c r="D351" s="33"/>
      <c r="E351" s="26" t="str">
        <f t="shared" si="25"/>
        <v/>
      </c>
      <c r="F351" s="34"/>
      <c r="G351" s="35"/>
      <c r="H351" s="33"/>
      <c r="I351" s="35"/>
      <c r="J351" s="37"/>
      <c r="K351" s="37"/>
      <c r="L351" s="37"/>
      <c r="M351" s="37"/>
      <c r="N351" s="33"/>
      <c r="O351" s="33"/>
      <c r="P351" s="33"/>
      <c r="Q351" s="33"/>
      <c r="R351" s="35"/>
      <c r="S351" s="35"/>
      <c r="T351" s="37"/>
      <c r="U351" s="37"/>
      <c r="V351" s="35" t="str">
        <f>IF(ISBLANK(C351),"",IF(ISBLANK($D351),$C$3-C351,D351-C351))</f>
        <v/>
      </c>
      <c r="W351" s="35" t="str">
        <f>IF(E351="Oui",1,"")</f>
        <v/>
      </c>
      <c r="X351" s="35" t="str">
        <f t="shared" si="26"/>
        <v/>
      </c>
      <c r="Y351" s="35" t="str">
        <f t="shared" si="27"/>
        <v/>
      </c>
      <c r="Z351" s="35" t="str">
        <f>IF(E351="Oui",N351,"")</f>
        <v/>
      </c>
      <c r="AA351" s="38" t="str">
        <f>IF(E351="Oui",($C$3-J351)/365,"")</f>
        <v/>
      </c>
      <c r="AB351" s="35" t="str">
        <f t="shared" si="28"/>
        <v/>
      </c>
      <c r="AC351" s="35" t="str">
        <f>IF(AND($E351="Oui",$L351="CDI"),1,"")</f>
        <v/>
      </c>
      <c r="AD351" s="35" t="str">
        <f>IF(AND($E351="Oui",$L351="CDD"),1,"")</f>
        <v/>
      </c>
      <c r="AE351" s="35" t="str">
        <f>IF(AND($E351="Oui",$L351="Apprentissage"),1,"")</f>
        <v/>
      </c>
      <c r="AF351" s="35" t="str">
        <f>IF(AND($E351="Oui",$L351="Stage"),1,"")</f>
        <v/>
      </c>
      <c r="AG351" s="35" t="str">
        <f>IF(AND($E351="Oui",$L351="Autre"),1,"")</f>
        <v/>
      </c>
      <c r="AH351" s="35" t="str">
        <f>IF(AND($E351="Oui",$O351="Cadre"),1,"")</f>
        <v/>
      </c>
      <c r="AI351" s="35" t="str">
        <f>IF(AND($E351="Oui",$O351="Agent de maîtrise"),1,"")</f>
        <v/>
      </c>
      <c r="AJ351" s="35" t="str">
        <f>IF(AND($E351="Oui",$O351="Autre"),1,"")</f>
        <v/>
      </c>
      <c r="AK351" s="38" t="str">
        <f>IF(AND($E351="Oui",$H351="F"),($C$3-J351)/365,"")</f>
        <v/>
      </c>
      <c r="AL351" s="38" t="str">
        <f>IF(AND($E351="Oui",$H351="M"),($C$3-$J351)/365,"")</f>
        <v/>
      </c>
      <c r="AM351" s="35" t="str">
        <f>IF(AND($E351="Oui",$L351="CDI",$H351="F"),1,"")</f>
        <v/>
      </c>
      <c r="AN351" s="35" t="str">
        <f>IF(AND($E351="Oui",$L351="CDD",$H351="F"),1,"")</f>
        <v/>
      </c>
      <c r="AO351" s="35" t="str">
        <f>IF(AND($E351="Oui",$L351="Apprentissage",$H351="F"),1,"")</f>
        <v/>
      </c>
      <c r="AP351" s="35" t="str">
        <f>IF(AND($E351="Oui",$L351="Stage",$H351="F"),1,"")</f>
        <v/>
      </c>
      <c r="AQ351" s="35" t="str">
        <f>IF(AND($E351="Oui",$L351="Autre",$H351="F"),1,"")</f>
        <v/>
      </c>
      <c r="AR351" s="35" t="str">
        <f>IF(AND($E351="Oui",$O351="Cadre",$H351="F"),1,"")</f>
        <v/>
      </c>
      <c r="AS351" s="35" t="str">
        <f>IF(AND($E351="Oui",$O351="Agent de maîtrise",$H351="F"),1,"")</f>
        <v/>
      </c>
      <c r="AT351" s="35" t="str">
        <f>IF(AND($E351="Oui",$O351="Autre",$H351="F"),1,"")</f>
        <v/>
      </c>
      <c r="AU351" s="35" t="str">
        <f ca="1">IF($D351&gt;$AU$5,1,"")</f>
        <v/>
      </c>
      <c r="AV351" s="35" t="str">
        <f ca="1">IF(AND($D351&gt;$AV$5,$D351&lt;$AU$5),1,"")</f>
        <v/>
      </c>
      <c r="AW351" s="35" t="str">
        <f ca="1">IF($C351&gt;$AU$5,1,"")</f>
        <v/>
      </c>
      <c r="AX351" s="35" t="str">
        <f ca="1">IF(AND($C351&gt;$AV$5,$C351&lt;$AU$5),1,"")</f>
        <v/>
      </c>
      <c r="AY351" s="21" t="str">
        <f t="shared" si="29"/>
        <v/>
      </c>
    </row>
    <row r="352" spans="1:51" x14ac:dyDescent="0.25">
      <c r="A352" s="18">
        <v>345</v>
      </c>
      <c r="B352" s="32"/>
      <c r="C352" s="33"/>
      <c r="D352" s="33"/>
      <c r="E352" s="26" t="str">
        <f t="shared" si="25"/>
        <v/>
      </c>
      <c r="F352" s="34"/>
      <c r="G352" s="35"/>
      <c r="H352" s="33"/>
      <c r="I352" s="35"/>
      <c r="J352" s="37"/>
      <c r="K352" s="37"/>
      <c r="L352" s="37"/>
      <c r="M352" s="37"/>
      <c r="N352" s="33"/>
      <c r="O352" s="33"/>
      <c r="P352" s="33"/>
      <c r="Q352" s="33"/>
      <c r="R352" s="35"/>
      <c r="S352" s="35"/>
      <c r="T352" s="37"/>
      <c r="U352" s="37"/>
      <c r="V352" s="35" t="str">
        <f>IF(ISBLANK(C352),"",IF(ISBLANK($D352),$C$3-C352,D352-C352))</f>
        <v/>
      </c>
      <c r="W352" s="35" t="str">
        <f>IF(E352="Oui",1,"")</f>
        <v/>
      </c>
      <c r="X352" s="35" t="str">
        <f t="shared" si="26"/>
        <v/>
      </c>
      <c r="Y352" s="35" t="str">
        <f t="shared" si="27"/>
        <v/>
      </c>
      <c r="Z352" s="35" t="str">
        <f>IF(E352="Oui",N352,"")</f>
        <v/>
      </c>
      <c r="AA352" s="38" t="str">
        <f>IF(E352="Oui",($C$3-J352)/365,"")</f>
        <v/>
      </c>
      <c r="AB352" s="35" t="str">
        <f t="shared" si="28"/>
        <v/>
      </c>
      <c r="AC352" s="35" t="str">
        <f>IF(AND($E352="Oui",$L352="CDI"),1,"")</f>
        <v/>
      </c>
      <c r="AD352" s="35" t="str">
        <f>IF(AND($E352="Oui",$L352="CDD"),1,"")</f>
        <v/>
      </c>
      <c r="AE352" s="35" t="str">
        <f>IF(AND($E352="Oui",$L352="Apprentissage"),1,"")</f>
        <v/>
      </c>
      <c r="AF352" s="35" t="str">
        <f>IF(AND($E352="Oui",$L352="Stage"),1,"")</f>
        <v/>
      </c>
      <c r="AG352" s="35" t="str">
        <f>IF(AND($E352="Oui",$L352="Autre"),1,"")</f>
        <v/>
      </c>
      <c r="AH352" s="35" t="str">
        <f>IF(AND($E352="Oui",$O352="Cadre"),1,"")</f>
        <v/>
      </c>
      <c r="AI352" s="35" t="str">
        <f>IF(AND($E352="Oui",$O352="Agent de maîtrise"),1,"")</f>
        <v/>
      </c>
      <c r="AJ352" s="35" t="str">
        <f>IF(AND($E352="Oui",$O352="Autre"),1,"")</f>
        <v/>
      </c>
      <c r="AK352" s="38" t="str">
        <f>IF(AND($E352="Oui",$H352="F"),($C$3-J352)/365,"")</f>
        <v/>
      </c>
      <c r="AL352" s="38" t="str">
        <f>IF(AND($E352="Oui",$H352="M"),($C$3-$J352)/365,"")</f>
        <v/>
      </c>
      <c r="AM352" s="35" t="str">
        <f>IF(AND($E352="Oui",$L352="CDI",$H352="F"),1,"")</f>
        <v/>
      </c>
      <c r="AN352" s="35" t="str">
        <f>IF(AND($E352="Oui",$L352="CDD",$H352="F"),1,"")</f>
        <v/>
      </c>
      <c r="AO352" s="35" t="str">
        <f>IF(AND($E352="Oui",$L352="Apprentissage",$H352="F"),1,"")</f>
        <v/>
      </c>
      <c r="AP352" s="35" t="str">
        <f>IF(AND($E352="Oui",$L352="Stage",$H352="F"),1,"")</f>
        <v/>
      </c>
      <c r="AQ352" s="35" t="str">
        <f>IF(AND($E352="Oui",$L352="Autre",$H352="F"),1,"")</f>
        <v/>
      </c>
      <c r="AR352" s="35" t="str">
        <f>IF(AND($E352="Oui",$O352="Cadre",$H352="F"),1,"")</f>
        <v/>
      </c>
      <c r="AS352" s="35" t="str">
        <f>IF(AND($E352="Oui",$O352="Agent de maîtrise",$H352="F"),1,"")</f>
        <v/>
      </c>
      <c r="AT352" s="35" t="str">
        <f>IF(AND($E352="Oui",$O352="Autre",$H352="F"),1,"")</f>
        <v/>
      </c>
      <c r="AU352" s="35" t="str">
        <f ca="1">IF($D352&gt;$AU$5,1,"")</f>
        <v/>
      </c>
      <c r="AV352" s="35" t="str">
        <f ca="1">IF(AND($D352&gt;$AV$5,$D352&lt;$AU$5),1,"")</f>
        <v/>
      </c>
      <c r="AW352" s="35" t="str">
        <f ca="1">IF($C352&gt;$AU$5,1,"")</f>
        <v/>
      </c>
      <c r="AX352" s="35" t="str">
        <f ca="1">IF(AND($C352&gt;$AV$5,$C352&lt;$AU$5),1,"")</f>
        <v/>
      </c>
      <c r="AY352" s="21" t="str">
        <f t="shared" si="29"/>
        <v/>
      </c>
    </row>
    <row r="353" spans="1:51" x14ac:dyDescent="0.25">
      <c r="A353" s="18">
        <v>346</v>
      </c>
      <c r="B353" s="32"/>
      <c r="C353" s="33"/>
      <c r="D353" s="33"/>
      <c r="E353" s="26" t="str">
        <f t="shared" si="25"/>
        <v/>
      </c>
      <c r="F353" s="34"/>
      <c r="G353" s="35"/>
      <c r="H353" s="33"/>
      <c r="I353" s="35"/>
      <c r="J353" s="37"/>
      <c r="K353" s="37"/>
      <c r="L353" s="37"/>
      <c r="M353" s="37"/>
      <c r="N353" s="33"/>
      <c r="O353" s="33"/>
      <c r="P353" s="33"/>
      <c r="Q353" s="33"/>
      <c r="R353" s="35"/>
      <c r="S353" s="35"/>
      <c r="T353" s="37"/>
      <c r="U353" s="37"/>
      <c r="V353" s="35" t="str">
        <f>IF(ISBLANK(C353),"",IF(ISBLANK($D353),$C$3-C353,D353-C353))</f>
        <v/>
      </c>
      <c r="W353" s="35" t="str">
        <f>IF(E353="Oui",1,"")</f>
        <v/>
      </c>
      <c r="X353" s="35" t="str">
        <f t="shared" si="26"/>
        <v/>
      </c>
      <c r="Y353" s="35" t="str">
        <f t="shared" si="27"/>
        <v/>
      </c>
      <c r="Z353" s="35" t="str">
        <f>IF(E353="Oui",N353,"")</f>
        <v/>
      </c>
      <c r="AA353" s="38" t="str">
        <f>IF(E353="Oui",($C$3-J353)/365,"")</f>
        <v/>
      </c>
      <c r="AB353" s="35" t="str">
        <f t="shared" si="28"/>
        <v/>
      </c>
      <c r="AC353" s="35" t="str">
        <f>IF(AND($E353="Oui",$L353="CDI"),1,"")</f>
        <v/>
      </c>
      <c r="AD353" s="35" t="str">
        <f>IF(AND($E353="Oui",$L353="CDD"),1,"")</f>
        <v/>
      </c>
      <c r="AE353" s="35" t="str">
        <f>IF(AND($E353="Oui",$L353="Apprentissage"),1,"")</f>
        <v/>
      </c>
      <c r="AF353" s="35" t="str">
        <f>IF(AND($E353="Oui",$L353="Stage"),1,"")</f>
        <v/>
      </c>
      <c r="AG353" s="35" t="str">
        <f>IF(AND($E353="Oui",$L353="Autre"),1,"")</f>
        <v/>
      </c>
      <c r="AH353" s="35" t="str">
        <f>IF(AND($E353="Oui",$O353="Cadre"),1,"")</f>
        <v/>
      </c>
      <c r="AI353" s="35" t="str">
        <f>IF(AND($E353="Oui",$O353="Agent de maîtrise"),1,"")</f>
        <v/>
      </c>
      <c r="AJ353" s="35" t="str">
        <f>IF(AND($E353="Oui",$O353="Autre"),1,"")</f>
        <v/>
      </c>
      <c r="AK353" s="38" t="str">
        <f>IF(AND($E353="Oui",$H353="F"),($C$3-J353)/365,"")</f>
        <v/>
      </c>
      <c r="AL353" s="38" t="str">
        <f>IF(AND($E353="Oui",$H353="M"),($C$3-$J353)/365,"")</f>
        <v/>
      </c>
      <c r="AM353" s="35" t="str">
        <f>IF(AND($E353="Oui",$L353="CDI",$H353="F"),1,"")</f>
        <v/>
      </c>
      <c r="AN353" s="35" t="str">
        <f>IF(AND($E353="Oui",$L353="CDD",$H353="F"),1,"")</f>
        <v/>
      </c>
      <c r="AO353" s="35" t="str">
        <f>IF(AND($E353="Oui",$L353="Apprentissage",$H353="F"),1,"")</f>
        <v/>
      </c>
      <c r="AP353" s="35" t="str">
        <f>IF(AND($E353="Oui",$L353="Stage",$H353="F"),1,"")</f>
        <v/>
      </c>
      <c r="AQ353" s="35" t="str">
        <f>IF(AND($E353="Oui",$L353="Autre",$H353="F"),1,"")</f>
        <v/>
      </c>
      <c r="AR353" s="35" t="str">
        <f>IF(AND($E353="Oui",$O353="Cadre",$H353="F"),1,"")</f>
        <v/>
      </c>
      <c r="AS353" s="35" t="str">
        <f>IF(AND($E353="Oui",$O353="Agent de maîtrise",$H353="F"),1,"")</f>
        <v/>
      </c>
      <c r="AT353" s="35" t="str">
        <f>IF(AND($E353="Oui",$O353="Autre",$H353="F"),1,"")</f>
        <v/>
      </c>
      <c r="AU353" s="35" t="str">
        <f ca="1">IF($D353&gt;$AU$5,1,"")</f>
        <v/>
      </c>
      <c r="AV353" s="35" t="str">
        <f ca="1">IF(AND($D353&gt;$AV$5,$D353&lt;$AU$5),1,"")</f>
        <v/>
      </c>
      <c r="AW353" s="35" t="str">
        <f ca="1">IF($C353&gt;$AU$5,1,"")</f>
        <v/>
      </c>
      <c r="AX353" s="35" t="str">
        <f ca="1">IF(AND($C353&gt;$AV$5,$C353&lt;$AU$5),1,"")</f>
        <v/>
      </c>
      <c r="AY353" s="21" t="str">
        <f t="shared" si="29"/>
        <v/>
      </c>
    </row>
    <row r="354" spans="1:51" x14ac:dyDescent="0.25">
      <c r="A354" s="18">
        <v>347</v>
      </c>
      <c r="B354" s="32"/>
      <c r="C354" s="33"/>
      <c r="D354" s="33"/>
      <c r="E354" s="26" t="str">
        <f t="shared" si="25"/>
        <v/>
      </c>
      <c r="F354" s="34"/>
      <c r="G354" s="35"/>
      <c r="H354" s="33"/>
      <c r="I354" s="35"/>
      <c r="J354" s="37"/>
      <c r="K354" s="37"/>
      <c r="L354" s="37"/>
      <c r="M354" s="37"/>
      <c r="N354" s="33"/>
      <c r="O354" s="33"/>
      <c r="P354" s="33"/>
      <c r="Q354" s="33"/>
      <c r="R354" s="35"/>
      <c r="S354" s="35"/>
      <c r="T354" s="37"/>
      <c r="U354" s="37"/>
      <c r="V354" s="35" t="str">
        <f>IF(ISBLANK(C354),"",IF(ISBLANK($D354),$C$3-C354,D354-C354))</f>
        <v/>
      </c>
      <c r="W354" s="35" t="str">
        <f>IF(E354="Oui",1,"")</f>
        <v/>
      </c>
      <c r="X354" s="35" t="str">
        <f t="shared" si="26"/>
        <v/>
      </c>
      <c r="Y354" s="35" t="str">
        <f t="shared" si="27"/>
        <v/>
      </c>
      <c r="Z354" s="35" t="str">
        <f>IF(E354="Oui",N354,"")</f>
        <v/>
      </c>
      <c r="AA354" s="38" t="str">
        <f>IF(E354="Oui",($C$3-J354)/365,"")</f>
        <v/>
      </c>
      <c r="AB354" s="35" t="str">
        <f t="shared" si="28"/>
        <v/>
      </c>
      <c r="AC354" s="35" t="str">
        <f>IF(AND($E354="Oui",$L354="CDI"),1,"")</f>
        <v/>
      </c>
      <c r="AD354" s="35" t="str">
        <f>IF(AND($E354="Oui",$L354="CDD"),1,"")</f>
        <v/>
      </c>
      <c r="AE354" s="35" t="str">
        <f>IF(AND($E354="Oui",$L354="Apprentissage"),1,"")</f>
        <v/>
      </c>
      <c r="AF354" s="35" t="str">
        <f>IF(AND($E354="Oui",$L354="Stage"),1,"")</f>
        <v/>
      </c>
      <c r="AG354" s="35" t="str">
        <f>IF(AND($E354="Oui",$L354="Autre"),1,"")</f>
        <v/>
      </c>
      <c r="AH354" s="35" t="str">
        <f>IF(AND($E354="Oui",$O354="Cadre"),1,"")</f>
        <v/>
      </c>
      <c r="AI354" s="35" t="str">
        <f>IF(AND($E354="Oui",$O354="Agent de maîtrise"),1,"")</f>
        <v/>
      </c>
      <c r="AJ354" s="35" t="str">
        <f>IF(AND($E354="Oui",$O354="Autre"),1,"")</f>
        <v/>
      </c>
      <c r="AK354" s="38" t="str">
        <f>IF(AND($E354="Oui",$H354="F"),($C$3-J354)/365,"")</f>
        <v/>
      </c>
      <c r="AL354" s="38" t="str">
        <f>IF(AND($E354="Oui",$H354="M"),($C$3-$J354)/365,"")</f>
        <v/>
      </c>
      <c r="AM354" s="35" t="str">
        <f>IF(AND($E354="Oui",$L354="CDI",$H354="F"),1,"")</f>
        <v/>
      </c>
      <c r="AN354" s="35" t="str">
        <f>IF(AND($E354="Oui",$L354="CDD",$H354="F"),1,"")</f>
        <v/>
      </c>
      <c r="AO354" s="35" t="str">
        <f>IF(AND($E354="Oui",$L354="Apprentissage",$H354="F"),1,"")</f>
        <v/>
      </c>
      <c r="AP354" s="35" t="str">
        <f>IF(AND($E354="Oui",$L354="Stage",$H354="F"),1,"")</f>
        <v/>
      </c>
      <c r="AQ354" s="35" t="str">
        <f>IF(AND($E354="Oui",$L354="Autre",$H354="F"),1,"")</f>
        <v/>
      </c>
      <c r="AR354" s="35" t="str">
        <f>IF(AND($E354="Oui",$O354="Cadre",$H354="F"),1,"")</f>
        <v/>
      </c>
      <c r="AS354" s="35" t="str">
        <f>IF(AND($E354="Oui",$O354="Agent de maîtrise",$H354="F"),1,"")</f>
        <v/>
      </c>
      <c r="AT354" s="35" t="str">
        <f>IF(AND($E354="Oui",$O354="Autre",$H354="F"),1,"")</f>
        <v/>
      </c>
      <c r="AU354" s="35" t="str">
        <f ca="1">IF($D354&gt;$AU$5,1,"")</f>
        <v/>
      </c>
      <c r="AV354" s="35" t="str">
        <f ca="1">IF(AND($D354&gt;$AV$5,$D354&lt;$AU$5),1,"")</f>
        <v/>
      </c>
      <c r="AW354" s="35" t="str">
        <f ca="1">IF($C354&gt;$AU$5,1,"")</f>
        <v/>
      </c>
      <c r="AX354" s="35" t="str">
        <f ca="1">IF(AND($C354&gt;$AV$5,$C354&lt;$AU$5),1,"")</f>
        <v/>
      </c>
      <c r="AY354" s="21" t="str">
        <f t="shared" si="29"/>
        <v/>
      </c>
    </row>
    <row r="355" spans="1:51" x14ac:dyDescent="0.25">
      <c r="A355" s="18">
        <v>348</v>
      </c>
      <c r="B355" s="32"/>
      <c r="C355" s="33"/>
      <c r="D355" s="33"/>
      <c r="E355" s="26" t="str">
        <f t="shared" si="25"/>
        <v/>
      </c>
      <c r="F355" s="34"/>
      <c r="G355" s="35"/>
      <c r="H355" s="33"/>
      <c r="I355" s="35"/>
      <c r="J355" s="37"/>
      <c r="K355" s="37"/>
      <c r="L355" s="37"/>
      <c r="M355" s="37"/>
      <c r="N355" s="33"/>
      <c r="O355" s="33"/>
      <c r="P355" s="33"/>
      <c r="Q355" s="33"/>
      <c r="R355" s="35"/>
      <c r="S355" s="35"/>
      <c r="T355" s="37"/>
      <c r="U355" s="37"/>
      <c r="V355" s="35" t="str">
        <f>IF(ISBLANK(C355),"",IF(ISBLANK($D355),$C$3-C355,D355-C355))</f>
        <v/>
      </c>
      <c r="W355" s="35" t="str">
        <f>IF(E355="Oui",1,"")</f>
        <v/>
      </c>
      <c r="X355" s="35" t="str">
        <f t="shared" si="26"/>
        <v/>
      </c>
      <c r="Y355" s="35" t="str">
        <f t="shared" si="27"/>
        <v/>
      </c>
      <c r="Z355" s="35" t="str">
        <f>IF(E355="Oui",N355,"")</f>
        <v/>
      </c>
      <c r="AA355" s="38" t="str">
        <f>IF(E355="Oui",($C$3-J355)/365,"")</f>
        <v/>
      </c>
      <c r="AB355" s="35" t="str">
        <f t="shared" si="28"/>
        <v/>
      </c>
      <c r="AC355" s="35" t="str">
        <f>IF(AND($E355="Oui",$L355="CDI"),1,"")</f>
        <v/>
      </c>
      <c r="AD355" s="35" t="str">
        <f>IF(AND($E355="Oui",$L355="CDD"),1,"")</f>
        <v/>
      </c>
      <c r="AE355" s="35" t="str">
        <f>IF(AND($E355="Oui",$L355="Apprentissage"),1,"")</f>
        <v/>
      </c>
      <c r="AF355" s="35" t="str">
        <f>IF(AND($E355="Oui",$L355="Stage"),1,"")</f>
        <v/>
      </c>
      <c r="AG355" s="35" t="str">
        <f>IF(AND($E355="Oui",$L355="Autre"),1,"")</f>
        <v/>
      </c>
      <c r="AH355" s="35" t="str">
        <f>IF(AND($E355="Oui",$O355="Cadre"),1,"")</f>
        <v/>
      </c>
      <c r="AI355" s="35" t="str">
        <f>IF(AND($E355="Oui",$O355="Agent de maîtrise"),1,"")</f>
        <v/>
      </c>
      <c r="AJ355" s="35" t="str">
        <f>IF(AND($E355="Oui",$O355="Autre"),1,"")</f>
        <v/>
      </c>
      <c r="AK355" s="38" t="str">
        <f>IF(AND($E355="Oui",$H355="F"),($C$3-J355)/365,"")</f>
        <v/>
      </c>
      <c r="AL355" s="38" t="str">
        <f>IF(AND($E355="Oui",$H355="M"),($C$3-$J355)/365,"")</f>
        <v/>
      </c>
      <c r="AM355" s="35" t="str">
        <f>IF(AND($E355="Oui",$L355="CDI",$H355="F"),1,"")</f>
        <v/>
      </c>
      <c r="AN355" s="35" t="str">
        <f>IF(AND($E355="Oui",$L355="CDD",$H355="F"),1,"")</f>
        <v/>
      </c>
      <c r="AO355" s="35" t="str">
        <f>IF(AND($E355="Oui",$L355="Apprentissage",$H355="F"),1,"")</f>
        <v/>
      </c>
      <c r="AP355" s="35" t="str">
        <f>IF(AND($E355="Oui",$L355="Stage",$H355="F"),1,"")</f>
        <v/>
      </c>
      <c r="AQ355" s="35" t="str">
        <f>IF(AND($E355="Oui",$L355="Autre",$H355="F"),1,"")</f>
        <v/>
      </c>
      <c r="AR355" s="35" t="str">
        <f>IF(AND($E355="Oui",$O355="Cadre",$H355="F"),1,"")</f>
        <v/>
      </c>
      <c r="AS355" s="35" t="str">
        <f>IF(AND($E355="Oui",$O355="Agent de maîtrise",$H355="F"),1,"")</f>
        <v/>
      </c>
      <c r="AT355" s="35" t="str">
        <f>IF(AND($E355="Oui",$O355="Autre",$H355="F"),1,"")</f>
        <v/>
      </c>
      <c r="AU355" s="35" t="str">
        <f ca="1">IF($D355&gt;$AU$5,1,"")</f>
        <v/>
      </c>
      <c r="AV355" s="35" t="str">
        <f ca="1">IF(AND($D355&gt;$AV$5,$D355&lt;$AU$5),1,"")</f>
        <v/>
      </c>
      <c r="AW355" s="35" t="str">
        <f ca="1">IF($C355&gt;$AU$5,1,"")</f>
        <v/>
      </c>
      <c r="AX355" s="35" t="str">
        <f ca="1">IF(AND($C355&gt;$AV$5,$C355&lt;$AU$5),1,"")</f>
        <v/>
      </c>
      <c r="AY355" s="21" t="str">
        <f t="shared" si="29"/>
        <v/>
      </c>
    </row>
    <row r="356" spans="1:51" x14ac:dyDescent="0.25">
      <c r="A356" s="18">
        <v>349</v>
      </c>
      <c r="B356" s="32"/>
      <c r="C356" s="33"/>
      <c r="D356" s="33"/>
      <c r="E356" s="26" t="str">
        <f t="shared" si="25"/>
        <v/>
      </c>
      <c r="F356" s="34"/>
      <c r="G356" s="35"/>
      <c r="H356" s="33"/>
      <c r="I356" s="35"/>
      <c r="J356" s="37"/>
      <c r="K356" s="37"/>
      <c r="L356" s="37"/>
      <c r="M356" s="37"/>
      <c r="N356" s="33"/>
      <c r="O356" s="33"/>
      <c r="P356" s="33"/>
      <c r="Q356" s="33"/>
      <c r="R356" s="35"/>
      <c r="S356" s="35"/>
      <c r="T356" s="37"/>
      <c r="U356" s="37"/>
      <c r="V356" s="35" t="str">
        <f>IF(ISBLANK(C356),"",IF(ISBLANK($D356),$C$3-C356,D356-C356))</f>
        <v/>
      </c>
      <c r="W356" s="35" t="str">
        <f>IF(E356="Oui",1,"")</f>
        <v/>
      </c>
      <c r="X356" s="35" t="str">
        <f t="shared" si="26"/>
        <v/>
      </c>
      <c r="Y356" s="35" t="str">
        <f t="shared" si="27"/>
        <v/>
      </c>
      <c r="Z356" s="35" t="str">
        <f>IF(E356="Oui",N356,"")</f>
        <v/>
      </c>
      <c r="AA356" s="38" t="str">
        <f>IF(E356="Oui",($C$3-J356)/365,"")</f>
        <v/>
      </c>
      <c r="AB356" s="35" t="str">
        <f t="shared" si="28"/>
        <v/>
      </c>
      <c r="AC356" s="35" t="str">
        <f>IF(AND($E356="Oui",$L356="CDI"),1,"")</f>
        <v/>
      </c>
      <c r="AD356" s="35" t="str">
        <f>IF(AND($E356="Oui",$L356="CDD"),1,"")</f>
        <v/>
      </c>
      <c r="AE356" s="35" t="str">
        <f>IF(AND($E356="Oui",$L356="Apprentissage"),1,"")</f>
        <v/>
      </c>
      <c r="AF356" s="35" t="str">
        <f>IF(AND($E356="Oui",$L356="Stage"),1,"")</f>
        <v/>
      </c>
      <c r="AG356" s="35" t="str">
        <f>IF(AND($E356="Oui",$L356="Autre"),1,"")</f>
        <v/>
      </c>
      <c r="AH356" s="35" t="str">
        <f>IF(AND($E356="Oui",$O356="Cadre"),1,"")</f>
        <v/>
      </c>
      <c r="AI356" s="35" t="str">
        <f>IF(AND($E356="Oui",$O356="Agent de maîtrise"),1,"")</f>
        <v/>
      </c>
      <c r="AJ356" s="35" t="str">
        <f>IF(AND($E356="Oui",$O356="Autre"),1,"")</f>
        <v/>
      </c>
      <c r="AK356" s="38" t="str">
        <f>IF(AND($E356="Oui",$H356="F"),($C$3-J356)/365,"")</f>
        <v/>
      </c>
      <c r="AL356" s="38" t="str">
        <f>IF(AND($E356="Oui",$H356="M"),($C$3-$J356)/365,"")</f>
        <v/>
      </c>
      <c r="AM356" s="35" t="str">
        <f>IF(AND($E356="Oui",$L356="CDI",$H356="F"),1,"")</f>
        <v/>
      </c>
      <c r="AN356" s="35" t="str">
        <f>IF(AND($E356="Oui",$L356="CDD",$H356="F"),1,"")</f>
        <v/>
      </c>
      <c r="AO356" s="35" t="str">
        <f>IF(AND($E356="Oui",$L356="Apprentissage",$H356="F"),1,"")</f>
        <v/>
      </c>
      <c r="AP356" s="35" t="str">
        <f>IF(AND($E356="Oui",$L356="Stage",$H356="F"),1,"")</f>
        <v/>
      </c>
      <c r="AQ356" s="35" t="str">
        <f>IF(AND($E356="Oui",$L356="Autre",$H356="F"),1,"")</f>
        <v/>
      </c>
      <c r="AR356" s="35" t="str">
        <f>IF(AND($E356="Oui",$O356="Cadre",$H356="F"),1,"")</f>
        <v/>
      </c>
      <c r="AS356" s="35" t="str">
        <f>IF(AND($E356="Oui",$O356="Agent de maîtrise",$H356="F"),1,"")</f>
        <v/>
      </c>
      <c r="AT356" s="35" t="str">
        <f>IF(AND($E356="Oui",$O356="Autre",$H356="F"),1,"")</f>
        <v/>
      </c>
      <c r="AU356" s="35" t="str">
        <f ca="1">IF($D356&gt;$AU$5,1,"")</f>
        <v/>
      </c>
      <c r="AV356" s="35" t="str">
        <f ca="1">IF(AND($D356&gt;$AV$5,$D356&lt;$AU$5),1,"")</f>
        <v/>
      </c>
      <c r="AW356" s="35" t="str">
        <f ca="1">IF($C356&gt;$AU$5,1,"")</f>
        <v/>
      </c>
      <c r="AX356" s="35" t="str">
        <f ca="1">IF(AND($C356&gt;$AV$5,$C356&lt;$AU$5),1,"")</f>
        <v/>
      </c>
      <c r="AY356" s="21" t="str">
        <f t="shared" si="29"/>
        <v/>
      </c>
    </row>
    <row r="357" spans="1:51" x14ac:dyDescent="0.25">
      <c r="A357" s="18">
        <v>350</v>
      </c>
      <c r="B357" s="32"/>
      <c r="C357" s="33"/>
      <c r="D357" s="33"/>
      <c r="E357" s="26" t="str">
        <f t="shared" si="25"/>
        <v/>
      </c>
      <c r="F357" s="34"/>
      <c r="G357" s="35"/>
      <c r="H357" s="33"/>
      <c r="I357" s="35"/>
      <c r="J357" s="37"/>
      <c r="K357" s="37"/>
      <c r="L357" s="37"/>
      <c r="M357" s="37"/>
      <c r="N357" s="33"/>
      <c r="O357" s="33"/>
      <c r="P357" s="33"/>
      <c r="Q357" s="33"/>
      <c r="R357" s="35"/>
      <c r="S357" s="35"/>
      <c r="T357" s="37"/>
      <c r="U357" s="37"/>
      <c r="V357" s="35" t="str">
        <f>IF(ISBLANK(C357),"",IF(ISBLANK($D357),$C$3-C357,D357-C357))</f>
        <v/>
      </c>
      <c r="W357" s="35" t="str">
        <f>IF(E357="Oui",1,"")</f>
        <v/>
      </c>
      <c r="X357" s="35" t="str">
        <f t="shared" si="26"/>
        <v/>
      </c>
      <c r="Y357" s="35" t="str">
        <f t="shared" si="27"/>
        <v/>
      </c>
      <c r="Z357" s="35" t="str">
        <f>IF(E357="Oui",N357,"")</f>
        <v/>
      </c>
      <c r="AA357" s="38" t="str">
        <f>IF(E357="Oui",($C$3-J357)/365,"")</f>
        <v/>
      </c>
      <c r="AB357" s="35" t="str">
        <f t="shared" si="28"/>
        <v/>
      </c>
      <c r="AC357" s="35" t="str">
        <f>IF(AND($E357="Oui",$L357="CDI"),1,"")</f>
        <v/>
      </c>
      <c r="AD357" s="35" t="str">
        <f>IF(AND($E357="Oui",$L357="CDD"),1,"")</f>
        <v/>
      </c>
      <c r="AE357" s="35" t="str">
        <f>IF(AND($E357="Oui",$L357="Apprentissage"),1,"")</f>
        <v/>
      </c>
      <c r="AF357" s="35" t="str">
        <f>IF(AND($E357="Oui",$L357="Stage"),1,"")</f>
        <v/>
      </c>
      <c r="AG357" s="35" t="str">
        <f>IF(AND($E357="Oui",$L357="Autre"),1,"")</f>
        <v/>
      </c>
      <c r="AH357" s="35" t="str">
        <f>IF(AND($E357="Oui",$O357="Cadre"),1,"")</f>
        <v/>
      </c>
      <c r="AI357" s="35" t="str">
        <f>IF(AND($E357="Oui",$O357="Agent de maîtrise"),1,"")</f>
        <v/>
      </c>
      <c r="AJ357" s="35" t="str">
        <f>IF(AND($E357="Oui",$O357="Autre"),1,"")</f>
        <v/>
      </c>
      <c r="AK357" s="38" t="str">
        <f>IF(AND($E357="Oui",$H357="F"),($C$3-J357)/365,"")</f>
        <v/>
      </c>
      <c r="AL357" s="38" t="str">
        <f>IF(AND($E357="Oui",$H357="M"),($C$3-$J357)/365,"")</f>
        <v/>
      </c>
      <c r="AM357" s="35" t="str">
        <f>IF(AND($E357="Oui",$L357="CDI",$H357="F"),1,"")</f>
        <v/>
      </c>
      <c r="AN357" s="35" t="str">
        <f>IF(AND($E357="Oui",$L357="CDD",$H357="F"),1,"")</f>
        <v/>
      </c>
      <c r="AO357" s="35" t="str">
        <f>IF(AND($E357="Oui",$L357="Apprentissage",$H357="F"),1,"")</f>
        <v/>
      </c>
      <c r="AP357" s="35" t="str">
        <f>IF(AND($E357="Oui",$L357="Stage",$H357="F"),1,"")</f>
        <v/>
      </c>
      <c r="AQ357" s="35" t="str">
        <f>IF(AND($E357="Oui",$L357="Autre",$H357="F"),1,"")</f>
        <v/>
      </c>
      <c r="AR357" s="35" t="str">
        <f>IF(AND($E357="Oui",$O357="Cadre",$H357="F"),1,"")</f>
        <v/>
      </c>
      <c r="AS357" s="35" t="str">
        <f>IF(AND($E357="Oui",$O357="Agent de maîtrise",$H357="F"),1,"")</f>
        <v/>
      </c>
      <c r="AT357" s="35" t="str">
        <f>IF(AND($E357="Oui",$O357="Autre",$H357="F"),1,"")</f>
        <v/>
      </c>
      <c r="AU357" s="35" t="str">
        <f ca="1">IF($D357&gt;$AU$5,1,"")</f>
        <v/>
      </c>
      <c r="AV357" s="35" t="str">
        <f ca="1">IF(AND($D357&gt;$AV$5,$D357&lt;$AU$5),1,"")</f>
        <v/>
      </c>
      <c r="AW357" s="35" t="str">
        <f ca="1">IF($C357&gt;$AU$5,1,"")</f>
        <v/>
      </c>
      <c r="AX357" s="35" t="str">
        <f ca="1">IF(AND($C357&gt;$AV$5,$C357&lt;$AU$5),1,"")</f>
        <v/>
      </c>
      <c r="AY357" s="21" t="str">
        <f t="shared" si="29"/>
        <v/>
      </c>
    </row>
    <row r="358" spans="1:51" x14ac:dyDescent="0.25">
      <c r="A358" s="18">
        <v>351</v>
      </c>
      <c r="B358" s="32"/>
      <c r="C358" s="33"/>
      <c r="D358" s="33"/>
      <c r="E358" s="26" t="str">
        <f t="shared" si="25"/>
        <v/>
      </c>
      <c r="F358" s="34"/>
      <c r="G358" s="35"/>
      <c r="H358" s="33"/>
      <c r="I358" s="35"/>
      <c r="J358" s="37"/>
      <c r="K358" s="37"/>
      <c r="L358" s="37"/>
      <c r="M358" s="37"/>
      <c r="N358" s="33"/>
      <c r="O358" s="33"/>
      <c r="P358" s="33"/>
      <c r="Q358" s="33"/>
      <c r="R358" s="35"/>
      <c r="S358" s="35"/>
      <c r="T358" s="37"/>
      <c r="U358" s="37"/>
      <c r="V358" s="35" t="str">
        <f>IF(ISBLANK(C358),"",IF(ISBLANK($D358),$C$3-C358,D358-C358))</f>
        <v/>
      </c>
      <c r="W358" s="35" t="str">
        <f>IF(E358="Oui",1,"")</f>
        <v/>
      </c>
      <c r="X358" s="35" t="str">
        <f t="shared" si="26"/>
        <v/>
      </c>
      <c r="Y358" s="35" t="str">
        <f t="shared" si="27"/>
        <v/>
      </c>
      <c r="Z358" s="35" t="str">
        <f>IF(E358="Oui",N358,"")</f>
        <v/>
      </c>
      <c r="AA358" s="38" t="str">
        <f>IF(E358="Oui",($C$3-J358)/365,"")</f>
        <v/>
      </c>
      <c r="AB358" s="35" t="str">
        <f t="shared" si="28"/>
        <v/>
      </c>
      <c r="AC358" s="35" t="str">
        <f>IF(AND($E358="Oui",$L358="CDI"),1,"")</f>
        <v/>
      </c>
      <c r="AD358" s="35" t="str">
        <f>IF(AND($E358="Oui",$L358="CDD"),1,"")</f>
        <v/>
      </c>
      <c r="AE358" s="35" t="str">
        <f>IF(AND($E358="Oui",$L358="Apprentissage"),1,"")</f>
        <v/>
      </c>
      <c r="AF358" s="35" t="str">
        <f>IF(AND($E358="Oui",$L358="Stage"),1,"")</f>
        <v/>
      </c>
      <c r="AG358" s="35" t="str">
        <f>IF(AND($E358="Oui",$L358="Autre"),1,"")</f>
        <v/>
      </c>
      <c r="AH358" s="35" t="str">
        <f>IF(AND($E358="Oui",$O358="Cadre"),1,"")</f>
        <v/>
      </c>
      <c r="AI358" s="35" t="str">
        <f>IF(AND($E358="Oui",$O358="Agent de maîtrise"),1,"")</f>
        <v/>
      </c>
      <c r="AJ358" s="35" t="str">
        <f>IF(AND($E358="Oui",$O358="Autre"),1,"")</f>
        <v/>
      </c>
      <c r="AK358" s="38" t="str">
        <f>IF(AND($E358="Oui",$H358="F"),($C$3-J358)/365,"")</f>
        <v/>
      </c>
      <c r="AL358" s="38" t="str">
        <f>IF(AND($E358="Oui",$H358="M"),($C$3-$J358)/365,"")</f>
        <v/>
      </c>
      <c r="AM358" s="35" t="str">
        <f>IF(AND($E358="Oui",$L358="CDI",$H358="F"),1,"")</f>
        <v/>
      </c>
      <c r="AN358" s="35" t="str">
        <f>IF(AND($E358="Oui",$L358="CDD",$H358="F"),1,"")</f>
        <v/>
      </c>
      <c r="AO358" s="35" t="str">
        <f>IF(AND($E358="Oui",$L358="Apprentissage",$H358="F"),1,"")</f>
        <v/>
      </c>
      <c r="AP358" s="35" t="str">
        <f>IF(AND($E358="Oui",$L358="Stage",$H358="F"),1,"")</f>
        <v/>
      </c>
      <c r="AQ358" s="35" t="str">
        <f>IF(AND($E358="Oui",$L358="Autre",$H358="F"),1,"")</f>
        <v/>
      </c>
      <c r="AR358" s="35" t="str">
        <f>IF(AND($E358="Oui",$O358="Cadre",$H358="F"),1,"")</f>
        <v/>
      </c>
      <c r="AS358" s="35" t="str">
        <f>IF(AND($E358="Oui",$O358="Agent de maîtrise",$H358="F"),1,"")</f>
        <v/>
      </c>
      <c r="AT358" s="35" t="str">
        <f>IF(AND($E358="Oui",$O358="Autre",$H358="F"),1,"")</f>
        <v/>
      </c>
      <c r="AU358" s="35" t="str">
        <f ca="1">IF($D358&gt;$AU$5,1,"")</f>
        <v/>
      </c>
      <c r="AV358" s="35" t="str">
        <f ca="1">IF(AND($D358&gt;$AV$5,$D358&lt;$AU$5),1,"")</f>
        <v/>
      </c>
      <c r="AW358" s="35" t="str">
        <f ca="1">IF($C358&gt;$AU$5,1,"")</f>
        <v/>
      </c>
      <c r="AX358" s="35" t="str">
        <f ca="1">IF(AND($C358&gt;$AV$5,$C358&lt;$AU$5),1,"")</f>
        <v/>
      </c>
      <c r="AY358" s="21" t="str">
        <f t="shared" si="29"/>
        <v/>
      </c>
    </row>
    <row r="359" spans="1:51" x14ac:dyDescent="0.25">
      <c r="A359" s="18">
        <v>352</v>
      </c>
      <c r="B359" s="32"/>
      <c r="C359" s="33"/>
      <c r="D359" s="33"/>
      <c r="E359" s="26" t="str">
        <f t="shared" si="25"/>
        <v/>
      </c>
      <c r="F359" s="34"/>
      <c r="G359" s="35"/>
      <c r="H359" s="33"/>
      <c r="I359" s="35"/>
      <c r="J359" s="37"/>
      <c r="K359" s="37"/>
      <c r="L359" s="37"/>
      <c r="M359" s="37"/>
      <c r="N359" s="33"/>
      <c r="O359" s="33"/>
      <c r="P359" s="33"/>
      <c r="Q359" s="33"/>
      <c r="R359" s="35"/>
      <c r="S359" s="35"/>
      <c r="T359" s="37"/>
      <c r="U359" s="37"/>
      <c r="V359" s="35" t="str">
        <f>IF(ISBLANK(C359),"",IF(ISBLANK($D359),$C$3-C359,D359-C359))</f>
        <v/>
      </c>
      <c r="W359" s="35" t="str">
        <f>IF(E359="Oui",1,"")</f>
        <v/>
      </c>
      <c r="X359" s="35" t="str">
        <f t="shared" si="26"/>
        <v/>
      </c>
      <c r="Y359" s="35" t="str">
        <f t="shared" si="27"/>
        <v/>
      </c>
      <c r="Z359" s="35" t="str">
        <f>IF(E359="Oui",N359,"")</f>
        <v/>
      </c>
      <c r="AA359" s="38" t="str">
        <f>IF(E359="Oui",($C$3-J359)/365,"")</f>
        <v/>
      </c>
      <c r="AB359" s="35" t="str">
        <f t="shared" si="28"/>
        <v/>
      </c>
      <c r="AC359" s="35" t="str">
        <f>IF(AND($E359="Oui",$L359="CDI"),1,"")</f>
        <v/>
      </c>
      <c r="AD359" s="35" t="str">
        <f>IF(AND($E359="Oui",$L359="CDD"),1,"")</f>
        <v/>
      </c>
      <c r="AE359" s="35" t="str">
        <f>IF(AND($E359="Oui",$L359="Apprentissage"),1,"")</f>
        <v/>
      </c>
      <c r="AF359" s="35" t="str">
        <f>IF(AND($E359="Oui",$L359="Stage"),1,"")</f>
        <v/>
      </c>
      <c r="AG359" s="35" t="str">
        <f>IF(AND($E359="Oui",$L359="Autre"),1,"")</f>
        <v/>
      </c>
      <c r="AH359" s="35" t="str">
        <f>IF(AND($E359="Oui",$O359="Cadre"),1,"")</f>
        <v/>
      </c>
      <c r="AI359" s="35" t="str">
        <f>IF(AND($E359="Oui",$O359="Agent de maîtrise"),1,"")</f>
        <v/>
      </c>
      <c r="AJ359" s="35" t="str">
        <f>IF(AND($E359="Oui",$O359="Autre"),1,"")</f>
        <v/>
      </c>
      <c r="AK359" s="38" t="str">
        <f>IF(AND($E359="Oui",$H359="F"),($C$3-J359)/365,"")</f>
        <v/>
      </c>
      <c r="AL359" s="38" t="str">
        <f>IF(AND($E359="Oui",$H359="M"),($C$3-$J359)/365,"")</f>
        <v/>
      </c>
      <c r="AM359" s="35" t="str">
        <f>IF(AND($E359="Oui",$L359="CDI",$H359="F"),1,"")</f>
        <v/>
      </c>
      <c r="AN359" s="35" t="str">
        <f>IF(AND($E359="Oui",$L359="CDD",$H359="F"),1,"")</f>
        <v/>
      </c>
      <c r="AO359" s="35" t="str">
        <f>IF(AND($E359="Oui",$L359="Apprentissage",$H359="F"),1,"")</f>
        <v/>
      </c>
      <c r="AP359" s="35" t="str">
        <f>IF(AND($E359="Oui",$L359="Stage",$H359="F"),1,"")</f>
        <v/>
      </c>
      <c r="AQ359" s="35" t="str">
        <f>IF(AND($E359="Oui",$L359="Autre",$H359="F"),1,"")</f>
        <v/>
      </c>
      <c r="AR359" s="35" t="str">
        <f>IF(AND($E359="Oui",$O359="Cadre",$H359="F"),1,"")</f>
        <v/>
      </c>
      <c r="AS359" s="35" t="str">
        <f>IF(AND($E359="Oui",$O359="Agent de maîtrise",$H359="F"),1,"")</f>
        <v/>
      </c>
      <c r="AT359" s="35" t="str">
        <f>IF(AND($E359="Oui",$O359="Autre",$H359="F"),1,"")</f>
        <v/>
      </c>
      <c r="AU359" s="35" t="str">
        <f ca="1">IF($D359&gt;$AU$5,1,"")</f>
        <v/>
      </c>
      <c r="AV359" s="35" t="str">
        <f ca="1">IF(AND($D359&gt;$AV$5,$D359&lt;$AU$5),1,"")</f>
        <v/>
      </c>
      <c r="AW359" s="35" t="str">
        <f ca="1">IF($C359&gt;$AU$5,1,"")</f>
        <v/>
      </c>
      <c r="AX359" s="35" t="str">
        <f ca="1">IF(AND($C359&gt;$AV$5,$C359&lt;$AU$5),1,"")</f>
        <v/>
      </c>
      <c r="AY359" s="21" t="str">
        <f t="shared" si="29"/>
        <v/>
      </c>
    </row>
    <row r="360" spans="1:51" x14ac:dyDescent="0.25">
      <c r="A360" s="18">
        <v>353</v>
      </c>
      <c r="B360" s="32"/>
      <c r="C360" s="33"/>
      <c r="D360" s="33"/>
      <c r="E360" s="26" t="str">
        <f t="shared" si="25"/>
        <v/>
      </c>
      <c r="F360" s="34"/>
      <c r="G360" s="35"/>
      <c r="H360" s="33"/>
      <c r="I360" s="35"/>
      <c r="J360" s="37"/>
      <c r="K360" s="37"/>
      <c r="L360" s="37"/>
      <c r="M360" s="37"/>
      <c r="N360" s="33"/>
      <c r="O360" s="33"/>
      <c r="P360" s="33"/>
      <c r="Q360" s="33"/>
      <c r="R360" s="35"/>
      <c r="S360" s="35"/>
      <c r="T360" s="37"/>
      <c r="U360" s="37"/>
      <c r="V360" s="35" t="str">
        <f>IF(ISBLANK(C360),"",IF(ISBLANK($D360),$C$3-C360,D360-C360))</f>
        <v/>
      </c>
      <c r="W360" s="35" t="str">
        <f>IF(E360="Oui",1,"")</f>
        <v/>
      </c>
      <c r="X360" s="35" t="str">
        <f t="shared" si="26"/>
        <v/>
      </c>
      <c r="Y360" s="35" t="str">
        <f t="shared" si="27"/>
        <v/>
      </c>
      <c r="Z360" s="35" t="str">
        <f>IF(E360="Oui",N360,"")</f>
        <v/>
      </c>
      <c r="AA360" s="38" t="str">
        <f>IF(E360="Oui",($C$3-J360)/365,"")</f>
        <v/>
      </c>
      <c r="AB360" s="35" t="str">
        <f t="shared" si="28"/>
        <v/>
      </c>
      <c r="AC360" s="35" t="str">
        <f>IF(AND($E360="Oui",$L360="CDI"),1,"")</f>
        <v/>
      </c>
      <c r="AD360" s="35" t="str">
        <f>IF(AND($E360="Oui",$L360="CDD"),1,"")</f>
        <v/>
      </c>
      <c r="AE360" s="35" t="str">
        <f>IF(AND($E360="Oui",$L360="Apprentissage"),1,"")</f>
        <v/>
      </c>
      <c r="AF360" s="35" t="str">
        <f>IF(AND($E360="Oui",$L360="Stage"),1,"")</f>
        <v/>
      </c>
      <c r="AG360" s="35" t="str">
        <f>IF(AND($E360="Oui",$L360="Autre"),1,"")</f>
        <v/>
      </c>
      <c r="AH360" s="35" t="str">
        <f>IF(AND($E360="Oui",$O360="Cadre"),1,"")</f>
        <v/>
      </c>
      <c r="AI360" s="35" t="str">
        <f>IF(AND($E360="Oui",$O360="Agent de maîtrise"),1,"")</f>
        <v/>
      </c>
      <c r="AJ360" s="35" t="str">
        <f>IF(AND($E360="Oui",$O360="Autre"),1,"")</f>
        <v/>
      </c>
      <c r="AK360" s="38" t="str">
        <f>IF(AND($E360="Oui",$H360="F"),($C$3-J360)/365,"")</f>
        <v/>
      </c>
      <c r="AL360" s="38" t="str">
        <f>IF(AND($E360="Oui",$H360="M"),($C$3-$J360)/365,"")</f>
        <v/>
      </c>
      <c r="AM360" s="35" t="str">
        <f>IF(AND($E360="Oui",$L360="CDI",$H360="F"),1,"")</f>
        <v/>
      </c>
      <c r="AN360" s="35" t="str">
        <f>IF(AND($E360="Oui",$L360="CDD",$H360="F"),1,"")</f>
        <v/>
      </c>
      <c r="AO360" s="35" t="str">
        <f>IF(AND($E360="Oui",$L360="Apprentissage",$H360="F"),1,"")</f>
        <v/>
      </c>
      <c r="AP360" s="35" t="str">
        <f>IF(AND($E360="Oui",$L360="Stage",$H360="F"),1,"")</f>
        <v/>
      </c>
      <c r="AQ360" s="35" t="str">
        <f>IF(AND($E360="Oui",$L360="Autre",$H360="F"),1,"")</f>
        <v/>
      </c>
      <c r="AR360" s="35" t="str">
        <f>IF(AND($E360="Oui",$O360="Cadre",$H360="F"),1,"")</f>
        <v/>
      </c>
      <c r="AS360" s="35" t="str">
        <f>IF(AND($E360="Oui",$O360="Agent de maîtrise",$H360="F"),1,"")</f>
        <v/>
      </c>
      <c r="AT360" s="35" t="str">
        <f>IF(AND($E360="Oui",$O360="Autre",$H360="F"),1,"")</f>
        <v/>
      </c>
      <c r="AU360" s="35" t="str">
        <f ca="1">IF($D360&gt;$AU$5,1,"")</f>
        <v/>
      </c>
      <c r="AV360" s="35" t="str">
        <f ca="1">IF(AND($D360&gt;$AV$5,$D360&lt;$AU$5),1,"")</f>
        <v/>
      </c>
      <c r="AW360" s="35" t="str">
        <f ca="1">IF($C360&gt;$AU$5,1,"")</f>
        <v/>
      </c>
      <c r="AX360" s="35" t="str">
        <f ca="1">IF(AND($C360&gt;$AV$5,$C360&lt;$AU$5),1,"")</f>
        <v/>
      </c>
      <c r="AY360" s="21" t="str">
        <f t="shared" si="29"/>
        <v/>
      </c>
    </row>
    <row r="361" spans="1:51" x14ac:dyDescent="0.25">
      <c r="A361" s="18">
        <v>354</v>
      </c>
      <c r="B361" s="32"/>
      <c r="C361" s="33"/>
      <c r="D361" s="33"/>
      <c r="E361" s="26" t="str">
        <f t="shared" si="25"/>
        <v/>
      </c>
      <c r="F361" s="34"/>
      <c r="G361" s="35"/>
      <c r="H361" s="33"/>
      <c r="I361" s="35"/>
      <c r="J361" s="37"/>
      <c r="K361" s="37"/>
      <c r="L361" s="37"/>
      <c r="M361" s="37"/>
      <c r="N361" s="33"/>
      <c r="O361" s="33"/>
      <c r="P361" s="33"/>
      <c r="Q361" s="33"/>
      <c r="R361" s="35"/>
      <c r="S361" s="35"/>
      <c r="T361" s="37"/>
      <c r="U361" s="37"/>
      <c r="V361" s="35" t="str">
        <f>IF(ISBLANK(C361),"",IF(ISBLANK($D361),$C$3-C361,D361-C361))</f>
        <v/>
      </c>
      <c r="W361" s="35" t="str">
        <f>IF(E361="Oui",1,"")</f>
        <v/>
      </c>
      <c r="X361" s="35" t="str">
        <f t="shared" si="26"/>
        <v/>
      </c>
      <c r="Y361" s="35" t="str">
        <f t="shared" si="27"/>
        <v/>
      </c>
      <c r="Z361" s="35" t="str">
        <f>IF(E361="Oui",N361,"")</f>
        <v/>
      </c>
      <c r="AA361" s="38" t="str">
        <f>IF(E361="Oui",($C$3-J361)/365,"")</f>
        <v/>
      </c>
      <c r="AB361" s="35" t="str">
        <f t="shared" si="28"/>
        <v/>
      </c>
      <c r="AC361" s="35" t="str">
        <f>IF(AND($E361="Oui",$L361="CDI"),1,"")</f>
        <v/>
      </c>
      <c r="AD361" s="35" t="str">
        <f>IF(AND($E361="Oui",$L361="CDD"),1,"")</f>
        <v/>
      </c>
      <c r="AE361" s="35" t="str">
        <f>IF(AND($E361="Oui",$L361="Apprentissage"),1,"")</f>
        <v/>
      </c>
      <c r="AF361" s="35" t="str">
        <f>IF(AND($E361="Oui",$L361="Stage"),1,"")</f>
        <v/>
      </c>
      <c r="AG361" s="35" t="str">
        <f>IF(AND($E361="Oui",$L361="Autre"),1,"")</f>
        <v/>
      </c>
      <c r="AH361" s="35" t="str">
        <f>IF(AND($E361="Oui",$O361="Cadre"),1,"")</f>
        <v/>
      </c>
      <c r="AI361" s="35" t="str">
        <f>IF(AND($E361="Oui",$O361="Agent de maîtrise"),1,"")</f>
        <v/>
      </c>
      <c r="AJ361" s="35" t="str">
        <f>IF(AND($E361="Oui",$O361="Autre"),1,"")</f>
        <v/>
      </c>
      <c r="AK361" s="38" t="str">
        <f>IF(AND($E361="Oui",$H361="F"),($C$3-J361)/365,"")</f>
        <v/>
      </c>
      <c r="AL361" s="38" t="str">
        <f>IF(AND($E361="Oui",$H361="M"),($C$3-$J361)/365,"")</f>
        <v/>
      </c>
      <c r="AM361" s="35" t="str">
        <f>IF(AND($E361="Oui",$L361="CDI",$H361="F"),1,"")</f>
        <v/>
      </c>
      <c r="AN361" s="35" t="str">
        <f>IF(AND($E361="Oui",$L361="CDD",$H361="F"),1,"")</f>
        <v/>
      </c>
      <c r="AO361" s="35" t="str">
        <f>IF(AND($E361="Oui",$L361="Apprentissage",$H361="F"),1,"")</f>
        <v/>
      </c>
      <c r="AP361" s="35" t="str">
        <f>IF(AND($E361="Oui",$L361="Stage",$H361="F"),1,"")</f>
        <v/>
      </c>
      <c r="AQ361" s="35" t="str">
        <f>IF(AND($E361="Oui",$L361="Autre",$H361="F"),1,"")</f>
        <v/>
      </c>
      <c r="AR361" s="35" t="str">
        <f>IF(AND($E361="Oui",$O361="Cadre",$H361="F"),1,"")</f>
        <v/>
      </c>
      <c r="AS361" s="35" t="str">
        <f>IF(AND($E361="Oui",$O361="Agent de maîtrise",$H361="F"),1,"")</f>
        <v/>
      </c>
      <c r="AT361" s="35" t="str">
        <f>IF(AND($E361="Oui",$O361="Autre",$H361="F"),1,"")</f>
        <v/>
      </c>
      <c r="AU361" s="35" t="str">
        <f ca="1">IF($D361&gt;$AU$5,1,"")</f>
        <v/>
      </c>
      <c r="AV361" s="35" t="str">
        <f ca="1">IF(AND($D361&gt;$AV$5,$D361&lt;$AU$5),1,"")</f>
        <v/>
      </c>
      <c r="AW361" s="35" t="str">
        <f ca="1">IF($C361&gt;$AU$5,1,"")</f>
        <v/>
      </c>
      <c r="AX361" s="35" t="str">
        <f ca="1">IF(AND($C361&gt;$AV$5,$C361&lt;$AU$5),1,"")</f>
        <v/>
      </c>
      <c r="AY361" s="21" t="str">
        <f t="shared" si="29"/>
        <v/>
      </c>
    </row>
    <row r="362" spans="1:51" x14ac:dyDescent="0.25">
      <c r="A362" s="18">
        <v>355</v>
      </c>
      <c r="B362" s="32"/>
      <c r="C362" s="33"/>
      <c r="D362" s="33"/>
      <c r="E362" s="26" t="str">
        <f t="shared" si="25"/>
        <v/>
      </c>
      <c r="F362" s="34"/>
      <c r="G362" s="35"/>
      <c r="H362" s="33"/>
      <c r="I362" s="35"/>
      <c r="J362" s="37"/>
      <c r="K362" s="37"/>
      <c r="L362" s="37"/>
      <c r="M362" s="37"/>
      <c r="N362" s="33"/>
      <c r="O362" s="33"/>
      <c r="P362" s="33"/>
      <c r="Q362" s="33"/>
      <c r="R362" s="35"/>
      <c r="S362" s="35"/>
      <c r="T362" s="37"/>
      <c r="U362" s="37"/>
      <c r="V362" s="35" t="str">
        <f>IF(ISBLANK(C362),"",IF(ISBLANK($D362),$C$3-C362,D362-C362))</f>
        <v/>
      </c>
      <c r="W362" s="35" t="str">
        <f>IF(E362="Oui",1,"")</f>
        <v/>
      </c>
      <c r="X362" s="35" t="str">
        <f t="shared" si="26"/>
        <v/>
      </c>
      <c r="Y362" s="35" t="str">
        <f t="shared" si="27"/>
        <v/>
      </c>
      <c r="Z362" s="35" t="str">
        <f>IF(E362="Oui",N362,"")</f>
        <v/>
      </c>
      <c r="AA362" s="38" t="str">
        <f>IF(E362="Oui",($C$3-J362)/365,"")</f>
        <v/>
      </c>
      <c r="AB362" s="35" t="str">
        <f t="shared" si="28"/>
        <v/>
      </c>
      <c r="AC362" s="35" t="str">
        <f>IF(AND($E362="Oui",$L362="CDI"),1,"")</f>
        <v/>
      </c>
      <c r="AD362" s="35" t="str">
        <f>IF(AND($E362="Oui",$L362="CDD"),1,"")</f>
        <v/>
      </c>
      <c r="AE362" s="35" t="str">
        <f>IF(AND($E362="Oui",$L362="Apprentissage"),1,"")</f>
        <v/>
      </c>
      <c r="AF362" s="35" t="str">
        <f>IF(AND($E362="Oui",$L362="Stage"),1,"")</f>
        <v/>
      </c>
      <c r="AG362" s="35" t="str">
        <f>IF(AND($E362="Oui",$L362="Autre"),1,"")</f>
        <v/>
      </c>
      <c r="AH362" s="35" t="str">
        <f>IF(AND($E362="Oui",$O362="Cadre"),1,"")</f>
        <v/>
      </c>
      <c r="AI362" s="35" t="str">
        <f>IF(AND($E362="Oui",$O362="Agent de maîtrise"),1,"")</f>
        <v/>
      </c>
      <c r="AJ362" s="35" t="str">
        <f>IF(AND($E362="Oui",$O362="Autre"),1,"")</f>
        <v/>
      </c>
      <c r="AK362" s="38" t="str">
        <f>IF(AND($E362="Oui",$H362="F"),($C$3-J362)/365,"")</f>
        <v/>
      </c>
      <c r="AL362" s="38" t="str">
        <f>IF(AND($E362="Oui",$H362="M"),($C$3-$J362)/365,"")</f>
        <v/>
      </c>
      <c r="AM362" s="35" t="str">
        <f>IF(AND($E362="Oui",$L362="CDI",$H362="F"),1,"")</f>
        <v/>
      </c>
      <c r="AN362" s="35" t="str">
        <f>IF(AND($E362="Oui",$L362="CDD",$H362="F"),1,"")</f>
        <v/>
      </c>
      <c r="AO362" s="35" t="str">
        <f>IF(AND($E362="Oui",$L362="Apprentissage",$H362="F"),1,"")</f>
        <v/>
      </c>
      <c r="AP362" s="35" t="str">
        <f>IF(AND($E362="Oui",$L362="Stage",$H362="F"),1,"")</f>
        <v/>
      </c>
      <c r="AQ362" s="35" t="str">
        <f>IF(AND($E362="Oui",$L362="Autre",$H362="F"),1,"")</f>
        <v/>
      </c>
      <c r="AR362" s="35" t="str">
        <f>IF(AND($E362="Oui",$O362="Cadre",$H362="F"),1,"")</f>
        <v/>
      </c>
      <c r="AS362" s="35" t="str">
        <f>IF(AND($E362="Oui",$O362="Agent de maîtrise",$H362="F"),1,"")</f>
        <v/>
      </c>
      <c r="AT362" s="35" t="str">
        <f>IF(AND($E362="Oui",$O362="Autre",$H362="F"),1,"")</f>
        <v/>
      </c>
      <c r="AU362" s="35" t="str">
        <f ca="1">IF($D362&gt;$AU$5,1,"")</f>
        <v/>
      </c>
      <c r="AV362" s="35" t="str">
        <f ca="1">IF(AND($D362&gt;$AV$5,$D362&lt;$AU$5),1,"")</f>
        <v/>
      </c>
      <c r="AW362" s="35" t="str">
        <f ca="1">IF($C362&gt;$AU$5,1,"")</f>
        <v/>
      </c>
      <c r="AX362" s="35" t="str">
        <f ca="1">IF(AND($C362&gt;$AV$5,$C362&lt;$AU$5),1,"")</f>
        <v/>
      </c>
      <c r="AY362" s="21" t="str">
        <f t="shared" si="29"/>
        <v/>
      </c>
    </row>
    <row r="363" spans="1:51" x14ac:dyDescent="0.25">
      <c r="A363" s="18">
        <v>356</v>
      </c>
      <c r="B363" s="32"/>
      <c r="C363" s="33"/>
      <c r="D363" s="33"/>
      <c r="E363" s="26" t="str">
        <f t="shared" si="25"/>
        <v/>
      </c>
      <c r="F363" s="34"/>
      <c r="G363" s="35"/>
      <c r="H363" s="33"/>
      <c r="I363" s="35"/>
      <c r="J363" s="37"/>
      <c r="K363" s="37"/>
      <c r="L363" s="37"/>
      <c r="M363" s="37"/>
      <c r="N363" s="33"/>
      <c r="O363" s="33"/>
      <c r="P363" s="33"/>
      <c r="Q363" s="33"/>
      <c r="R363" s="35"/>
      <c r="S363" s="35"/>
      <c r="T363" s="37"/>
      <c r="U363" s="37"/>
      <c r="V363" s="35" t="str">
        <f>IF(ISBLANK(C363),"",IF(ISBLANK($D363),$C$3-C363,D363-C363))</f>
        <v/>
      </c>
      <c r="W363" s="35" t="str">
        <f>IF(E363="Oui",1,"")</f>
        <v/>
      </c>
      <c r="X363" s="35" t="str">
        <f t="shared" si="26"/>
        <v/>
      </c>
      <c r="Y363" s="35" t="str">
        <f t="shared" si="27"/>
        <v/>
      </c>
      <c r="Z363" s="35" t="str">
        <f>IF(E363="Oui",N363,"")</f>
        <v/>
      </c>
      <c r="AA363" s="38" t="str">
        <f>IF(E363="Oui",($C$3-J363)/365,"")</f>
        <v/>
      </c>
      <c r="AB363" s="35" t="str">
        <f t="shared" si="28"/>
        <v/>
      </c>
      <c r="AC363" s="35" t="str">
        <f>IF(AND($E363="Oui",$L363="CDI"),1,"")</f>
        <v/>
      </c>
      <c r="AD363" s="35" t="str">
        <f>IF(AND($E363="Oui",$L363="CDD"),1,"")</f>
        <v/>
      </c>
      <c r="AE363" s="35" t="str">
        <f>IF(AND($E363="Oui",$L363="Apprentissage"),1,"")</f>
        <v/>
      </c>
      <c r="AF363" s="35" t="str">
        <f>IF(AND($E363="Oui",$L363="Stage"),1,"")</f>
        <v/>
      </c>
      <c r="AG363" s="35" t="str">
        <f>IF(AND($E363="Oui",$L363="Autre"),1,"")</f>
        <v/>
      </c>
      <c r="AH363" s="35" t="str">
        <f>IF(AND($E363="Oui",$O363="Cadre"),1,"")</f>
        <v/>
      </c>
      <c r="AI363" s="35" t="str">
        <f>IF(AND($E363="Oui",$O363="Agent de maîtrise"),1,"")</f>
        <v/>
      </c>
      <c r="AJ363" s="35" t="str">
        <f>IF(AND($E363="Oui",$O363="Autre"),1,"")</f>
        <v/>
      </c>
      <c r="AK363" s="38" t="str">
        <f>IF(AND($E363="Oui",$H363="F"),($C$3-J363)/365,"")</f>
        <v/>
      </c>
      <c r="AL363" s="38" t="str">
        <f>IF(AND($E363="Oui",$H363="M"),($C$3-$J363)/365,"")</f>
        <v/>
      </c>
      <c r="AM363" s="35" t="str">
        <f>IF(AND($E363="Oui",$L363="CDI",$H363="F"),1,"")</f>
        <v/>
      </c>
      <c r="AN363" s="35" t="str">
        <f>IF(AND($E363="Oui",$L363="CDD",$H363="F"),1,"")</f>
        <v/>
      </c>
      <c r="AO363" s="35" t="str">
        <f>IF(AND($E363="Oui",$L363="Apprentissage",$H363="F"),1,"")</f>
        <v/>
      </c>
      <c r="AP363" s="35" t="str">
        <f>IF(AND($E363="Oui",$L363="Stage",$H363="F"),1,"")</f>
        <v/>
      </c>
      <c r="AQ363" s="35" t="str">
        <f>IF(AND($E363="Oui",$L363="Autre",$H363="F"),1,"")</f>
        <v/>
      </c>
      <c r="AR363" s="35" t="str">
        <f>IF(AND($E363="Oui",$O363="Cadre",$H363="F"),1,"")</f>
        <v/>
      </c>
      <c r="AS363" s="35" t="str">
        <f>IF(AND($E363="Oui",$O363="Agent de maîtrise",$H363="F"),1,"")</f>
        <v/>
      </c>
      <c r="AT363" s="35" t="str">
        <f>IF(AND($E363="Oui",$O363="Autre",$H363="F"),1,"")</f>
        <v/>
      </c>
      <c r="AU363" s="35" t="str">
        <f ca="1">IF($D363&gt;$AU$5,1,"")</f>
        <v/>
      </c>
      <c r="AV363" s="35" t="str">
        <f ca="1">IF(AND($D363&gt;$AV$5,$D363&lt;$AU$5),1,"")</f>
        <v/>
      </c>
      <c r="AW363" s="35" t="str">
        <f ca="1">IF($C363&gt;$AU$5,1,"")</f>
        <v/>
      </c>
      <c r="AX363" s="35" t="str">
        <f ca="1">IF(AND($C363&gt;$AV$5,$C363&lt;$AU$5),1,"")</f>
        <v/>
      </c>
      <c r="AY363" s="21" t="str">
        <f t="shared" si="29"/>
        <v/>
      </c>
    </row>
    <row r="364" spans="1:51" x14ac:dyDescent="0.25">
      <c r="A364" s="18">
        <v>357</v>
      </c>
      <c r="B364" s="32"/>
      <c r="C364" s="33"/>
      <c r="D364" s="33"/>
      <c r="E364" s="26" t="str">
        <f t="shared" si="25"/>
        <v/>
      </c>
      <c r="F364" s="34"/>
      <c r="G364" s="35"/>
      <c r="H364" s="33"/>
      <c r="I364" s="35"/>
      <c r="J364" s="37"/>
      <c r="K364" s="37"/>
      <c r="L364" s="37"/>
      <c r="M364" s="37"/>
      <c r="N364" s="33"/>
      <c r="O364" s="33"/>
      <c r="P364" s="33"/>
      <c r="Q364" s="33"/>
      <c r="R364" s="35"/>
      <c r="S364" s="35"/>
      <c r="T364" s="37"/>
      <c r="U364" s="37"/>
      <c r="V364" s="35" t="str">
        <f>IF(ISBLANK(C364),"",IF(ISBLANK($D364),$C$3-C364,D364-C364))</f>
        <v/>
      </c>
      <c r="W364" s="35" t="str">
        <f>IF(E364="Oui",1,"")</f>
        <v/>
      </c>
      <c r="X364" s="35" t="str">
        <f t="shared" si="26"/>
        <v/>
      </c>
      <c r="Y364" s="35" t="str">
        <f t="shared" si="27"/>
        <v/>
      </c>
      <c r="Z364" s="35" t="str">
        <f>IF(E364="Oui",N364,"")</f>
        <v/>
      </c>
      <c r="AA364" s="38" t="str">
        <f>IF(E364="Oui",($C$3-J364)/365,"")</f>
        <v/>
      </c>
      <c r="AB364" s="35" t="str">
        <f t="shared" si="28"/>
        <v/>
      </c>
      <c r="AC364" s="35" t="str">
        <f>IF(AND($E364="Oui",$L364="CDI"),1,"")</f>
        <v/>
      </c>
      <c r="AD364" s="35" t="str">
        <f>IF(AND($E364="Oui",$L364="CDD"),1,"")</f>
        <v/>
      </c>
      <c r="AE364" s="35" t="str">
        <f>IF(AND($E364="Oui",$L364="Apprentissage"),1,"")</f>
        <v/>
      </c>
      <c r="AF364" s="35" t="str">
        <f>IF(AND($E364="Oui",$L364="Stage"),1,"")</f>
        <v/>
      </c>
      <c r="AG364" s="35" t="str">
        <f>IF(AND($E364="Oui",$L364="Autre"),1,"")</f>
        <v/>
      </c>
      <c r="AH364" s="35" t="str">
        <f>IF(AND($E364="Oui",$O364="Cadre"),1,"")</f>
        <v/>
      </c>
      <c r="AI364" s="35" t="str">
        <f>IF(AND($E364="Oui",$O364="Agent de maîtrise"),1,"")</f>
        <v/>
      </c>
      <c r="AJ364" s="35" t="str">
        <f>IF(AND($E364="Oui",$O364="Autre"),1,"")</f>
        <v/>
      </c>
      <c r="AK364" s="38" t="str">
        <f>IF(AND($E364="Oui",$H364="F"),($C$3-J364)/365,"")</f>
        <v/>
      </c>
      <c r="AL364" s="38" t="str">
        <f>IF(AND($E364="Oui",$H364="M"),($C$3-$J364)/365,"")</f>
        <v/>
      </c>
      <c r="AM364" s="35" t="str">
        <f>IF(AND($E364="Oui",$L364="CDI",$H364="F"),1,"")</f>
        <v/>
      </c>
      <c r="AN364" s="35" t="str">
        <f>IF(AND($E364="Oui",$L364="CDD",$H364="F"),1,"")</f>
        <v/>
      </c>
      <c r="AO364" s="35" t="str">
        <f>IF(AND($E364="Oui",$L364="Apprentissage",$H364="F"),1,"")</f>
        <v/>
      </c>
      <c r="AP364" s="35" t="str">
        <f>IF(AND($E364="Oui",$L364="Stage",$H364="F"),1,"")</f>
        <v/>
      </c>
      <c r="AQ364" s="35" t="str">
        <f>IF(AND($E364="Oui",$L364="Autre",$H364="F"),1,"")</f>
        <v/>
      </c>
      <c r="AR364" s="35" t="str">
        <f>IF(AND($E364="Oui",$O364="Cadre",$H364="F"),1,"")</f>
        <v/>
      </c>
      <c r="AS364" s="35" t="str">
        <f>IF(AND($E364="Oui",$O364="Agent de maîtrise",$H364="F"),1,"")</f>
        <v/>
      </c>
      <c r="AT364" s="35" t="str">
        <f>IF(AND($E364="Oui",$O364="Autre",$H364="F"),1,"")</f>
        <v/>
      </c>
      <c r="AU364" s="35" t="str">
        <f ca="1">IF($D364&gt;$AU$5,1,"")</f>
        <v/>
      </c>
      <c r="AV364" s="35" t="str">
        <f ca="1">IF(AND($D364&gt;$AV$5,$D364&lt;$AU$5),1,"")</f>
        <v/>
      </c>
      <c r="AW364" s="35" t="str">
        <f ca="1">IF($C364&gt;$AU$5,1,"")</f>
        <v/>
      </c>
      <c r="AX364" s="35" t="str">
        <f ca="1">IF(AND($C364&gt;$AV$5,$C364&lt;$AU$5),1,"")</f>
        <v/>
      </c>
      <c r="AY364" s="21" t="str">
        <f t="shared" si="29"/>
        <v/>
      </c>
    </row>
    <row r="365" spans="1:51" x14ac:dyDescent="0.25">
      <c r="A365" s="18">
        <v>358</v>
      </c>
      <c r="B365" s="32"/>
      <c r="C365" s="33"/>
      <c r="D365" s="33"/>
      <c r="E365" s="26" t="str">
        <f t="shared" si="25"/>
        <v/>
      </c>
      <c r="F365" s="34"/>
      <c r="G365" s="35"/>
      <c r="H365" s="33"/>
      <c r="I365" s="35"/>
      <c r="J365" s="37"/>
      <c r="K365" s="37"/>
      <c r="L365" s="37"/>
      <c r="M365" s="37"/>
      <c r="N365" s="33"/>
      <c r="O365" s="33"/>
      <c r="P365" s="33"/>
      <c r="Q365" s="33"/>
      <c r="R365" s="35"/>
      <c r="S365" s="35"/>
      <c r="T365" s="37"/>
      <c r="U365" s="37"/>
      <c r="V365" s="35" t="str">
        <f>IF(ISBLANK(C365),"",IF(ISBLANK($D365),$C$3-C365,D365-C365))</f>
        <v/>
      </c>
      <c r="W365" s="35" t="str">
        <f>IF(E365="Oui",1,"")</f>
        <v/>
      </c>
      <c r="X365" s="35" t="str">
        <f t="shared" si="26"/>
        <v/>
      </c>
      <c r="Y365" s="35" t="str">
        <f t="shared" si="27"/>
        <v/>
      </c>
      <c r="Z365" s="35" t="str">
        <f>IF(E365="Oui",N365,"")</f>
        <v/>
      </c>
      <c r="AA365" s="38" t="str">
        <f>IF(E365="Oui",($C$3-J365)/365,"")</f>
        <v/>
      </c>
      <c r="AB365" s="35" t="str">
        <f t="shared" si="28"/>
        <v/>
      </c>
      <c r="AC365" s="35" t="str">
        <f>IF(AND($E365="Oui",$L365="CDI"),1,"")</f>
        <v/>
      </c>
      <c r="AD365" s="35" t="str">
        <f>IF(AND($E365="Oui",$L365="CDD"),1,"")</f>
        <v/>
      </c>
      <c r="AE365" s="35" t="str">
        <f>IF(AND($E365="Oui",$L365="Apprentissage"),1,"")</f>
        <v/>
      </c>
      <c r="AF365" s="35" t="str">
        <f>IF(AND($E365="Oui",$L365="Stage"),1,"")</f>
        <v/>
      </c>
      <c r="AG365" s="35" t="str">
        <f>IF(AND($E365="Oui",$L365="Autre"),1,"")</f>
        <v/>
      </c>
      <c r="AH365" s="35" t="str">
        <f>IF(AND($E365="Oui",$O365="Cadre"),1,"")</f>
        <v/>
      </c>
      <c r="AI365" s="35" t="str">
        <f>IF(AND($E365="Oui",$O365="Agent de maîtrise"),1,"")</f>
        <v/>
      </c>
      <c r="AJ365" s="35" t="str">
        <f>IF(AND($E365="Oui",$O365="Autre"),1,"")</f>
        <v/>
      </c>
      <c r="AK365" s="38" t="str">
        <f>IF(AND($E365="Oui",$H365="F"),($C$3-J365)/365,"")</f>
        <v/>
      </c>
      <c r="AL365" s="38" t="str">
        <f>IF(AND($E365="Oui",$H365="M"),($C$3-$J365)/365,"")</f>
        <v/>
      </c>
      <c r="AM365" s="35" t="str">
        <f>IF(AND($E365="Oui",$L365="CDI",$H365="F"),1,"")</f>
        <v/>
      </c>
      <c r="AN365" s="35" t="str">
        <f>IF(AND($E365="Oui",$L365="CDD",$H365="F"),1,"")</f>
        <v/>
      </c>
      <c r="AO365" s="35" t="str">
        <f>IF(AND($E365="Oui",$L365="Apprentissage",$H365="F"),1,"")</f>
        <v/>
      </c>
      <c r="AP365" s="35" t="str">
        <f>IF(AND($E365="Oui",$L365="Stage",$H365="F"),1,"")</f>
        <v/>
      </c>
      <c r="AQ365" s="35" t="str">
        <f>IF(AND($E365="Oui",$L365="Autre",$H365="F"),1,"")</f>
        <v/>
      </c>
      <c r="AR365" s="35" t="str">
        <f>IF(AND($E365="Oui",$O365="Cadre",$H365="F"),1,"")</f>
        <v/>
      </c>
      <c r="AS365" s="35" t="str">
        <f>IF(AND($E365="Oui",$O365="Agent de maîtrise",$H365="F"),1,"")</f>
        <v/>
      </c>
      <c r="AT365" s="35" t="str">
        <f>IF(AND($E365="Oui",$O365="Autre",$H365="F"),1,"")</f>
        <v/>
      </c>
      <c r="AU365" s="35" t="str">
        <f ca="1">IF($D365&gt;$AU$5,1,"")</f>
        <v/>
      </c>
      <c r="AV365" s="35" t="str">
        <f ca="1">IF(AND($D365&gt;$AV$5,$D365&lt;$AU$5),1,"")</f>
        <v/>
      </c>
      <c r="AW365" s="35" t="str">
        <f ca="1">IF($C365&gt;$AU$5,1,"")</f>
        <v/>
      </c>
      <c r="AX365" s="35" t="str">
        <f ca="1">IF(AND($C365&gt;$AV$5,$C365&lt;$AU$5),1,"")</f>
        <v/>
      </c>
      <c r="AY365" s="21" t="str">
        <f t="shared" si="29"/>
        <v/>
      </c>
    </row>
    <row r="366" spans="1:51" x14ac:dyDescent="0.25">
      <c r="A366" s="18">
        <v>359</v>
      </c>
      <c r="B366" s="32"/>
      <c r="C366" s="33"/>
      <c r="D366" s="33"/>
      <c r="E366" s="26" t="str">
        <f t="shared" si="25"/>
        <v/>
      </c>
      <c r="F366" s="34"/>
      <c r="G366" s="35"/>
      <c r="H366" s="33"/>
      <c r="I366" s="35"/>
      <c r="J366" s="37"/>
      <c r="K366" s="37"/>
      <c r="L366" s="37"/>
      <c r="M366" s="37"/>
      <c r="N366" s="33"/>
      <c r="O366" s="33"/>
      <c r="P366" s="33"/>
      <c r="Q366" s="33"/>
      <c r="R366" s="35"/>
      <c r="S366" s="35"/>
      <c r="T366" s="37"/>
      <c r="U366" s="37"/>
      <c r="V366" s="35" t="str">
        <f>IF(ISBLANK(C366),"",IF(ISBLANK($D366),$C$3-C366,D366-C366))</f>
        <v/>
      </c>
      <c r="W366" s="35" t="str">
        <f>IF(E366="Oui",1,"")</f>
        <v/>
      </c>
      <c r="X366" s="35" t="str">
        <f t="shared" si="26"/>
        <v/>
      </c>
      <c r="Y366" s="35" t="str">
        <f t="shared" si="27"/>
        <v/>
      </c>
      <c r="Z366" s="35" t="str">
        <f>IF(E366="Oui",N366,"")</f>
        <v/>
      </c>
      <c r="AA366" s="38" t="str">
        <f>IF(E366="Oui",($C$3-J366)/365,"")</f>
        <v/>
      </c>
      <c r="AB366" s="35" t="str">
        <f t="shared" si="28"/>
        <v/>
      </c>
      <c r="AC366" s="35" t="str">
        <f>IF(AND($E366="Oui",$L366="CDI"),1,"")</f>
        <v/>
      </c>
      <c r="AD366" s="35" t="str">
        <f>IF(AND($E366="Oui",$L366="CDD"),1,"")</f>
        <v/>
      </c>
      <c r="AE366" s="35" t="str">
        <f>IF(AND($E366="Oui",$L366="Apprentissage"),1,"")</f>
        <v/>
      </c>
      <c r="AF366" s="35" t="str">
        <f>IF(AND($E366="Oui",$L366="Stage"),1,"")</f>
        <v/>
      </c>
      <c r="AG366" s="35" t="str">
        <f>IF(AND($E366="Oui",$L366="Autre"),1,"")</f>
        <v/>
      </c>
      <c r="AH366" s="35" t="str">
        <f>IF(AND($E366="Oui",$O366="Cadre"),1,"")</f>
        <v/>
      </c>
      <c r="AI366" s="35" t="str">
        <f>IF(AND($E366="Oui",$O366="Agent de maîtrise"),1,"")</f>
        <v/>
      </c>
      <c r="AJ366" s="35" t="str">
        <f>IF(AND($E366="Oui",$O366="Autre"),1,"")</f>
        <v/>
      </c>
      <c r="AK366" s="38" t="str">
        <f>IF(AND($E366="Oui",$H366="F"),($C$3-J366)/365,"")</f>
        <v/>
      </c>
      <c r="AL366" s="38" t="str">
        <f>IF(AND($E366="Oui",$H366="M"),($C$3-$J366)/365,"")</f>
        <v/>
      </c>
      <c r="AM366" s="35" t="str">
        <f>IF(AND($E366="Oui",$L366="CDI",$H366="F"),1,"")</f>
        <v/>
      </c>
      <c r="AN366" s="35" t="str">
        <f>IF(AND($E366="Oui",$L366="CDD",$H366="F"),1,"")</f>
        <v/>
      </c>
      <c r="AO366" s="35" t="str">
        <f>IF(AND($E366="Oui",$L366="Apprentissage",$H366="F"),1,"")</f>
        <v/>
      </c>
      <c r="AP366" s="35" t="str">
        <f>IF(AND($E366="Oui",$L366="Stage",$H366="F"),1,"")</f>
        <v/>
      </c>
      <c r="AQ366" s="35" t="str">
        <f>IF(AND($E366="Oui",$L366="Autre",$H366="F"),1,"")</f>
        <v/>
      </c>
      <c r="AR366" s="35" t="str">
        <f>IF(AND($E366="Oui",$O366="Cadre",$H366="F"),1,"")</f>
        <v/>
      </c>
      <c r="AS366" s="35" t="str">
        <f>IF(AND($E366="Oui",$O366="Agent de maîtrise",$H366="F"),1,"")</f>
        <v/>
      </c>
      <c r="AT366" s="35" t="str">
        <f>IF(AND($E366="Oui",$O366="Autre",$H366="F"),1,"")</f>
        <v/>
      </c>
      <c r="AU366" s="35" t="str">
        <f ca="1">IF($D366&gt;$AU$5,1,"")</f>
        <v/>
      </c>
      <c r="AV366" s="35" t="str">
        <f ca="1">IF(AND($D366&gt;$AV$5,$D366&lt;$AU$5),1,"")</f>
        <v/>
      </c>
      <c r="AW366" s="35" t="str">
        <f ca="1">IF($C366&gt;$AU$5,1,"")</f>
        <v/>
      </c>
      <c r="AX366" s="35" t="str">
        <f ca="1">IF(AND($C366&gt;$AV$5,$C366&lt;$AU$5),1,"")</f>
        <v/>
      </c>
      <c r="AY366" s="21" t="str">
        <f t="shared" si="29"/>
        <v/>
      </c>
    </row>
    <row r="367" spans="1:51" x14ac:dyDescent="0.25">
      <c r="A367" s="18">
        <v>360</v>
      </c>
      <c r="B367" s="32"/>
      <c r="C367" s="33"/>
      <c r="D367" s="33"/>
      <c r="E367" s="26" t="str">
        <f t="shared" si="25"/>
        <v/>
      </c>
      <c r="F367" s="34"/>
      <c r="G367" s="35"/>
      <c r="H367" s="33"/>
      <c r="I367" s="35"/>
      <c r="J367" s="37"/>
      <c r="K367" s="37"/>
      <c r="L367" s="37"/>
      <c r="M367" s="37"/>
      <c r="N367" s="33"/>
      <c r="O367" s="33"/>
      <c r="P367" s="33"/>
      <c r="Q367" s="33"/>
      <c r="R367" s="35"/>
      <c r="S367" s="35"/>
      <c r="T367" s="37"/>
      <c r="U367" s="37"/>
      <c r="V367" s="35" t="str">
        <f>IF(ISBLANK(C367),"",IF(ISBLANK($D367),$C$3-C367,D367-C367))</f>
        <v/>
      </c>
      <c r="W367" s="35" t="str">
        <f>IF(E367="Oui",1,"")</f>
        <v/>
      </c>
      <c r="X367" s="35" t="str">
        <f t="shared" si="26"/>
        <v/>
      </c>
      <c r="Y367" s="35" t="str">
        <f t="shared" si="27"/>
        <v/>
      </c>
      <c r="Z367" s="35" t="str">
        <f>IF(E367="Oui",N367,"")</f>
        <v/>
      </c>
      <c r="AA367" s="38" t="str">
        <f>IF(E367="Oui",($C$3-J367)/365,"")</f>
        <v/>
      </c>
      <c r="AB367" s="35" t="str">
        <f t="shared" si="28"/>
        <v/>
      </c>
      <c r="AC367" s="35" t="str">
        <f>IF(AND($E367="Oui",$L367="CDI"),1,"")</f>
        <v/>
      </c>
      <c r="AD367" s="35" t="str">
        <f>IF(AND($E367="Oui",$L367="CDD"),1,"")</f>
        <v/>
      </c>
      <c r="AE367" s="35" t="str">
        <f>IF(AND($E367="Oui",$L367="Apprentissage"),1,"")</f>
        <v/>
      </c>
      <c r="AF367" s="35" t="str">
        <f>IF(AND($E367="Oui",$L367="Stage"),1,"")</f>
        <v/>
      </c>
      <c r="AG367" s="35" t="str">
        <f>IF(AND($E367="Oui",$L367="Autre"),1,"")</f>
        <v/>
      </c>
      <c r="AH367" s="35" t="str">
        <f>IF(AND($E367="Oui",$O367="Cadre"),1,"")</f>
        <v/>
      </c>
      <c r="AI367" s="35" t="str">
        <f>IF(AND($E367="Oui",$O367="Agent de maîtrise"),1,"")</f>
        <v/>
      </c>
      <c r="AJ367" s="35" t="str">
        <f>IF(AND($E367="Oui",$O367="Autre"),1,"")</f>
        <v/>
      </c>
      <c r="AK367" s="38" t="str">
        <f>IF(AND($E367="Oui",$H367="F"),($C$3-J367)/365,"")</f>
        <v/>
      </c>
      <c r="AL367" s="38" t="str">
        <f>IF(AND($E367="Oui",$H367="M"),($C$3-$J367)/365,"")</f>
        <v/>
      </c>
      <c r="AM367" s="35" t="str">
        <f>IF(AND($E367="Oui",$L367="CDI",$H367="F"),1,"")</f>
        <v/>
      </c>
      <c r="AN367" s="35" t="str">
        <f>IF(AND($E367="Oui",$L367="CDD",$H367="F"),1,"")</f>
        <v/>
      </c>
      <c r="AO367" s="35" t="str">
        <f>IF(AND($E367="Oui",$L367="Apprentissage",$H367="F"),1,"")</f>
        <v/>
      </c>
      <c r="AP367" s="35" t="str">
        <f>IF(AND($E367="Oui",$L367="Stage",$H367="F"),1,"")</f>
        <v/>
      </c>
      <c r="AQ367" s="35" t="str">
        <f>IF(AND($E367="Oui",$L367="Autre",$H367="F"),1,"")</f>
        <v/>
      </c>
      <c r="AR367" s="35" t="str">
        <f>IF(AND($E367="Oui",$O367="Cadre",$H367="F"),1,"")</f>
        <v/>
      </c>
      <c r="AS367" s="35" t="str">
        <f>IF(AND($E367="Oui",$O367="Agent de maîtrise",$H367="F"),1,"")</f>
        <v/>
      </c>
      <c r="AT367" s="35" t="str">
        <f>IF(AND($E367="Oui",$O367="Autre",$H367="F"),1,"")</f>
        <v/>
      </c>
      <c r="AU367" s="35" t="str">
        <f ca="1">IF($D367&gt;$AU$5,1,"")</f>
        <v/>
      </c>
      <c r="AV367" s="35" t="str">
        <f ca="1">IF(AND($D367&gt;$AV$5,$D367&lt;$AU$5),1,"")</f>
        <v/>
      </c>
      <c r="AW367" s="35" t="str">
        <f ca="1">IF($C367&gt;$AU$5,1,"")</f>
        <v/>
      </c>
      <c r="AX367" s="35" t="str">
        <f ca="1">IF(AND($C367&gt;$AV$5,$C367&lt;$AU$5),1,"")</f>
        <v/>
      </c>
      <c r="AY367" s="21" t="str">
        <f t="shared" si="29"/>
        <v/>
      </c>
    </row>
    <row r="368" spans="1:51" x14ac:dyDescent="0.25">
      <c r="A368" s="18">
        <v>361</v>
      </c>
      <c r="B368" s="32"/>
      <c r="C368" s="33"/>
      <c r="D368" s="33"/>
      <c r="E368" s="26" t="str">
        <f t="shared" si="25"/>
        <v/>
      </c>
      <c r="F368" s="34"/>
      <c r="G368" s="35"/>
      <c r="H368" s="33"/>
      <c r="I368" s="35"/>
      <c r="J368" s="37"/>
      <c r="K368" s="37"/>
      <c r="L368" s="37"/>
      <c r="M368" s="37"/>
      <c r="N368" s="33"/>
      <c r="O368" s="33"/>
      <c r="P368" s="33"/>
      <c r="Q368" s="33"/>
      <c r="R368" s="35"/>
      <c r="S368" s="35"/>
      <c r="T368" s="37"/>
      <c r="U368" s="37"/>
      <c r="V368" s="35" t="str">
        <f>IF(ISBLANK(C368),"",IF(ISBLANK($D368),$C$3-C368,D368-C368))</f>
        <v/>
      </c>
      <c r="W368" s="35" t="str">
        <f>IF(E368="Oui",1,"")</f>
        <v/>
      </c>
      <c r="X368" s="35" t="str">
        <f t="shared" si="26"/>
        <v/>
      </c>
      <c r="Y368" s="35" t="str">
        <f t="shared" si="27"/>
        <v/>
      </c>
      <c r="Z368" s="35" t="str">
        <f>IF(E368="Oui",N368,"")</f>
        <v/>
      </c>
      <c r="AA368" s="38" t="str">
        <f>IF(E368="Oui",($C$3-J368)/365,"")</f>
        <v/>
      </c>
      <c r="AB368" s="35" t="str">
        <f t="shared" si="28"/>
        <v/>
      </c>
      <c r="AC368" s="35" t="str">
        <f>IF(AND($E368="Oui",$L368="CDI"),1,"")</f>
        <v/>
      </c>
      <c r="AD368" s="35" t="str">
        <f>IF(AND($E368="Oui",$L368="CDD"),1,"")</f>
        <v/>
      </c>
      <c r="AE368" s="35" t="str">
        <f>IF(AND($E368="Oui",$L368="Apprentissage"),1,"")</f>
        <v/>
      </c>
      <c r="AF368" s="35" t="str">
        <f>IF(AND($E368="Oui",$L368="Stage"),1,"")</f>
        <v/>
      </c>
      <c r="AG368" s="35" t="str">
        <f>IF(AND($E368="Oui",$L368="Autre"),1,"")</f>
        <v/>
      </c>
      <c r="AH368" s="35" t="str">
        <f>IF(AND($E368="Oui",$O368="Cadre"),1,"")</f>
        <v/>
      </c>
      <c r="AI368" s="35" t="str">
        <f>IF(AND($E368="Oui",$O368="Agent de maîtrise"),1,"")</f>
        <v/>
      </c>
      <c r="AJ368" s="35" t="str">
        <f>IF(AND($E368="Oui",$O368="Autre"),1,"")</f>
        <v/>
      </c>
      <c r="AK368" s="38" t="str">
        <f>IF(AND($E368="Oui",$H368="F"),($C$3-J368)/365,"")</f>
        <v/>
      </c>
      <c r="AL368" s="38" t="str">
        <f>IF(AND($E368="Oui",$H368="M"),($C$3-$J368)/365,"")</f>
        <v/>
      </c>
      <c r="AM368" s="35" t="str">
        <f>IF(AND($E368="Oui",$L368="CDI",$H368="F"),1,"")</f>
        <v/>
      </c>
      <c r="AN368" s="35" t="str">
        <f>IF(AND($E368="Oui",$L368="CDD",$H368="F"),1,"")</f>
        <v/>
      </c>
      <c r="AO368" s="35" t="str">
        <f>IF(AND($E368="Oui",$L368="Apprentissage",$H368="F"),1,"")</f>
        <v/>
      </c>
      <c r="AP368" s="35" t="str">
        <f>IF(AND($E368="Oui",$L368="Stage",$H368="F"),1,"")</f>
        <v/>
      </c>
      <c r="AQ368" s="35" t="str">
        <f>IF(AND($E368="Oui",$L368="Autre",$H368="F"),1,"")</f>
        <v/>
      </c>
      <c r="AR368" s="35" t="str">
        <f>IF(AND($E368="Oui",$O368="Cadre",$H368="F"),1,"")</f>
        <v/>
      </c>
      <c r="AS368" s="35" t="str">
        <f>IF(AND($E368="Oui",$O368="Agent de maîtrise",$H368="F"),1,"")</f>
        <v/>
      </c>
      <c r="AT368" s="35" t="str">
        <f>IF(AND($E368="Oui",$O368="Autre",$H368="F"),1,"")</f>
        <v/>
      </c>
      <c r="AU368" s="35" t="str">
        <f ca="1">IF($D368&gt;$AU$5,1,"")</f>
        <v/>
      </c>
      <c r="AV368" s="35" t="str">
        <f ca="1">IF(AND($D368&gt;$AV$5,$D368&lt;$AU$5),1,"")</f>
        <v/>
      </c>
      <c r="AW368" s="35" t="str">
        <f ca="1">IF($C368&gt;$AU$5,1,"")</f>
        <v/>
      </c>
      <c r="AX368" s="35" t="str">
        <f ca="1">IF(AND($C368&gt;$AV$5,$C368&lt;$AU$5),1,"")</f>
        <v/>
      </c>
      <c r="AY368" s="21" t="str">
        <f t="shared" si="29"/>
        <v/>
      </c>
    </row>
    <row r="369" spans="1:51" x14ac:dyDescent="0.25">
      <c r="A369" s="18">
        <v>362</v>
      </c>
      <c r="B369" s="32"/>
      <c r="C369" s="33"/>
      <c r="D369" s="33"/>
      <c r="E369" s="26" t="str">
        <f t="shared" si="25"/>
        <v/>
      </c>
      <c r="F369" s="34"/>
      <c r="G369" s="35"/>
      <c r="H369" s="33"/>
      <c r="I369" s="35"/>
      <c r="J369" s="37"/>
      <c r="K369" s="37"/>
      <c r="L369" s="37"/>
      <c r="M369" s="37"/>
      <c r="N369" s="33"/>
      <c r="O369" s="33"/>
      <c r="P369" s="33"/>
      <c r="Q369" s="33"/>
      <c r="R369" s="35"/>
      <c r="S369" s="35"/>
      <c r="T369" s="37"/>
      <c r="U369" s="37"/>
      <c r="V369" s="35" t="str">
        <f>IF(ISBLANK(C369),"",IF(ISBLANK($D369),$C$3-C369,D369-C369))</f>
        <v/>
      </c>
      <c r="W369" s="35" t="str">
        <f>IF(E369="Oui",1,"")</f>
        <v/>
      </c>
      <c r="X369" s="35" t="str">
        <f t="shared" si="26"/>
        <v/>
      </c>
      <c r="Y369" s="35" t="str">
        <f t="shared" si="27"/>
        <v/>
      </c>
      <c r="Z369" s="35" t="str">
        <f>IF(E369="Oui",N369,"")</f>
        <v/>
      </c>
      <c r="AA369" s="38" t="str">
        <f>IF(E369="Oui",($C$3-J369)/365,"")</f>
        <v/>
      </c>
      <c r="AB369" s="35" t="str">
        <f t="shared" si="28"/>
        <v/>
      </c>
      <c r="AC369" s="35" t="str">
        <f>IF(AND($E369="Oui",$L369="CDI"),1,"")</f>
        <v/>
      </c>
      <c r="AD369" s="35" t="str">
        <f>IF(AND($E369="Oui",$L369="CDD"),1,"")</f>
        <v/>
      </c>
      <c r="AE369" s="35" t="str">
        <f>IF(AND($E369="Oui",$L369="Apprentissage"),1,"")</f>
        <v/>
      </c>
      <c r="AF369" s="35" t="str">
        <f>IF(AND($E369="Oui",$L369="Stage"),1,"")</f>
        <v/>
      </c>
      <c r="AG369" s="35" t="str">
        <f>IF(AND($E369="Oui",$L369="Autre"),1,"")</f>
        <v/>
      </c>
      <c r="AH369" s="35" t="str">
        <f>IF(AND($E369="Oui",$O369="Cadre"),1,"")</f>
        <v/>
      </c>
      <c r="AI369" s="35" t="str">
        <f>IF(AND($E369="Oui",$O369="Agent de maîtrise"),1,"")</f>
        <v/>
      </c>
      <c r="AJ369" s="35" t="str">
        <f>IF(AND($E369="Oui",$O369="Autre"),1,"")</f>
        <v/>
      </c>
      <c r="AK369" s="38" t="str">
        <f>IF(AND($E369="Oui",$H369="F"),($C$3-J369)/365,"")</f>
        <v/>
      </c>
      <c r="AL369" s="38" t="str">
        <f>IF(AND($E369="Oui",$H369="M"),($C$3-$J369)/365,"")</f>
        <v/>
      </c>
      <c r="AM369" s="35" t="str">
        <f>IF(AND($E369="Oui",$L369="CDI",$H369="F"),1,"")</f>
        <v/>
      </c>
      <c r="AN369" s="35" t="str">
        <f>IF(AND($E369="Oui",$L369="CDD",$H369="F"),1,"")</f>
        <v/>
      </c>
      <c r="AO369" s="35" t="str">
        <f>IF(AND($E369="Oui",$L369="Apprentissage",$H369="F"),1,"")</f>
        <v/>
      </c>
      <c r="AP369" s="35" t="str">
        <f>IF(AND($E369="Oui",$L369="Stage",$H369="F"),1,"")</f>
        <v/>
      </c>
      <c r="AQ369" s="35" t="str">
        <f>IF(AND($E369="Oui",$L369="Autre",$H369="F"),1,"")</f>
        <v/>
      </c>
      <c r="AR369" s="35" t="str">
        <f>IF(AND($E369="Oui",$O369="Cadre",$H369="F"),1,"")</f>
        <v/>
      </c>
      <c r="AS369" s="35" t="str">
        <f>IF(AND($E369="Oui",$O369="Agent de maîtrise",$H369="F"),1,"")</f>
        <v/>
      </c>
      <c r="AT369" s="35" t="str">
        <f>IF(AND($E369="Oui",$O369="Autre",$H369="F"),1,"")</f>
        <v/>
      </c>
      <c r="AU369" s="35" t="str">
        <f ca="1">IF($D369&gt;$AU$5,1,"")</f>
        <v/>
      </c>
      <c r="AV369" s="35" t="str">
        <f ca="1">IF(AND($D369&gt;$AV$5,$D369&lt;$AU$5),1,"")</f>
        <v/>
      </c>
      <c r="AW369" s="35" t="str">
        <f ca="1">IF($C369&gt;$AU$5,1,"")</f>
        <v/>
      </c>
      <c r="AX369" s="35" t="str">
        <f ca="1">IF(AND($C369&gt;$AV$5,$C369&lt;$AU$5),1,"")</f>
        <v/>
      </c>
      <c r="AY369" s="21" t="str">
        <f t="shared" si="29"/>
        <v/>
      </c>
    </row>
    <row r="370" spans="1:51" x14ac:dyDescent="0.25">
      <c r="A370" s="18">
        <v>363</v>
      </c>
      <c r="B370" s="32"/>
      <c r="C370" s="33"/>
      <c r="D370" s="33"/>
      <c r="E370" s="26" t="str">
        <f t="shared" si="25"/>
        <v/>
      </c>
      <c r="F370" s="34"/>
      <c r="G370" s="35"/>
      <c r="H370" s="33"/>
      <c r="I370" s="35"/>
      <c r="J370" s="37"/>
      <c r="K370" s="37"/>
      <c r="L370" s="37"/>
      <c r="M370" s="37"/>
      <c r="N370" s="33"/>
      <c r="O370" s="33"/>
      <c r="P370" s="33"/>
      <c r="Q370" s="33"/>
      <c r="R370" s="35"/>
      <c r="S370" s="35"/>
      <c r="T370" s="37"/>
      <c r="U370" s="37"/>
      <c r="V370" s="35" t="str">
        <f>IF(ISBLANK(C370),"",IF(ISBLANK($D370),$C$3-C370,D370-C370))</f>
        <v/>
      </c>
      <c r="W370" s="35" t="str">
        <f>IF(E370="Oui",1,"")</f>
        <v/>
      </c>
      <c r="X370" s="35" t="str">
        <f t="shared" si="26"/>
        <v/>
      </c>
      <c r="Y370" s="35" t="str">
        <f t="shared" si="27"/>
        <v/>
      </c>
      <c r="Z370" s="35" t="str">
        <f>IF(E370="Oui",N370,"")</f>
        <v/>
      </c>
      <c r="AA370" s="38" t="str">
        <f>IF(E370="Oui",($C$3-J370)/365,"")</f>
        <v/>
      </c>
      <c r="AB370" s="35" t="str">
        <f t="shared" si="28"/>
        <v/>
      </c>
      <c r="AC370" s="35" t="str">
        <f>IF(AND($E370="Oui",$L370="CDI"),1,"")</f>
        <v/>
      </c>
      <c r="AD370" s="35" t="str">
        <f>IF(AND($E370="Oui",$L370="CDD"),1,"")</f>
        <v/>
      </c>
      <c r="AE370" s="35" t="str">
        <f>IF(AND($E370="Oui",$L370="Apprentissage"),1,"")</f>
        <v/>
      </c>
      <c r="AF370" s="35" t="str">
        <f>IF(AND($E370="Oui",$L370="Stage"),1,"")</f>
        <v/>
      </c>
      <c r="AG370" s="35" t="str">
        <f>IF(AND($E370="Oui",$L370="Autre"),1,"")</f>
        <v/>
      </c>
      <c r="AH370" s="35" t="str">
        <f>IF(AND($E370="Oui",$O370="Cadre"),1,"")</f>
        <v/>
      </c>
      <c r="AI370" s="35" t="str">
        <f>IF(AND($E370="Oui",$O370="Agent de maîtrise"),1,"")</f>
        <v/>
      </c>
      <c r="AJ370" s="35" t="str">
        <f>IF(AND($E370="Oui",$O370="Autre"),1,"")</f>
        <v/>
      </c>
      <c r="AK370" s="38" t="str">
        <f>IF(AND($E370="Oui",$H370="F"),($C$3-J370)/365,"")</f>
        <v/>
      </c>
      <c r="AL370" s="38" t="str">
        <f>IF(AND($E370="Oui",$H370="M"),($C$3-$J370)/365,"")</f>
        <v/>
      </c>
      <c r="AM370" s="35" t="str">
        <f>IF(AND($E370="Oui",$L370="CDI",$H370="F"),1,"")</f>
        <v/>
      </c>
      <c r="AN370" s="35" t="str">
        <f>IF(AND($E370="Oui",$L370="CDD",$H370="F"),1,"")</f>
        <v/>
      </c>
      <c r="AO370" s="35" t="str">
        <f>IF(AND($E370="Oui",$L370="Apprentissage",$H370="F"),1,"")</f>
        <v/>
      </c>
      <c r="AP370" s="35" t="str">
        <f>IF(AND($E370="Oui",$L370="Stage",$H370="F"),1,"")</f>
        <v/>
      </c>
      <c r="AQ370" s="35" t="str">
        <f>IF(AND($E370="Oui",$L370="Autre",$H370="F"),1,"")</f>
        <v/>
      </c>
      <c r="AR370" s="35" t="str">
        <f>IF(AND($E370="Oui",$O370="Cadre",$H370="F"),1,"")</f>
        <v/>
      </c>
      <c r="AS370" s="35" t="str">
        <f>IF(AND($E370="Oui",$O370="Agent de maîtrise",$H370="F"),1,"")</f>
        <v/>
      </c>
      <c r="AT370" s="35" t="str">
        <f>IF(AND($E370="Oui",$O370="Autre",$H370="F"),1,"")</f>
        <v/>
      </c>
      <c r="AU370" s="35" t="str">
        <f ca="1">IF($D370&gt;$AU$5,1,"")</f>
        <v/>
      </c>
      <c r="AV370" s="35" t="str">
        <f ca="1">IF(AND($D370&gt;$AV$5,$D370&lt;$AU$5),1,"")</f>
        <v/>
      </c>
      <c r="AW370" s="35" t="str">
        <f ca="1">IF($C370&gt;$AU$5,1,"")</f>
        <v/>
      </c>
      <c r="AX370" s="35" t="str">
        <f ca="1">IF(AND($C370&gt;$AV$5,$C370&lt;$AU$5),1,"")</f>
        <v/>
      </c>
      <c r="AY370" s="21" t="str">
        <f t="shared" si="29"/>
        <v/>
      </c>
    </row>
    <row r="371" spans="1:51" x14ac:dyDescent="0.25">
      <c r="A371" s="18">
        <v>364</v>
      </c>
      <c r="B371" s="32"/>
      <c r="C371" s="33"/>
      <c r="D371" s="33"/>
      <c r="E371" s="26" t="str">
        <f t="shared" si="25"/>
        <v/>
      </c>
      <c r="F371" s="34"/>
      <c r="G371" s="35"/>
      <c r="H371" s="33"/>
      <c r="I371" s="35"/>
      <c r="J371" s="37"/>
      <c r="K371" s="37"/>
      <c r="L371" s="37"/>
      <c r="M371" s="37"/>
      <c r="N371" s="33"/>
      <c r="O371" s="33"/>
      <c r="P371" s="33"/>
      <c r="Q371" s="33"/>
      <c r="R371" s="35"/>
      <c r="S371" s="35"/>
      <c r="T371" s="37"/>
      <c r="U371" s="37"/>
      <c r="V371" s="35" t="str">
        <f>IF(ISBLANK(C371),"",IF(ISBLANK($D371),$C$3-C371,D371-C371))</f>
        <v/>
      </c>
      <c r="W371" s="35" t="str">
        <f>IF(E371="Oui",1,"")</f>
        <v/>
      </c>
      <c r="X371" s="35" t="str">
        <f t="shared" si="26"/>
        <v/>
      </c>
      <c r="Y371" s="35" t="str">
        <f t="shared" si="27"/>
        <v/>
      </c>
      <c r="Z371" s="35" t="str">
        <f>IF(E371="Oui",N371,"")</f>
        <v/>
      </c>
      <c r="AA371" s="38" t="str">
        <f>IF(E371="Oui",($C$3-J371)/365,"")</f>
        <v/>
      </c>
      <c r="AB371" s="35" t="str">
        <f t="shared" si="28"/>
        <v/>
      </c>
      <c r="AC371" s="35" t="str">
        <f>IF(AND($E371="Oui",$L371="CDI"),1,"")</f>
        <v/>
      </c>
      <c r="AD371" s="35" t="str">
        <f>IF(AND($E371="Oui",$L371="CDD"),1,"")</f>
        <v/>
      </c>
      <c r="AE371" s="35" t="str">
        <f>IF(AND($E371="Oui",$L371="Apprentissage"),1,"")</f>
        <v/>
      </c>
      <c r="AF371" s="35" t="str">
        <f>IF(AND($E371="Oui",$L371="Stage"),1,"")</f>
        <v/>
      </c>
      <c r="AG371" s="35" t="str">
        <f>IF(AND($E371="Oui",$L371="Autre"),1,"")</f>
        <v/>
      </c>
      <c r="AH371" s="35" t="str">
        <f>IF(AND($E371="Oui",$O371="Cadre"),1,"")</f>
        <v/>
      </c>
      <c r="AI371" s="35" t="str">
        <f>IF(AND($E371="Oui",$O371="Agent de maîtrise"),1,"")</f>
        <v/>
      </c>
      <c r="AJ371" s="35" t="str">
        <f>IF(AND($E371="Oui",$O371="Autre"),1,"")</f>
        <v/>
      </c>
      <c r="AK371" s="38" t="str">
        <f>IF(AND($E371="Oui",$H371="F"),($C$3-J371)/365,"")</f>
        <v/>
      </c>
      <c r="AL371" s="38" t="str">
        <f>IF(AND($E371="Oui",$H371="M"),($C$3-$J371)/365,"")</f>
        <v/>
      </c>
      <c r="AM371" s="35" t="str">
        <f>IF(AND($E371="Oui",$L371="CDI",$H371="F"),1,"")</f>
        <v/>
      </c>
      <c r="AN371" s="35" t="str">
        <f>IF(AND($E371="Oui",$L371="CDD",$H371="F"),1,"")</f>
        <v/>
      </c>
      <c r="AO371" s="35" t="str">
        <f>IF(AND($E371="Oui",$L371="Apprentissage",$H371="F"),1,"")</f>
        <v/>
      </c>
      <c r="AP371" s="35" t="str">
        <f>IF(AND($E371="Oui",$L371="Stage",$H371="F"),1,"")</f>
        <v/>
      </c>
      <c r="AQ371" s="35" t="str">
        <f>IF(AND($E371="Oui",$L371="Autre",$H371="F"),1,"")</f>
        <v/>
      </c>
      <c r="AR371" s="35" t="str">
        <f>IF(AND($E371="Oui",$O371="Cadre",$H371="F"),1,"")</f>
        <v/>
      </c>
      <c r="AS371" s="35" t="str">
        <f>IF(AND($E371="Oui",$O371="Agent de maîtrise",$H371="F"),1,"")</f>
        <v/>
      </c>
      <c r="AT371" s="35" t="str">
        <f>IF(AND($E371="Oui",$O371="Autre",$H371="F"),1,"")</f>
        <v/>
      </c>
      <c r="AU371" s="35" t="str">
        <f ca="1">IF($D371&gt;$AU$5,1,"")</f>
        <v/>
      </c>
      <c r="AV371" s="35" t="str">
        <f ca="1">IF(AND($D371&gt;$AV$5,$D371&lt;$AU$5),1,"")</f>
        <v/>
      </c>
      <c r="AW371" s="35" t="str">
        <f ca="1">IF($C371&gt;$AU$5,1,"")</f>
        <v/>
      </c>
      <c r="AX371" s="35" t="str">
        <f ca="1">IF(AND($C371&gt;$AV$5,$C371&lt;$AU$5),1,"")</f>
        <v/>
      </c>
      <c r="AY371" s="21" t="str">
        <f t="shared" si="29"/>
        <v/>
      </c>
    </row>
    <row r="372" spans="1:51" x14ac:dyDescent="0.25">
      <c r="A372" s="18">
        <v>365</v>
      </c>
      <c r="B372" s="32"/>
      <c r="C372" s="33"/>
      <c r="D372" s="33"/>
      <c r="E372" s="26" t="str">
        <f t="shared" si="25"/>
        <v/>
      </c>
      <c r="F372" s="34"/>
      <c r="G372" s="35"/>
      <c r="H372" s="33"/>
      <c r="I372" s="35"/>
      <c r="J372" s="37"/>
      <c r="K372" s="37"/>
      <c r="L372" s="37"/>
      <c r="M372" s="37"/>
      <c r="N372" s="33"/>
      <c r="O372" s="33"/>
      <c r="P372" s="33"/>
      <c r="Q372" s="33"/>
      <c r="R372" s="35"/>
      <c r="S372" s="35"/>
      <c r="T372" s="37"/>
      <c r="U372" s="37"/>
      <c r="V372" s="35" t="str">
        <f>IF(ISBLANK(C372),"",IF(ISBLANK($D372),$C$3-C372,D372-C372))</f>
        <v/>
      </c>
      <c r="W372" s="35" t="str">
        <f>IF(E372="Oui",1,"")</f>
        <v/>
      </c>
      <c r="X372" s="35" t="str">
        <f t="shared" si="26"/>
        <v/>
      </c>
      <c r="Y372" s="35" t="str">
        <f t="shared" si="27"/>
        <v/>
      </c>
      <c r="Z372" s="35" t="str">
        <f>IF(E372="Oui",N372,"")</f>
        <v/>
      </c>
      <c r="AA372" s="38" t="str">
        <f>IF(E372="Oui",($C$3-J372)/365,"")</f>
        <v/>
      </c>
      <c r="AB372" s="35" t="str">
        <f t="shared" si="28"/>
        <v/>
      </c>
      <c r="AC372" s="35" t="str">
        <f>IF(AND($E372="Oui",$L372="CDI"),1,"")</f>
        <v/>
      </c>
      <c r="AD372" s="35" t="str">
        <f>IF(AND($E372="Oui",$L372="CDD"),1,"")</f>
        <v/>
      </c>
      <c r="AE372" s="35" t="str">
        <f>IF(AND($E372="Oui",$L372="Apprentissage"),1,"")</f>
        <v/>
      </c>
      <c r="AF372" s="35" t="str">
        <f>IF(AND($E372="Oui",$L372="Stage"),1,"")</f>
        <v/>
      </c>
      <c r="AG372" s="35" t="str">
        <f>IF(AND($E372="Oui",$L372="Autre"),1,"")</f>
        <v/>
      </c>
      <c r="AH372" s="35" t="str">
        <f>IF(AND($E372="Oui",$O372="Cadre"),1,"")</f>
        <v/>
      </c>
      <c r="AI372" s="35" t="str">
        <f>IF(AND($E372="Oui",$O372="Agent de maîtrise"),1,"")</f>
        <v/>
      </c>
      <c r="AJ372" s="35" t="str">
        <f>IF(AND($E372="Oui",$O372="Autre"),1,"")</f>
        <v/>
      </c>
      <c r="AK372" s="38" t="str">
        <f>IF(AND($E372="Oui",$H372="F"),($C$3-J372)/365,"")</f>
        <v/>
      </c>
      <c r="AL372" s="38" t="str">
        <f>IF(AND($E372="Oui",$H372="M"),($C$3-$J372)/365,"")</f>
        <v/>
      </c>
      <c r="AM372" s="35" t="str">
        <f>IF(AND($E372="Oui",$L372="CDI",$H372="F"),1,"")</f>
        <v/>
      </c>
      <c r="AN372" s="35" t="str">
        <f>IF(AND($E372="Oui",$L372="CDD",$H372="F"),1,"")</f>
        <v/>
      </c>
      <c r="AO372" s="35" t="str">
        <f>IF(AND($E372="Oui",$L372="Apprentissage",$H372="F"),1,"")</f>
        <v/>
      </c>
      <c r="AP372" s="35" t="str">
        <f>IF(AND($E372="Oui",$L372="Stage",$H372="F"),1,"")</f>
        <v/>
      </c>
      <c r="AQ372" s="35" t="str">
        <f>IF(AND($E372="Oui",$L372="Autre",$H372="F"),1,"")</f>
        <v/>
      </c>
      <c r="AR372" s="35" t="str">
        <f>IF(AND($E372="Oui",$O372="Cadre",$H372="F"),1,"")</f>
        <v/>
      </c>
      <c r="AS372" s="35" t="str">
        <f>IF(AND($E372="Oui",$O372="Agent de maîtrise",$H372="F"),1,"")</f>
        <v/>
      </c>
      <c r="AT372" s="35" t="str">
        <f>IF(AND($E372="Oui",$O372="Autre",$H372="F"),1,"")</f>
        <v/>
      </c>
      <c r="AU372" s="35" t="str">
        <f ca="1">IF($D372&gt;$AU$5,1,"")</f>
        <v/>
      </c>
      <c r="AV372" s="35" t="str">
        <f ca="1">IF(AND($D372&gt;$AV$5,$D372&lt;$AU$5),1,"")</f>
        <v/>
      </c>
      <c r="AW372" s="35" t="str">
        <f ca="1">IF($C372&gt;$AU$5,1,"")</f>
        <v/>
      </c>
      <c r="AX372" s="35" t="str">
        <f ca="1">IF(AND($C372&gt;$AV$5,$C372&lt;$AU$5),1,"")</f>
        <v/>
      </c>
      <c r="AY372" s="21" t="str">
        <f t="shared" si="29"/>
        <v/>
      </c>
    </row>
    <row r="373" spans="1:51" x14ac:dyDescent="0.25">
      <c r="A373" s="18">
        <v>366</v>
      </c>
      <c r="B373" s="32"/>
      <c r="C373" s="33"/>
      <c r="D373" s="33"/>
      <c r="E373" s="26" t="str">
        <f t="shared" si="25"/>
        <v/>
      </c>
      <c r="F373" s="34"/>
      <c r="G373" s="35"/>
      <c r="H373" s="33"/>
      <c r="I373" s="35"/>
      <c r="J373" s="37"/>
      <c r="K373" s="37"/>
      <c r="L373" s="37"/>
      <c r="M373" s="37"/>
      <c r="N373" s="33"/>
      <c r="O373" s="33"/>
      <c r="P373" s="33"/>
      <c r="Q373" s="33"/>
      <c r="R373" s="35"/>
      <c r="S373" s="35"/>
      <c r="T373" s="37"/>
      <c r="U373" s="37"/>
      <c r="V373" s="35" t="str">
        <f>IF(ISBLANK(C373),"",IF(ISBLANK($D373),$C$3-C373,D373-C373))</f>
        <v/>
      </c>
      <c r="W373" s="35" t="str">
        <f>IF(E373="Oui",1,"")</f>
        <v/>
      </c>
      <c r="X373" s="35" t="str">
        <f t="shared" si="26"/>
        <v/>
      </c>
      <c r="Y373" s="35" t="str">
        <f t="shared" si="27"/>
        <v/>
      </c>
      <c r="Z373" s="35" t="str">
        <f>IF(E373="Oui",N373,"")</f>
        <v/>
      </c>
      <c r="AA373" s="38" t="str">
        <f>IF(E373="Oui",($C$3-J373)/365,"")</f>
        <v/>
      </c>
      <c r="AB373" s="35" t="str">
        <f t="shared" si="28"/>
        <v/>
      </c>
      <c r="AC373" s="35" t="str">
        <f>IF(AND($E373="Oui",$L373="CDI"),1,"")</f>
        <v/>
      </c>
      <c r="AD373" s="35" t="str">
        <f>IF(AND($E373="Oui",$L373="CDD"),1,"")</f>
        <v/>
      </c>
      <c r="AE373" s="35" t="str">
        <f>IF(AND($E373="Oui",$L373="Apprentissage"),1,"")</f>
        <v/>
      </c>
      <c r="AF373" s="35" t="str">
        <f>IF(AND($E373="Oui",$L373="Stage"),1,"")</f>
        <v/>
      </c>
      <c r="AG373" s="35" t="str">
        <f>IF(AND($E373="Oui",$L373="Autre"),1,"")</f>
        <v/>
      </c>
      <c r="AH373" s="35" t="str">
        <f>IF(AND($E373="Oui",$O373="Cadre"),1,"")</f>
        <v/>
      </c>
      <c r="AI373" s="35" t="str">
        <f>IF(AND($E373="Oui",$O373="Agent de maîtrise"),1,"")</f>
        <v/>
      </c>
      <c r="AJ373" s="35" t="str">
        <f>IF(AND($E373="Oui",$O373="Autre"),1,"")</f>
        <v/>
      </c>
      <c r="AK373" s="38" t="str">
        <f>IF(AND($E373="Oui",$H373="F"),($C$3-J373)/365,"")</f>
        <v/>
      </c>
      <c r="AL373" s="38" t="str">
        <f>IF(AND($E373="Oui",$H373="M"),($C$3-$J373)/365,"")</f>
        <v/>
      </c>
      <c r="AM373" s="35" t="str">
        <f>IF(AND($E373="Oui",$L373="CDI",$H373="F"),1,"")</f>
        <v/>
      </c>
      <c r="AN373" s="35" t="str">
        <f>IF(AND($E373="Oui",$L373="CDD",$H373="F"),1,"")</f>
        <v/>
      </c>
      <c r="AO373" s="35" t="str">
        <f>IF(AND($E373="Oui",$L373="Apprentissage",$H373="F"),1,"")</f>
        <v/>
      </c>
      <c r="AP373" s="35" t="str">
        <f>IF(AND($E373="Oui",$L373="Stage",$H373="F"),1,"")</f>
        <v/>
      </c>
      <c r="AQ373" s="35" t="str">
        <f>IF(AND($E373="Oui",$L373="Autre",$H373="F"),1,"")</f>
        <v/>
      </c>
      <c r="AR373" s="35" t="str">
        <f>IF(AND($E373="Oui",$O373="Cadre",$H373="F"),1,"")</f>
        <v/>
      </c>
      <c r="AS373" s="35" t="str">
        <f>IF(AND($E373="Oui",$O373="Agent de maîtrise",$H373="F"),1,"")</f>
        <v/>
      </c>
      <c r="AT373" s="35" t="str">
        <f>IF(AND($E373="Oui",$O373="Autre",$H373="F"),1,"")</f>
        <v/>
      </c>
      <c r="AU373" s="35" t="str">
        <f ca="1">IF($D373&gt;$AU$5,1,"")</f>
        <v/>
      </c>
      <c r="AV373" s="35" t="str">
        <f ca="1">IF(AND($D373&gt;$AV$5,$D373&lt;$AU$5),1,"")</f>
        <v/>
      </c>
      <c r="AW373" s="35" t="str">
        <f ca="1">IF($C373&gt;$AU$5,1,"")</f>
        <v/>
      </c>
      <c r="AX373" s="35" t="str">
        <f ca="1">IF(AND($C373&gt;$AV$5,$C373&lt;$AU$5),1,"")</f>
        <v/>
      </c>
      <c r="AY373" s="21" t="str">
        <f t="shared" si="29"/>
        <v/>
      </c>
    </row>
    <row r="374" spans="1:51" x14ac:dyDescent="0.25">
      <c r="A374" s="18">
        <v>367</v>
      </c>
      <c r="B374" s="32"/>
      <c r="C374" s="33"/>
      <c r="D374" s="33"/>
      <c r="E374" s="26" t="str">
        <f t="shared" si="25"/>
        <v/>
      </c>
      <c r="F374" s="34"/>
      <c r="G374" s="35"/>
      <c r="H374" s="33"/>
      <c r="I374" s="35"/>
      <c r="J374" s="37"/>
      <c r="K374" s="37"/>
      <c r="L374" s="37"/>
      <c r="M374" s="37"/>
      <c r="N374" s="33"/>
      <c r="O374" s="33"/>
      <c r="P374" s="33"/>
      <c r="Q374" s="33"/>
      <c r="R374" s="35"/>
      <c r="S374" s="35"/>
      <c r="T374" s="37"/>
      <c r="U374" s="37"/>
      <c r="V374" s="35" t="str">
        <f>IF(ISBLANK(C374),"",IF(ISBLANK($D374),$C$3-C374,D374-C374))</f>
        <v/>
      </c>
      <c r="W374" s="35" t="str">
        <f>IF(E374="Oui",1,"")</f>
        <v/>
      </c>
      <c r="X374" s="35" t="str">
        <f t="shared" si="26"/>
        <v/>
      </c>
      <c r="Y374" s="35" t="str">
        <f t="shared" si="27"/>
        <v/>
      </c>
      <c r="Z374" s="35" t="str">
        <f>IF(E374="Oui",N374,"")</f>
        <v/>
      </c>
      <c r="AA374" s="38" t="str">
        <f>IF(E374="Oui",($C$3-J374)/365,"")</f>
        <v/>
      </c>
      <c r="AB374" s="35" t="str">
        <f t="shared" si="28"/>
        <v/>
      </c>
      <c r="AC374" s="35" t="str">
        <f>IF(AND($E374="Oui",$L374="CDI"),1,"")</f>
        <v/>
      </c>
      <c r="AD374" s="35" t="str">
        <f>IF(AND($E374="Oui",$L374="CDD"),1,"")</f>
        <v/>
      </c>
      <c r="AE374" s="35" t="str">
        <f>IF(AND($E374="Oui",$L374="Apprentissage"),1,"")</f>
        <v/>
      </c>
      <c r="AF374" s="35" t="str">
        <f>IF(AND($E374="Oui",$L374="Stage"),1,"")</f>
        <v/>
      </c>
      <c r="AG374" s="35" t="str">
        <f>IF(AND($E374="Oui",$L374="Autre"),1,"")</f>
        <v/>
      </c>
      <c r="AH374" s="35" t="str">
        <f>IF(AND($E374="Oui",$O374="Cadre"),1,"")</f>
        <v/>
      </c>
      <c r="AI374" s="35" t="str">
        <f>IF(AND($E374="Oui",$O374="Agent de maîtrise"),1,"")</f>
        <v/>
      </c>
      <c r="AJ374" s="35" t="str">
        <f>IF(AND($E374="Oui",$O374="Autre"),1,"")</f>
        <v/>
      </c>
      <c r="AK374" s="38" t="str">
        <f>IF(AND($E374="Oui",$H374="F"),($C$3-J374)/365,"")</f>
        <v/>
      </c>
      <c r="AL374" s="38" t="str">
        <f>IF(AND($E374="Oui",$H374="M"),($C$3-$J374)/365,"")</f>
        <v/>
      </c>
      <c r="AM374" s="35" t="str">
        <f>IF(AND($E374="Oui",$L374="CDI",$H374="F"),1,"")</f>
        <v/>
      </c>
      <c r="AN374" s="35" t="str">
        <f>IF(AND($E374="Oui",$L374="CDD",$H374="F"),1,"")</f>
        <v/>
      </c>
      <c r="AO374" s="35" t="str">
        <f>IF(AND($E374="Oui",$L374="Apprentissage",$H374="F"),1,"")</f>
        <v/>
      </c>
      <c r="AP374" s="35" t="str">
        <f>IF(AND($E374="Oui",$L374="Stage",$H374="F"),1,"")</f>
        <v/>
      </c>
      <c r="AQ374" s="35" t="str">
        <f>IF(AND($E374="Oui",$L374="Autre",$H374="F"),1,"")</f>
        <v/>
      </c>
      <c r="AR374" s="35" t="str">
        <f>IF(AND($E374="Oui",$O374="Cadre",$H374="F"),1,"")</f>
        <v/>
      </c>
      <c r="AS374" s="35" t="str">
        <f>IF(AND($E374="Oui",$O374="Agent de maîtrise",$H374="F"),1,"")</f>
        <v/>
      </c>
      <c r="AT374" s="35" t="str">
        <f>IF(AND($E374="Oui",$O374="Autre",$H374="F"),1,"")</f>
        <v/>
      </c>
      <c r="AU374" s="35" t="str">
        <f ca="1">IF($D374&gt;$AU$5,1,"")</f>
        <v/>
      </c>
      <c r="AV374" s="35" t="str">
        <f ca="1">IF(AND($D374&gt;$AV$5,$D374&lt;$AU$5),1,"")</f>
        <v/>
      </c>
      <c r="AW374" s="35" t="str">
        <f ca="1">IF($C374&gt;$AU$5,1,"")</f>
        <v/>
      </c>
      <c r="AX374" s="35" t="str">
        <f ca="1">IF(AND($C374&gt;$AV$5,$C374&lt;$AU$5),1,"")</f>
        <v/>
      </c>
      <c r="AY374" s="21" t="str">
        <f t="shared" si="29"/>
        <v/>
      </c>
    </row>
    <row r="375" spans="1:51" x14ac:dyDescent="0.25">
      <c r="A375" s="18">
        <v>368</v>
      </c>
      <c r="B375" s="32"/>
      <c r="C375" s="33"/>
      <c r="D375" s="33"/>
      <c r="E375" s="26" t="str">
        <f t="shared" si="25"/>
        <v/>
      </c>
      <c r="F375" s="34"/>
      <c r="G375" s="35"/>
      <c r="H375" s="33"/>
      <c r="I375" s="35"/>
      <c r="J375" s="37"/>
      <c r="K375" s="37"/>
      <c r="L375" s="37"/>
      <c r="M375" s="37"/>
      <c r="N375" s="33"/>
      <c r="O375" s="33"/>
      <c r="P375" s="33"/>
      <c r="Q375" s="33"/>
      <c r="R375" s="35"/>
      <c r="S375" s="35"/>
      <c r="T375" s="37"/>
      <c r="U375" s="37"/>
      <c r="V375" s="35" t="str">
        <f>IF(ISBLANK(C375),"",IF(ISBLANK($D375),$C$3-C375,D375-C375))</f>
        <v/>
      </c>
      <c r="W375" s="35" t="str">
        <f>IF(E375="Oui",1,"")</f>
        <v/>
      </c>
      <c r="X375" s="35" t="str">
        <f t="shared" si="26"/>
        <v/>
      </c>
      <c r="Y375" s="35" t="str">
        <f t="shared" si="27"/>
        <v/>
      </c>
      <c r="Z375" s="35" t="str">
        <f>IF(E375="Oui",N375,"")</f>
        <v/>
      </c>
      <c r="AA375" s="38" t="str">
        <f>IF(E375="Oui",($C$3-J375)/365,"")</f>
        <v/>
      </c>
      <c r="AB375" s="35" t="str">
        <f t="shared" si="28"/>
        <v/>
      </c>
      <c r="AC375" s="35" t="str">
        <f>IF(AND($E375="Oui",$L375="CDI"),1,"")</f>
        <v/>
      </c>
      <c r="AD375" s="35" t="str">
        <f>IF(AND($E375="Oui",$L375="CDD"),1,"")</f>
        <v/>
      </c>
      <c r="AE375" s="35" t="str">
        <f>IF(AND($E375="Oui",$L375="Apprentissage"),1,"")</f>
        <v/>
      </c>
      <c r="AF375" s="35" t="str">
        <f>IF(AND($E375="Oui",$L375="Stage"),1,"")</f>
        <v/>
      </c>
      <c r="AG375" s="35" t="str">
        <f>IF(AND($E375="Oui",$L375="Autre"),1,"")</f>
        <v/>
      </c>
      <c r="AH375" s="35" t="str">
        <f>IF(AND($E375="Oui",$O375="Cadre"),1,"")</f>
        <v/>
      </c>
      <c r="AI375" s="35" t="str">
        <f>IF(AND($E375="Oui",$O375="Agent de maîtrise"),1,"")</f>
        <v/>
      </c>
      <c r="AJ375" s="35" t="str">
        <f>IF(AND($E375="Oui",$O375="Autre"),1,"")</f>
        <v/>
      </c>
      <c r="AK375" s="38" t="str">
        <f>IF(AND($E375="Oui",$H375="F"),($C$3-J375)/365,"")</f>
        <v/>
      </c>
      <c r="AL375" s="38" t="str">
        <f>IF(AND($E375="Oui",$H375="M"),($C$3-$J375)/365,"")</f>
        <v/>
      </c>
      <c r="AM375" s="35" t="str">
        <f>IF(AND($E375="Oui",$L375="CDI",$H375="F"),1,"")</f>
        <v/>
      </c>
      <c r="AN375" s="35" t="str">
        <f>IF(AND($E375="Oui",$L375="CDD",$H375="F"),1,"")</f>
        <v/>
      </c>
      <c r="AO375" s="35" t="str">
        <f>IF(AND($E375="Oui",$L375="Apprentissage",$H375="F"),1,"")</f>
        <v/>
      </c>
      <c r="AP375" s="35" t="str">
        <f>IF(AND($E375="Oui",$L375="Stage",$H375="F"),1,"")</f>
        <v/>
      </c>
      <c r="AQ375" s="35" t="str">
        <f>IF(AND($E375="Oui",$L375="Autre",$H375="F"),1,"")</f>
        <v/>
      </c>
      <c r="AR375" s="35" t="str">
        <f>IF(AND($E375="Oui",$O375="Cadre",$H375="F"),1,"")</f>
        <v/>
      </c>
      <c r="AS375" s="35" t="str">
        <f>IF(AND($E375="Oui",$O375="Agent de maîtrise",$H375="F"),1,"")</f>
        <v/>
      </c>
      <c r="AT375" s="35" t="str">
        <f>IF(AND($E375="Oui",$O375="Autre",$H375="F"),1,"")</f>
        <v/>
      </c>
      <c r="AU375" s="35" t="str">
        <f ca="1">IF($D375&gt;$AU$5,1,"")</f>
        <v/>
      </c>
      <c r="AV375" s="35" t="str">
        <f ca="1">IF(AND($D375&gt;$AV$5,$D375&lt;$AU$5),1,"")</f>
        <v/>
      </c>
      <c r="AW375" s="35" t="str">
        <f ca="1">IF($C375&gt;$AU$5,1,"")</f>
        <v/>
      </c>
      <c r="AX375" s="35" t="str">
        <f ca="1">IF(AND($C375&gt;$AV$5,$C375&lt;$AU$5),1,"")</f>
        <v/>
      </c>
      <c r="AY375" s="21" t="str">
        <f t="shared" si="29"/>
        <v/>
      </c>
    </row>
    <row r="376" spans="1:51" x14ac:dyDescent="0.25">
      <c r="A376" s="18">
        <v>369</v>
      </c>
      <c r="B376" s="32"/>
      <c r="C376" s="33"/>
      <c r="D376" s="33"/>
      <c r="E376" s="26" t="str">
        <f t="shared" si="25"/>
        <v/>
      </c>
      <c r="F376" s="34"/>
      <c r="G376" s="35"/>
      <c r="H376" s="33"/>
      <c r="I376" s="35"/>
      <c r="J376" s="37"/>
      <c r="K376" s="37"/>
      <c r="L376" s="37"/>
      <c r="M376" s="37"/>
      <c r="N376" s="33"/>
      <c r="O376" s="33"/>
      <c r="P376" s="33"/>
      <c r="Q376" s="33"/>
      <c r="R376" s="35"/>
      <c r="S376" s="35"/>
      <c r="T376" s="37"/>
      <c r="U376" s="37"/>
      <c r="V376" s="35" t="str">
        <f>IF(ISBLANK(C376),"",IF(ISBLANK($D376),$C$3-C376,D376-C376))</f>
        <v/>
      </c>
      <c r="W376" s="35" t="str">
        <f>IF(E376="Oui",1,"")</f>
        <v/>
      </c>
      <c r="X376" s="35" t="str">
        <f t="shared" si="26"/>
        <v/>
      </c>
      <c r="Y376" s="35" t="str">
        <f t="shared" si="27"/>
        <v/>
      </c>
      <c r="Z376" s="35" t="str">
        <f>IF(E376="Oui",N376,"")</f>
        <v/>
      </c>
      <c r="AA376" s="38" t="str">
        <f>IF(E376="Oui",($C$3-J376)/365,"")</f>
        <v/>
      </c>
      <c r="AB376" s="35" t="str">
        <f t="shared" si="28"/>
        <v/>
      </c>
      <c r="AC376" s="35" t="str">
        <f>IF(AND($E376="Oui",$L376="CDI"),1,"")</f>
        <v/>
      </c>
      <c r="AD376" s="35" t="str">
        <f>IF(AND($E376="Oui",$L376="CDD"),1,"")</f>
        <v/>
      </c>
      <c r="AE376" s="35" t="str">
        <f>IF(AND($E376="Oui",$L376="Apprentissage"),1,"")</f>
        <v/>
      </c>
      <c r="AF376" s="35" t="str">
        <f>IF(AND($E376="Oui",$L376="Stage"),1,"")</f>
        <v/>
      </c>
      <c r="AG376" s="35" t="str">
        <f>IF(AND($E376="Oui",$L376="Autre"),1,"")</f>
        <v/>
      </c>
      <c r="AH376" s="35" t="str">
        <f>IF(AND($E376="Oui",$O376="Cadre"),1,"")</f>
        <v/>
      </c>
      <c r="AI376" s="35" t="str">
        <f>IF(AND($E376="Oui",$O376="Agent de maîtrise"),1,"")</f>
        <v/>
      </c>
      <c r="AJ376" s="35" t="str">
        <f>IF(AND($E376="Oui",$O376="Autre"),1,"")</f>
        <v/>
      </c>
      <c r="AK376" s="38" t="str">
        <f>IF(AND($E376="Oui",$H376="F"),($C$3-J376)/365,"")</f>
        <v/>
      </c>
      <c r="AL376" s="38" t="str">
        <f>IF(AND($E376="Oui",$H376="M"),($C$3-$J376)/365,"")</f>
        <v/>
      </c>
      <c r="AM376" s="35" t="str">
        <f>IF(AND($E376="Oui",$L376="CDI",$H376="F"),1,"")</f>
        <v/>
      </c>
      <c r="AN376" s="35" t="str">
        <f>IF(AND($E376="Oui",$L376="CDD",$H376="F"),1,"")</f>
        <v/>
      </c>
      <c r="AO376" s="35" t="str">
        <f>IF(AND($E376="Oui",$L376="Apprentissage",$H376="F"),1,"")</f>
        <v/>
      </c>
      <c r="AP376" s="35" t="str">
        <f>IF(AND($E376="Oui",$L376="Stage",$H376="F"),1,"")</f>
        <v/>
      </c>
      <c r="AQ376" s="35" t="str">
        <f>IF(AND($E376="Oui",$L376="Autre",$H376="F"),1,"")</f>
        <v/>
      </c>
      <c r="AR376" s="35" t="str">
        <f>IF(AND($E376="Oui",$O376="Cadre",$H376="F"),1,"")</f>
        <v/>
      </c>
      <c r="AS376" s="35" t="str">
        <f>IF(AND($E376="Oui",$O376="Agent de maîtrise",$H376="F"),1,"")</f>
        <v/>
      </c>
      <c r="AT376" s="35" t="str">
        <f>IF(AND($E376="Oui",$O376="Autre",$H376="F"),1,"")</f>
        <v/>
      </c>
      <c r="AU376" s="35" t="str">
        <f ca="1">IF($D376&gt;$AU$5,1,"")</f>
        <v/>
      </c>
      <c r="AV376" s="35" t="str">
        <f ca="1">IF(AND($D376&gt;$AV$5,$D376&lt;$AU$5),1,"")</f>
        <v/>
      </c>
      <c r="AW376" s="35" t="str">
        <f ca="1">IF($C376&gt;$AU$5,1,"")</f>
        <v/>
      </c>
      <c r="AX376" s="35" t="str">
        <f ca="1">IF(AND($C376&gt;$AV$5,$C376&lt;$AU$5),1,"")</f>
        <v/>
      </c>
      <c r="AY376" s="21" t="str">
        <f t="shared" si="29"/>
        <v/>
      </c>
    </row>
    <row r="377" spans="1:51" x14ac:dyDescent="0.25">
      <c r="A377" s="18">
        <v>370</v>
      </c>
      <c r="B377" s="32"/>
      <c r="C377" s="33"/>
      <c r="D377" s="33"/>
      <c r="E377" s="26" t="str">
        <f t="shared" si="25"/>
        <v/>
      </c>
      <c r="F377" s="34"/>
      <c r="G377" s="35"/>
      <c r="H377" s="33"/>
      <c r="I377" s="35"/>
      <c r="J377" s="37"/>
      <c r="K377" s="37"/>
      <c r="L377" s="37"/>
      <c r="M377" s="37"/>
      <c r="N377" s="33"/>
      <c r="O377" s="33"/>
      <c r="P377" s="33"/>
      <c r="Q377" s="33"/>
      <c r="R377" s="35"/>
      <c r="S377" s="35"/>
      <c r="T377" s="37"/>
      <c r="U377" s="37"/>
      <c r="V377" s="35" t="str">
        <f>IF(ISBLANK(C377),"",IF(ISBLANK($D377),$C$3-C377,D377-C377))</f>
        <v/>
      </c>
      <c r="W377" s="35" t="str">
        <f>IF(E377="Oui",1,"")</f>
        <v/>
      </c>
      <c r="X377" s="35" t="str">
        <f t="shared" si="26"/>
        <v/>
      </c>
      <c r="Y377" s="35" t="str">
        <f t="shared" si="27"/>
        <v/>
      </c>
      <c r="Z377" s="35" t="str">
        <f>IF(E377="Oui",N377,"")</f>
        <v/>
      </c>
      <c r="AA377" s="38" t="str">
        <f>IF(E377="Oui",($C$3-J377)/365,"")</f>
        <v/>
      </c>
      <c r="AB377" s="35" t="str">
        <f t="shared" si="28"/>
        <v/>
      </c>
      <c r="AC377" s="35" t="str">
        <f>IF(AND($E377="Oui",$L377="CDI"),1,"")</f>
        <v/>
      </c>
      <c r="AD377" s="35" t="str">
        <f>IF(AND($E377="Oui",$L377="CDD"),1,"")</f>
        <v/>
      </c>
      <c r="AE377" s="35" t="str">
        <f>IF(AND($E377="Oui",$L377="Apprentissage"),1,"")</f>
        <v/>
      </c>
      <c r="AF377" s="35" t="str">
        <f>IF(AND($E377="Oui",$L377="Stage"),1,"")</f>
        <v/>
      </c>
      <c r="AG377" s="35" t="str">
        <f>IF(AND($E377="Oui",$L377="Autre"),1,"")</f>
        <v/>
      </c>
      <c r="AH377" s="35" t="str">
        <f>IF(AND($E377="Oui",$O377="Cadre"),1,"")</f>
        <v/>
      </c>
      <c r="AI377" s="35" t="str">
        <f>IF(AND($E377="Oui",$O377="Agent de maîtrise"),1,"")</f>
        <v/>
      </c>
      <c r="AJ377" s="35" t="str">
        <f>IF(AND($E377="Oui",$O377="Autre"),1,"")</f>
        <v/>
      </c>
      <c r="AK377" s="38" t="str">
        <f>IF(AND($E377="Oui",$H377="F"),($C$3-J377)/365,"")</f>
        <v/>
      </c>
      <c r="AL377" s="38" t="str">
        <f>IF(AND($E377="Oui",$H377="M"),($C$3-$J377)/365,"")</f>
        <v/>
      </c>
      <c r="AM377" s="35" t="str">
        <f>IF(AND($E377="Oui",$L377="CDI",$H377="F"),1,"")</f>
        <v/>
      </c>
      <c r="AN377" s="35" t="str">
        <f>IF(AND($E377="Oui",$L377="CDD",$H377="F"),1,"")</f>
        <v/>
      </c>
      <c r="AO377" s="35" t="str">
        <f>IF(AND($E377="Oui",$L377="Apprentissage",$H377="F"),1,"")</f>
        <v/>
      </c>
      <c r="AP377" s="35" t="str">
        <f>IF(AND($E377="Oui",$L377="Stage",$H377="F"),1,"")</f>
        <v/>
      </c>
      <c r="AQ377" s="35" t="str">
        <f>IF(AND($E377="Oui",$L377="Autre",$H377="F"),1,"")</f>
        <v/>
      </c>
      <c r="AR377" s="35" t="str">
        <f>IF(AND($E377="Oui",$O377="Cadre",$H377="F"),1,"")</f>
        <v/>
      </c>
      <c r="AS377" s="35" t="str">
        <f>IF(AND($E377="Oui",$O377="Agent de maîtrise",$H377="F"),1,"")</f>
        <v/>
      </c>
      <c r="AT377" s="35" t="str">
        <f>IF(AND($E377="Oui",$O377="Autre",$H377="F"),1,"")</f>
        <v/>
      </c>
      <c r="AU377" s="35" t="str">
        <f ca="1">IF($D377&gt;$AU$5,1,"")</f>
        <v/>
      </c>
      <c r="AV377" s="35" t="str">
        <f ca="1">IF(AND($D377&gt;$AV$5,$D377&lt;$AU$5),1,"")</f>
        <v/>
      </c>
      <c r="AW377" s="35" t="str">
        <f ca="1">IF($C377&gt;$AU$5,1,"")</f>
        <v/>
      </c>
      <c r="AX377" s="35" t="str">
        <f ca="1">IF(AND($C377&gt;$AV$5,$C377&lt;$AU$5),1,"")</f>
        <v/>
      </c>
      <c r="AY377" s="21" t="str">
        <f t="shared" si="29"/>
        <v/>
      </c>
    </row>
    <row r="378" spans="1:51" x14ac:dyDescent="0.25">
      <c r="A378" s="18">
        <v>371</v>
      </c>
      <c r="B378" s="32"/>
      <c r="C378" s="33"/>
      <c r="D378" s="33"/>
      <c r="E378" s="26" t="str">
        <f t="shared" si="25"/>
        <v/>
      </c>
      <c r="F378" s="34"/>
      <c r="G378" s="35"/>
      <c r="H378" s="33"/>
      <c r="I378" s="35"/>
      <c r="J378" s="37"/>
      <c r="K378" s="37"/>
      <c r="L378" s="37"/>
      <c r="M378" s="37"/>
      <c r="N378" s="33"/>
      <c r="O378" s="33"/>
      <c r="P378" s="33"/>
      <c r="Q378" s="33"/>
      <c r="R378" s="35"/>
      <c r="S378" s="35"/>
      <c r="T378" s="37"/>
      <c r="U378" s="37"/>
      <c r="V378" s="35" t="str">
        <f>IF(ISBLANK(C378),"",IF(ISBLANK($D378),$C$3-C378,D378-C378))</f>
        <v/>
      </c>
      <c r="W378" s="35" t="str">
        <f>IF(E378="Oui",1,"")</f>
        <v/>
      </c>
      <c r="X378" s="35" t="str">
        <f t="shared" si="26"/>
        <v/>
      </c>
      <c r="Y378" s="35" t="str">
        <f t="shared" si="27"/>
        <v/>
      </c>
      <c r="Z378" s="35" t="str">
        <f>IF(E378="Oui",N378,"")</f>
        <v/>
      </c>
      <c r="AA378" s="38" t="str">
        <f>IF(E378="Oui",($C$3-J378)/365,"")</f>
        <v/>
      </c>
      <c r="AB378" s="35" t="str">
        <f t="shared" si="28"/>
        <v/>
      </c>
      <c r="AC378" s="35" t="str">
        <f>IF(AND($E378="Oui",$L378="CDI"),1,"")</f>
        <v/>
      </c>
      <c r="AD378" s="35" t="str">
        <f>IF(AND($E378="Oui",$L378="CDD"),1,"")</f>
        <v/>
      </c>
      <c r="AE378" s="35" t="str">
        <f>IF(AND($E378="Oui",$L378="Apprentissage"),1,"")</f>
        <v/>
      </c>
      <c r="AF378" s="35" t="str">
        <f>IF(AND($E378="Oui",$L378="Stage"),1,"")</f>
        <v/>
      </c>
      <c r="AG378" s="35" t="str">
        <f>IF(AND($E378="Oui",$L378="Autre"),1,"")</f>
        <v/>
      </c>
      <c r="AH378" s="35" t="str">
        <f>IF(AND($E378="Oui",$O378="Cadre"),1,"")</f>
        <v/>
      </c>
      <c r="AI378" s="35" t="str">
        <f>IF(AND($E378="Oui",$O378="Agent de maîtrise"),1,"")</f>
        <v/>
      </c>
      <c r="AJ378" s="35" t="str">
        <f>IF(AND($E378="Oui",$O378="Autre"),1,"")</f>
        <v/>
      </c>
      <c r="AK378" s="38" t="str">
        <f>IF(AND($E378="Oui",$H378="F"),($C$3-J378)/365,"")</f>
        <v/>
      </c>
      <c r="AL378" s="38" t="str">
        <f>IF(AND($E378="Oui",$H378="M"),($C$3-$J378)/365,"")</f>
        <v/>
      </c>
      <c r="AM378" s="35" t="str">
        <f>IF(AND($E378="Oui",$L378="CDI",$H378="F"),1,"")</f>
        <v/>
      </c>
      <c r="AN378" s="35" t="str">
        <f>IF(AND($E378="Oui",$L378="CDD",$H378="F"),1,"")</f>
        <v/>
      </c>
      <c r="AO378" s="35" t="str">
        <f>IF(AND($E378="Oui",$L378="Apprentissage",$H378="F"),1,"")</f>
        <v/>
      </c>
      <c r="AP378" s="35" t="str">
        <f>IF(AND($E378="Oui",$L378="Stage",$H378="F"),1,"")</f>
        <v/>
      </c>
      <c r="AQ378" s="35" t="str">
        <f>IF(AND($E378="Oui",$L378="Autre",$H378="F"),1,"")</f>
        <v/>
      </c>
      <c r="AR378" s="35" t="str">
        <f>IF(AND($E378="Oui",$O378="Cadre",$H378="F"),1,"")</f>
        <v/>
      </c>
      <c r="AS378" s="35" t="str">
        <f>IF(AND($E378="Oui",$O378="Agent de maîtrise",$H378="F"),1,"")</f>
        <v/>
      </c>
      <c r="AT378" s="35" t="str">
        <f>IF(AND($E378="Oui",$O378="Autre",$H378="F"),1,"")</f>
        <v/>
      </c>
      <c r="AU378" s="35" t="str">
        <f ca="1">IF($D378&gt;$AU$5,1,"")</f>
        <v/>
      </c>
      <c r="AV378" s="35" t="str">
        <f ca="1">IF(AND($D378&gt;$AV$5,$D378&lt;$AU$5),1,"")</f>
        <v/>
      </c>
      <c r="AW378" s="35" t="str">
        <f ca="1">IF($C378&gt;$AU$5,1,"")</f>
        <v/>
      </c>
      <c r="AX378" s="35" t="str">
        <f ca="1">IF(AND($C378&gt;$AV$5,$C378&lt;$AU$5),1,"")</f>
        <v/>
      </c>
      <c r="AY378" s="21" t="str">
        <f t="shared" si="29"/>
        <v/>
      </c>
    </row>
    <row r="379" spans="1:51" x14ac:dyDescent="0.25">
      <c r="A379" s="18">
        <v>372</v>
      </c>
      <c r="B379" s="32"/>
      <c r="C379" s="33"/>
      <c r="D379" s="33"/>
      <c r="E379" s="26" t="str">
        <f t="shared" si="25"/>
        <v/>
      </c>
      <c r="F379" s="34"/>
      <c r="G379" s="35"/>
      <c r="H379" s="33"/>
      <c r="I379" s="35"/>
      <c r="J379" s="37"/>
      <c r="K379" s="37"/>
      <c r="L379" s="37"/>
      <c r="M379" s="37"/>
      <c r="N379" s="33"/>
      <c r="O379" s="33"/>
      <c r="P379" s="33"/>
      <c r="Q379" s="33"/>
      <c r="R379" s="35"/>
      <c r="S379" s="35"/>
      <c r="T379" s="37"/>
      <c r="U379" s="37"/>
      <c r="V379" s="35" t="str">
        <f>IF(ISBLANK(C379),"",IF(ISBLANK($D379),$C$3-C379,D379-C379))</f>
        <v/>
      </c>
      <c r="W379" s="35" t="str">
        <f>IF(E379="Oui",1,"")</f>
        <v/>
      </c>
      <c r="X379" s="35" t="str">
        <f t="shared" si="26"/>
        <v/>
      </c>
      <c r="Y379" s="35" t="str">
        <f t="shared" si="27"/>
        <v/>
      </c>
      <c r="Z379" s="35" t="str">
        <f>IF(E379="Oui",N379,"")</f>
        <v/>
      </c>
      <c r="AA379" s="38" t="str">
        <f>IF(E379="Oui",($C$3-J379)/365,"")</f>
        <v/>
      </c>
      <c r="AB379" s="35" t="str">
        <f t="shared" si="28"/>
        <v/>
      </c>
      <c r="AC379" s="35" t="str">
        <f>IF(AND($E379="Oui",$L379="CDI"),1,"")</f>
        <v/>
      </c>
      <c r="AD379" s="35" t="str">
        <f>IF(AND($E379="Oui",$L379="CDD"),1,"")</f>
        <v/>
      </c>
      <c r="AE379" s="35" t="str">
        <f>IF(AND($E379="Oui",$L379="Apprentissage"),1,"")</f>
        <v/>
      </c>
      <c r="AF379" s="35" t="str">
        <f>IF(AND($E379="Oui",$L379="Stage"),1,"")</f>
        <v/>
      </c>
      <c r="AG379" s="35" t="str">
        <f>IF(AND($E379="Oui",$L379="Autre"),1,"")</f>
        <v/>
      </c>
      <c r="AH379" s="35" t="str">
        <f>IF(AND($E379="Oui",$O379="Cadre"),1,"")</f>
        <v/>
      </c>
      <c r="AI379" s="35" t="str">
        <f>IF(AND($E379="Oui",$O379="Agent de maîtrise"),1,"")</f>
        <v/>
      </c>
      <c r="AJ379" s="35" t="str">
        <f>IF(AND($E379="Oui",$O379="Autre"),1,"")</f>
        <v/>
      </c>
      <c r="AK379" s="38" t="str">
        <f>IF(AND($E379="Oui",$H379="F"),($C$3-J379)/365,"")</f>
        <v/>
      </c>
      <c r="AL379" s="38" t="str">
        <f>IF(AND($E379="Oui",$H379="M"),($C$3-$J379)/365,"")</f>
        <v/>
      </c>
      <c r="AM379" s="35" t="str">
        <f>IF(AND($E379="Oui",$L379="CDI",$H379="F"),1,"")</f>
        <v/>
      </c>
      <c r="AN379" s="35" t="str">
        <f>IF(AND($E379="Oui",$L379="CDD",$H379="F"),1,"")</f>
        <v/>
      </c>
      <c r="AO379" s="35" t="str">
        <f>IF(AND($E379="Oui",$L379="Apprentissage",$H379="F"),1,"")</f>
        <v/>
      </c>
      <c r="AP379" s="35" t="str">
        <f>IF(AND($E379="Oui",$L379="Stage",$H379="F"),1,"")</f>
        <v/>
      </c>
      <c r="AQ379" s="35" t="str">
        <f>IF(AND($E379="Oui",$L379="Autre",$H379="F"),1,"")</f>
        <v/>
      </c>
      <c r="AR379" s="35" t="str">
        <f>IF(AND($E379="Oui",$O379="Cadre",$H379="F"),1,"")</f>
        <v/>
      </c>
      <c r="AS379" s="35" t="str">
        <f>IF(AND($E379="Oui",$O379="Agent de maîtrise",$H379="F"),1,"")</f>
        <v/>
      </c>
      <c r="AT379" s="35" t="str">
        <f>IF(AND($E379="Oui",$O379="Autre",$H379="F"),1,"")</f>
        <v/>
      </c>
      <c r="AU379" s="35" t="str">
        <f ca="1">IF($D379&gt;$AU$5,1,"")</f>
        <v/>
      </c>
      <c r="AV379" s="35" t="str">
        <f ca="1">IF(AND($D379&gt;$AV$5,$D379&lt;$AU$5),1,"")</f>
        <v/>
      </c>
      <c r="AW379" s="35" t="str">
        <f ca="1">IF($C379&gt;$AU$5,1,"")</f>
        <v/>
      </c>
      <c r="AX379" s="35" t="str">
        <f ca="1">IF(AND($C379&gt;$AV$5,$C379&lt;$AU$5),1,"")</f>
        <v/>
      </c>
      <c r="AY379" s="21" t="str">
        <f t="shared" si="29"/>
        <v/>
      </c>
    </row>
    <row r="380" spans="1:51" x14ac:dyDescent="0.25">
      <c r="A380" s="18">
        <v>373</v>
      </c>
      <c r="B380" s="32"/>
      <c r="C380" s="33"/>
      <c r="D380" s="33"/>
      <c r="E380" s="26" t="str">
        <f t="shared" si="25"/>
        <v/>
      </c>
      <c r="F380" s="34"/>
      <c r="G380" s="35"/>
      <c r="H380" s="33"/>
      <c r="I380" s="35"/>
      <c r="J380" s="37"/>
      <c r="K380" s="37"/>
      <c r="L380" s="37"/>
      <c r="M380" s="37"/>
      <c r="N380" s="33"/>
      <c r="O380" s="33"/>
      <c r="P380" s="33"/>
      <c r="Q380" s="33"/>
      <c r="R380" s="35"/>
      <c r="S380" s="35"/>
      <c r="T380" s="37"/>
      <c r="U380" s="37"/>
      <c r="V380" s="35" t="str">
        <f>IF(ISBLANK(C380),"",IF(ISBLANK($D380),$C$3-C380,D380-C380))</f>
        <v/>
      </c>
      <c r="W380" s="35" t="str">
        <f>IF(E380="Oui",1,"")</f>
        <v/>
      </c>
      <c r="X380" s="35" t="str">
        <f t="shared" si="26"/>
        <v/>
      </c>
      <c r="Y380" s="35" t="str">
        <f t="shared" si="27"/>
        <v/>
      </c>
      <c r="Z380" s="35" t="str">
        <f>IF(E380="Oui",N380,"")</f>
        <v/>
      </c>
      <c r="AA380" s="38" t="str">
        <f>IF(E380="Oui",($C$3-J380)/365,"")</f>
        <v/>
      </c>
      <c r="AB380" s="35" t="str">
        <f t="shared" si="28"/>
        <v/>
      </c>
      <c r="AC380" s="35" t="str">
        <f>IF(AND($E380="Oui",$L380="CDI"),1,"")</f>
        <v/>
      </c>
      <c r="AD380" s="35" t="str">
        <f>IF(AND($E380="Oui",$L380="CDD"),1,"")</f>
        <v/>
      </c>
      <c r="AE380" s="35" t="str">
        <f>IF(AND($E380="Oui",$L380="Apprentissage"),1,"")</f>
        <v/>
      </c>
      <c r="AF380" s="35" t="str">
        <f>IF(AND($E380="Oui",$L380="Stage"),1,"")</f>
        <v/>
      </c>
      <c r="AG380" s="35" t="str">
        <f>IF(AND($E380="Oui",$L380="Autre"),1,"")</f>
        <v/>
      </c>
      <c r="AH380" s="35" t="str">
        <f>IF(AND($E380="Oui",$O380="Cadre"),1,"")</f>
        <v/>
      </c>
      <c r="AI380" s="35" t="str">
        <f>IF(AND($E380="Oui",$O380="Agent de maîtrise"),1,"")</f>
        <v/>
      </c>
      <c r="AJ380" s="35" t="str">
        <f>IF(AND($E380="Oui",$O380="Autre"),1,"")</f>
        <v/>
      </c>
      <c r="AK380" s="38" t="str">
        <f>IF(AND($E380="Oui",$H380="F"),($C$3-J380)/365,"")</f>
        <v/>
      </c>
      <c r="AL380" s="38" t="str">
        <f>IF(AND($E380="Oui",$H380="M"),($C$3-$J380)/365,"")</f>
        <v/>
      </c>
      <c r="AM380" s="35" t="str">
        <f>IF(AND($E380="Oui",$L380="CDI",$H380="F"),1,"")</f>
        <v/>
      </c>
      <c r="AN380" s="35" t="str">
        <f>IF(AND($E380="Oui",$L380="CDD",$H380="F"),1,"")</f>
        <v/>
      </c>
      <c r="AO380" s="35" t="str">
        <f>IF(AND($E380="Oui",$L380="Apprentissage",$H380="F"),1,"")</f>
        <v/>
      </c>
      <c r="AP380" s="35" t="str">
        <f>IF(AND($E380="Oui",$L380="Stage",$H380="F"),1,"")</f>
        <v/>
      </c>
      <c r="AQ380" s="35" t="str">
        <f>IF(AND($E380="Oui",$L380="Autre",$H380="F"),1,"")</f>
        <v/>
      </c>
      <c r="AR380" s="35" t="str">
        <f>IF(AND($E380="Oui",$O380="Cadre",$H380="F"),1,"")</f>
        <v/>
      </c>
      <c r="AS380" s="35" t="str">
        <f>IF(AND($E380="Oui",$O380="Agent de maîtrise",$H380="F"),1,"")</f>
        <v/>
      </c>
      <c r="AT380" s="35" t="str">
        <f>IF(AND($E380="Oui",$O380="Autre",$H380="F"),1,"")</f>
        <v/>
      </c>
      <c r="AU380" s="35" t="str">
        <f ca="1">IF($D380&gt;$AU$5,1,"")</f>
        <v/>
      </c>
      <c r="AV380" s="35" t="str">
        <f ca="1">IF(AND($D380&gt;$AV$5,$D380&lt;$AU$5),1,"")</f>
        <v/>
      </c>
      <c r="AW380" s="35" t="str">
        <f ca="1">IF($C380&gt;$AU$5,1,"")</f>
        <v/>
      </c>
      <c r="AX380" s="35" t="str">
        <f ca="1">IF(AND($C380&gt;$AV$5,$C380&lt;$AU$5),1,"")</f>
        <v/>
      </c>
      <c r="AY380" s="21" t="str">
        <f t="shared" si="29"/>
        <v/>
      </c>
    </row>
    <row r="381" spans="1:51" x14ac:dyDescent="0.25">
      <c r="A381" s="18">
        <v>374</v>
      </c>
      <c r="B381" s="32"/>
      <c r="C381" s="33"/>
      <c r="D381" s="33"/>
      <c r="E381" s="26" t="str">
        <f t="shared" si="25"/>
        <v/>
      </c>
      <c r="F381" s="34"/>
      <c r="G381" s="35"/>
      <c r="H381" s="33"/>
      <c r="I381" s="35"/>
      <c r="J381" s="37"/>
      <c r="K381" s="37"/>
      <c r="L381" s="37"/>
      <c r="M381" s="37"/>
      <c r="N381" s="33"/>
      <c r="O381" s="33"/>
      <c r="P381" s="33"/>
      <c r="Q381" s="33"/>
      <c r="R381" s="35"/>
      <c r="S381" s="35"/>
      <c r="T381" s="37"/>
      <c r="U381" s="37"/>
      <c r="V381" s="35" t="str">
        <f>IF(ISBLANK(C381),"",IF(ISBLANK($D381),$C$3-C381,D381-C381))</f>
        <v/>
      </c>
      <c r="W381" s="35" t="str">
        <f>IF(E381="Oui",1,"")</f>
        <v/>
      </c>
      <c r="X381" s="35" t="str">
        <f t="shared" si="26"/>
        <v/>
      </c>
      <c r="Y381" s="35" t="str">
        <f t="shared" si="27"/>
        <v/>
      </c>
      <c r="Z381" s="35" t="str">
        <f>IF(E381="Oui",N381,"")</f>
        <v/>
      </c>
      <c r="AA381" s="38" t="str">
        <f>IF(E381="Oui",($C$3-J381)/365,"")</f>
        <v/>
      </c>
      <c r="AB381" s="35" t="str">
        <f t="shared" si="28"/>
        <v/>
      </c>
      <c r="AC381" s="35" t="str">
        <f>IF(AND($E381="Oui",$L381="CDI"),1,"")</f>
        <v/>
      </c>
      <c r="AD381" s="35" t="str">
        <f>IF(AND($E381="Oui",$L381="CDD"),1,"")</f>
        <v/>
      </c>
      <c r="AE381" s="35" t="str">
        <f>IF(AND($E381="Oui",$L381="Apprentissage"),1,"")</f>
        <v/>
      </c>
      <c r="AF381" s="35" t="str">
        <f>IF(AND($E381="Oui",$L381="Stage"),1,"")</f>
        <v/>
      </c>
      <c r="AG381" s="35" t="str">
        <f>IF(AND($E381="Oui",$L381="Autre"),1,"")</f>
        <v/>
      </c>
      <c r="AH381" s="35" t="str">
        <f>IF(AND($E381="Oui",$O381="Cadre"),1,"")</f>
        <v/>
      </c>
      <c r="AI381" s="35" t="str">
        <f>IF(AND($E381="Oui",$O381="Agent de maîtrise"),1,"")</f>
        <v/>
      </c>
      <c r="AJ381" s="35" t="str">
        <f>IF(AND($E381="Oui",$O381="Autre"),1,"")</f>
        <v/>
      </c>
      <c r="AK381" s="38" t="str">
        <f>IF(AND($E381="Oui",$H381="F"),($C$3-J381)/365,"")</f>
        <v/>
      </c>
      <c r="AL381" s="38" t="str">
        <f>IF(AND($E381="Oui",$H381="M"),($C$3-$J381)/365,"")</f>
        <v/>
      </c>
      <c r="AM381" s="35" t="str">
        <f>IF(AND($E381="Oui",$L381="CDI",$H381="F"),1,"")</f>
        <v/>
      </c>
      <c r="AN381" s="35" t="str">
        <f>IF(AND($E381="Oui",$L381="CDD",$H381="F"),1,"")</f>
        <v/>
      </c>
      <c r="AO381" s="35" t="str">
        <f>IF(AND($E381="Oui",$L381="Apprentissage",$H381="F"),1,"")</f>
        <v/>
      </c>
      <c r="AP381" s="35" t="str">
        <f>IF(AND($E381="Oui",$L381="Stage",$H381="F"),1,"")</f>
        <v/>
      </c>
      <c r="AQ381" s="35" t="str">
        <f>IF(AND($E381="Oui",$L381="Autre",$H381="F"),1,"")</f>
        <v/>
      </c>
      <c r="AR381" s="35" t="str">
        <f>IF(AND($E381="Oui",$O381="Cadre",$H381="F"),1,"")</f>
        <v/>
      </c>
      <c r="AS381" s="35" t="str">
        <f>IF(AND($E381="Oui",$O381="Agent de maîtrise",$H381="F"),1,"")</f>
        <v/>
      </c>
      <c r="AT381" s="35" t="str">
        <f>IF(AND($E381="Oui",$O381="Autre",$H381="F"),1,"")</f>
        <v/>
      </c>
      <c r="AU381" s="35" t="str">
        <f ca="1">IF($D381&gt;$AU$5,1,"")</f>
        <v/>
      </c>
      <c r="AV381" s="35" t="str">
        <f ca="1">IF(AND($D381&gt;$AV$5,$D381&lt;$AU$5),1,"")</f>
        <v/>
      </c>
      <c r="AW381" s="35" t="str">
        <f ca="1">IF($C381&gt;$AU$5,1,"")</f>
        <v/>
      </c>
      <c r="AX381" s="35" t="str">
        <f ca="1">IF(AND($C381&gt;$AV$5,$C381&lt;$AU$5),1,"")</f>
        <v/>
      </c>
      <c r="AY381" s="21" t="str">
        <f t="shared" si="29"/>
        <v/>
      </c>
    </row>
    <row r="382" spans="1:51" x14ac:dyDescent="0.25">
      <c r="A382" s="18">
        <v>375</v>
      </c>
      <c r="B382" s="32"/>
      <c r="C382" s="33"/>
      <c r="D382" s="33"/>
      <c r="E382" s="26" t="str">
        <f t="shared" si="25"/>
        <v/>
      </c>
      <c r="F382" s="34"/>
      <c r="G382" s="35"/>
      <c r="H382" s="33"/>
      <c r="I382" s="35"/>
      <c r="J382" s="37"/>
      <c r="K382" s="37"/>
      <c r="L382" s="37"/>
      <c r="M382" s="37"/>
      <c r="N382" s="33"/>
      <c r="O382" s="33"/>
      <c r="P382" s="33"/>
      <c r="Q382" s="33"/>
      <c r="R382" s="35"/>
      <c r="S382" s="35"/>
      <c r="T382" s="37"/>
      <c r="U382" s="37"/>
      <c r="V382" s="35" t="str">
        <f>IF(ISBLANK(C382),"",IF(ISBLANK($D382),$C$3-C382,D382-C382))</f>
        <v/>
      </c>
      <c r="W382" s="35" t="str">
        <f>IF(E382="Oui",1,"")</f>
        <v/>
      </c>
      <c r="X382" s="35" t="str">
        <f t="shared" si="26"/>
        <v/>
      </c>
      <c r="Y382" s="35" t="str">
        <f t="shared" si="27"/>
        <v/>
      </c>
      <c r="Z382" s="35" t="str">
        <f>IF(E382="Oui",N382,"")</f>
        <v/>
      </c>
      <c r="AA382" s="38" t="str">
        <f>IF(E382="Oui",($C$3-J382)/365,"")</f>
        <v/>
      </c>
      <c r="AB382" s="35" t="str">
        <f t="shared" si="28"/>
        <v/>
      </c>
      <c r="AC382" s="35" t="str">
        <f>IF(AND($E382="Oui",$L382="CDI"),1,"")</f>
        <v/>
      </c>
      <c r="AD382" s="35" t="str">
        <f>IF(AND($E382="Oui",$L382="CDD"),1,"")</f>
        <v/>
      </c>
      <c r="AE382" s="35" t="str">
        <f>IF(AND($E382="Oui",$L382="Apprentissage"),1,"")</f>
        <v/>
      </c>
      <c r="AF382" s="35" t="str">
        <f>IF(AND($E382="Oui",$L382="Stage"),1,"")</f>
        <v/>
      </c>
      <c r="AG382" s="35" t="str">
        <f>IF(AND($E382="Oui",$L382="Autre"),1,"")</f>
        <v/>
      </c>
      <c r="AH382" s="35" t="str">
        <f>IF(AND($E382="Oui",$O382="Cadre"),1,"")</f>
        <v/>
      </c>
      <c r="AI382" s="35" t="str">
        <f>IF(AND($E382="Oui",$O382="Agent de maîtrise"),1,"")</f>
        <v/>
      </c>
      <c r="AJ382" s="35" t="str">
        <f>IF(AND($E382="Oui",$O382="Autre"),1,"")</f>
        <v/>
      </c>
      <c r="AK382" s="38" t="str">
        <f>IF(AND($E382="Oui",$H382="F"),($C$3-J382)/365,"")</f>
        <v/>
      </c>
      <c r="AL382" s="38" t="str">
        <f>IF(AND($E382="Oui",$H382="M"),($C$3-$J382)/365,"")</f>
        <v/>
      </c>
      <c r="AM382" s="35" t="str">
        <f>IF(AND($E382="Oui",$L382="CDI",$H382="F"),1,"")</f>
        <v/>
      </c>
      <c r="AN382" s="35" t="str">
        <f>IF(AND($E382="Oui",$L382="CDD",$H382="F"),1,"")</f>
        <v/>
      </c>
      <c r="AO382" s="35" t="str">
        <f>IF(AND($E382="Oui",$L382="Apprentissage",$H382="F"),1,"")</f>
        <v/>
      </c>
      <c r="AP382" s="35" t="str">
        <f>IF(AND($E382="Oui",$L382="Stage",$H382="F"),1,"")</f>
        <v/>
      </c>
      <c r="AQ382" s="35" t="str">
        <f>IF(AND($E382="Oui",$L382="Autre",$H382="F"),1,"")</f>
        <v/>
      </c>
      <c r="AR382" s="35" t="str">
        <f>IF(AND($E382="Oui",$O382="Cadre",$H382="F"),1,"")</f>
        <v/>
      </c>
      <c r="AS382" s="35" t="str">
        <f>IF(AND($E382="Oui",$O382="Agent de maîtrise",$H382="F"),1,"")</f>
        <v/>
      </c>
      <c r="AT382" s="35" t="str">
        <f>IF(AND($E382="Oui",$O382="Autre",$H382="F"),1,"")</f>
        <v/>
      </c>
      <c r="AU382" s="35" t="str">
        <f ca="1">IF($D382&gt;$AU$5,1,"")</f>
        <v/>
      </c>
      <c r="AV382" s="35" t="str">
        <f ca="1">IF(AND($D382&gt;$AV$5,$D382&lt;$AU$5),1,"")</f>
        <v/>
      </c>
      <c r="AW382" s="35" t="str">
        <f ca="1">IF($C382&gt;$AU$5,1,"")</f>
        <v/>
      </c>
      <c r="AX382" s="35" t="str">
        <f ca="1">IF(AND($C382&gt;$AV$5,$C382&lt;$AU$5),1,"")</f>
        <v/>
      </c>
      <c r="AY382" s="21" t="str">
        <f t="shared" si="29"/>
        <v/>
      </c>
    </row>
    <row r="383" spans="1:51" x14ac:dyDescent="0.25">
      <c r="A383" s="18">
        <v>376</v>
      </c>
      <c r="B383" s="32"/>
      <c r="C383" s="33"/>
      <c r="D383" s="33"/>
      <c r="E383" s="26" t="str">
        <f t="shared" si="25"/>
        <v/>
      </c>
      <c r="F383" s="34"/>
      <c r="G383" s="35"/>
      <c r="H383" s="33"/>
      <c r="I383" s="35"/>
      <c r="J383" s="37"/>
      <c r="K383" s="37"/>
      <c r="L383" s="37"/>
      <c r="M383" s="37"/>
      <c r="N383" s="33"/>
      <c r="O383" s="33"/>
      <c r="P383" s="33"/>
      <c r="Q383" s="33"/>
      <c r="R383" s="35"/>
      <c r="S383" s="35"/>
      <c r="T383" s="37"/>
      <c r="U383" s="37"/>
      <c r="V383" s="35" t="str">
        <f>IF(ISBLANK(C383),"",IF(ISBLANK($D383),$C$3-C383,D383-C383))</f>
        <v/>
      </c>
      <c r="W383" s="35" t="str">
        <f>IF(E383="Oui",1,"")</f>
        <v/>
      </c>
      <c r="X383" s="35" t="str">
        <f t="shared" si="26"/>
        <v/>
      </c>
      <c r="Y383" s="35" t="str">
        <f t="shared" si="27"/>
        <v/>
      </c>
      <c r="Z383" s="35" t="str">
        <f>IF(E383="Oui",N383,"")</f>
        <v/>
      </c>
      <c r="AA383" s="38" t="str">
        <f>IF(E383="Oui",($C$3-J383)/365,"")</f>
        <v/>
      </c>
      <c r="AB383" s="35" t="str">
        <f t="shared" si="28"/>
        <v/>
      </c>
      <c r="AC383" s="35" t="str">
        <f>IF(AND($E383="Oui",$L383="CDI"),1,"")</f>
        <v/>
      </c>
      <c r="AD383" s="35" t="str">
        <f>IF(AND($E383="Oui",$L383="CDD"),1,"")</f>
        <v/>
      </c>
      <c r="AE383" s="35" t="str">
        <f>IF(AND($E383="Oui",$L383="Apprentissage"),1,"")</f>
        <v/>
      </c>
      <c r="AF383" s="35" t="str">
        <f>IF(AND($E383="Oui",$L383="Stage"),1,"")</f>
        <v/>
      </c>
      <c r="AG383" s="35" t="str">
        <f>IF(AND($E383="Oui",$L383="Autre"),1,"")</f>
        <v/>
      </c>
      <c r="AH383" s="35" t="str">
        <f>IF(AND($E383="Oui",$O383="Cadre"),1,"")</f>
        <v/>
      </c>
      <c r="AI383" s="35" t="str">
        <f>IF(AND($E383="Oui",$O383="Agent de maîtrise"),1,"")</f>
        <v/>
      </c>
      <c r="AJ383" s="35" t="str">
        <f>IF(AND($E383="Oui",$O383="Autre"),1,"")</f>
        <v/>
      </c>
      <c r="AK383" s="38" t="str">
        <f>IF(AND($E383="Oui",$H383="F"),($C$3-J383)/365,"")</f>
        <v/>
      </c>
      <c r="AL383" s="38" t="str">
        <f>IF(AND($E383="Oui",$H383="M"),($C$3-$J383)/365,"")</f>
        <v/>
      </c>
      <c r="AM383" s="35" t="str">
        <f>IF(AND($E383="Oui",$L383="CDI",$H383="F"),1,"")</f>
        <v/>
      </c>
      <c r="AN383" s="35" t="str">
        <f>IF(AND($E383="Oui",$L383="CDD",$H383="F"),1,"")</f>
        <v/>
      </c>
      <c r="AO383" s="35" t="str">
        <f>IF(AND($E383="Oui",$L383="Apprentissage",$H383="F"),1,"")</f>
        <v/>
      </c>
      <c r="AP383" s="35" t="str">
        <f>IF(AND($E383="Oui",$L383="Stage",$H383="F"),1,"")</f>
        <v/>
      </c>
      <c r="AQ383" s="35" t="str">
        <f>IF(AND($E383="Oui",$L383="Autre",$H383="F"),1,"")</f>
        <v/>
      </c>
      <c r="AR383" s="35" t="str">
        <f>IF(AND($E383="Oui",$O383="Cadre",$H383="F"),1,"")</f>
        <v/>
      </c>
      <c r="AS383" s="35" t="str">
        <f>IF(AND($E383="Oui",$O383="Agent de maîtrise",$H383="F"),1,"")</f>
        <v/>
      </c>
      <c r="AT383" s="35" t="str">
        <f>IF(AND($E383="Oui",$O383="Autre",$H383="F"),1,"")</f>
        <v/>
      </c>
      <c r="AU383" s="35" t="str">
        <f ca="1">IF($D383&gt;$AU$5,1,"")</f>
        <v/>
      </c>
      <c r="AV383" s="35" t="str">
        <f ca="1">IF(AND($D383&gt;$AV$5,$D383&lt;$AU$5),1,"")</f>
        <v/>
      </c>
      <c r="AW383" s="35" t="str">
        <f ca="1">IF($C383&gt;$AU$5,1,"")</f>
        <v/>
      </c>
      <c r="AX383" s="35" t="str">
        <f ca="1">IF(AND($C383&gt;$AV$5,$C383&lt;$AU$5),1,"")</f>
        <v/>
      </c>
      <c r="AY383" s="21" t="str">
        <f t="shared" si="29"/>
        <v/>
      </c>
    </row>
    <row r="384" spans="1:51" x14ac:dyDescent="0.25">
      <c r="A384" s="18">
        <v>377</v>
      </c>
      <c r="B384" s="32"/>
      <c r="C384" s="33"/>
      <c r="D384" s="33"/>
      <c r="E384" s="26" t="str">
        <f t="shared" si="25"/>
        <v/>
      </c>
      <c r="F384" s="34"/>
      <c r="G384" s="35"/>
      <c r="H384" s="33"/>
      <c r="I384" s="35"/>
      <c r="J384" s="37"/>
      <c r="K384" s="37"/>
      <c r="L384" s="37"/>
      <c r="M384" s="37"/>
      <c r="N384" s="33"/>
      <c r="O384" s="33"/>
      <c r="P384" s="33"/>
      <c r="Q384" s="33"/>
      <c r="R384" s="35"/>
      <c r="S384" s="35"/>
      <c r="T384" s="37"/>
      <c r="U384" s="37"/>
      <c r="V384" s="35" t="str">
        <f>IF(ISBLANK(C384),"",IF(ISBLANK($D384),$C$3-C384,D384-C384))</f>
        <v/>
      </c>
      <c r="W384" s="35" t="str">
        <f>IF(E384="Oui",1,"")</f>
        <v/>
      </c>
      <c r="X384" s="35" t="str">
        <f t="shared" si="26"/>
        <v/>
      </c>
      <c r="Y384" s="35" t="str">
        <f t="shared" si="27"/>
        <v/>
      </c>
      <c r="Z384" s="35" t="str">
        <f>IF(E384="Oui",N384,"")</f>
        <v/>
      </c>
      <c r="AA384" s="38" t="str">
        <f>IF(E384="Oui",($C$3-J384)/365,"")</f>
        <v/>
      </c>
      <c r="AB384" s="35" t="str">
        <f t="shared" si="28"/>
        <v/>
      </c>
      <c r="AC384" s="35" t="str">
        <f>IF(AND($E384="Oui",$L384="CDI"),1,"")</f>
        <v/>
      </c>
      <c r="AD384" s="35" t="str">
        <f>IF(AND($E384="Oui",$L384="CDD"),1,"")</f>
        <v/>
      </c>
      <c r="AE384" s="35" t="str">
        <f>IF(AND($E384="Oui",$L384="Apprentissage"),1,"")</f>
        <v/>
      </c>
      <c r="AF384" s="35" t="str">
        <f>IF(AND($E384="Oui",$L384="Stage"),1,"")</f>
        <v/>
      </c>
      <c r="AG384" s="35" t="str">
        <f>IF(AND($E384="Oui",$L384="Autre"),1,"")</f>
        <v/>
      </c>
      <c r="AH384" s="35" t="str">
        <f>IF(AND($E384="Oui",$O384="Cadre"),1,"")</f>
        <v/>
      </c>
      <c r="AI384" s="35" t="str">
        <f>IF(AND($E384="Oui",$O384="Agent de maîtrise"),1,"")</f>
        <v/>
      </c>
      <c r="AJ384" s="35" t="str">
        <f>IF(AND($E384="Oui",$O384="Autre"),1,"")</f>
        <v/>
      </c>
      <c r="AK384" s="38" t="str">
        <f>IF(AND($E384="Oui",$H384="F"),($C$3-J384)/365,"")</f>
        <v/>
      </c>
      <c r="AL384" s="38" t="str">
        <f>IF(AND($E384="Oui",$H384="M"),($C$3-$J384)/365,"")</f>
        <v/>
      </c>
      <c r="AM384" s="35" t="str">
        <f>IF(AND($E384="Oui",$L384="CDI",$H384="F"),1,"")</f>
        <v/>
      </c>
      <c r="AN384" s="35" t="str">
        <f>IF(AND($E384="Oui",$L384="CDD",$H384="F"),1,"")</f>
        <v/>
      </c>
      <c r="AO384" s="35" t="str">
        <f>IF(AND($E384="Oui",$L384="Apprentissage",$H384="F"),1,"")</f>
        <v/>
      </c>
      <c r="AP384" s="35" t="str">
        <f>IF(AND($E384="Oui",$L384="Stage",$H384="F"),1,"")</f>
        <v/>
      </c>
      <c r="AQ384" s="35" t="str">
        <f>IF(AND($E384="Oui",$L384="Autre",$H384="F"),1,"")</f>
        <v/>
      </c>
      <c r="AR384" s="35" t="str">
        <f>IF(AND($E384="Oui",$O384="Cadre",$H384="F"),1,"")</f>
        <v/>
      </c>
      <c r="AS384" s="35" t="str">
        <f>IF(AND($E384="Oui",$O384="Agent de maîtrise",$H384="F"),1,"")</f>
        <v/>
      </c>
      <c r="AT384" s="35" t="str">
        <f>IF(AND($E384="Oui",$O384="Autre",$H384="F"),1,"")</f>
        <v/>
      </c>
      <c r="AU384" s="35" t="str">
        <f ca="1">IF($D384&gt;$AU$5,1,"")</f>
        <v/>
      </c>
      <c r="AV384" s="35" t="str">
        <f ca="1">IF(AND($D384&gt;$AV$5,$D384&lt;$AU$5),1,"")</f>
        <v/>
      </c>
      <c r="AW384" s="35" t="str">
        <f ca="1">IF($C384&gt;$AU$5,1,"")</f>
        <v/>
      </c>
      <c r="AX384" s="35" t="str">
        <f ca="1">IF(AND($C384&gt;$AV$5,$C384&lt;$AU$5),1,"")</f>
        <v/>
      </c>
      <c r="AY384" s="21" t="str">
        <f t="shared" si="29"/>
        <v/>
      </c>
    </row>
    <row r="385" spans="1:51" x14ac:dyDescent="0.25">
      <c r="A385" s="18">
        <v>378</v>
      </c>
      <c r="B385" s="32"/>
      <c r="C385" s="33"/>
      <c r="D385" s="33"/>
      <c r="E385" s="26" t="str">
        <f t="shared" si="25"/>
        <v/>
      </c>
      <c r="F385" s="34"/>
      <c r="G385" s="35"/>
      <c r="H385" s="33"/>
      <c r="I385" s="35"/>
      <c r="J385" s="37"/>
      <c r="K385" s="37"/>
      <c r="L385" s="37"/>
      <c r="M385" s="37"/>
      <c r="N385" s="33"/>
      <c r="O385" s="33"/>
      <c r="P385" s="33"/>
      <c r="Q385" s="33"/>
      <c r="R385" s="35"/>
      <c r="S385" s="35"/>
      <c r="T385" s="37"/>
      <c r="U385" s="37"/>
      <c r="V385" s="35" t="str">
        <f>IF(ISBLANK(C385),"",IF(ISBLANK($D385),$C$3-C385,D385-C385))</f>
        <v/>
      </c>
      <c r="W385" s="35" t="str">
        <f>IF(E385="Oui",1,"")</f>
        <v/>
      </c>
      <c r="X385" s="35" t="str">
        <f t="shared" si="26"/>
        <v/>
      </c>
      <c r="Y385" s="35" t="str">
        <f t="shared" si="27"/>
        <v/>
      </c>
      <c r="Z385" s="35" t="str">
        <f>IF(E385="Oui",N385,"")</f>
        <v/>
      </c>
      <c r="AA385" s="38" t="str">
        <f>IF(E385="Oui",($C$3-J385)/365,"")</f>
        <v/>
      </c>
      <c r="AB385" s="35" t="str">
        <f t="shared" si="28"/>
        <v/>
      </c>
      <c r="AC385" s="35" t="str">
        <f>IF(AND($E385="Oui",$L385="CDI"),1,"")</f>
        <v/>
      </c>
      <c r="AD385" s="35" t="str">
        <f>IF(AND($E385="Oui",$L385="CDD"),1,"")</f>
        <v/>
      </c>
      <c r="AE385" s="35" t="str">
        <f>IF(AND($E385="Oui",$L385="Apprentissage"),1,"")</f>
        <v/>
      </c>
      <c r="AF385" s="35" t="str">
        <f>IF(AND($E385="Oui",$L385="Stage"),1,"")</f>
        <v/>
      </c>
      <c r="AG385" s="35" t="str">
        <f>IF(AND($E385="Oui",$L385="Autre"),1,"")</f>
        <v/>
      </c>
      <c r="AH385" s="35" t="str">
        <f>IF(AND($E385="Oui",$O385="Cadre"),1,"")</f>
        <v/>
      </c>
      <c r="AI385" s="35" t="str">
        <f>IF(AND($E385="Oui",$O385="Agent de maîtrise"),1,"")</f>
        <v/>
      </c>
      <c r="AJ385" s="35" t="str">
        <f>IF(AND($E385="Oui",$O385="Autre"),1,"")</f>
        <v/>
      </c>
      <c r="AK385" s="38" t="str">
        <f>IF(AND($E385="Oui",$H385="F"),($C$3-J385)/365,"")</f>
        <v/>
      </c>
      <c r="AL385" s="38" t="str">
        <f>IF(AND($E385="Oui",$H385="M"),($C$3-$J385)/365,"")</f>
        <v/>
      </c>
      <c r="AM385" s="35" t="str">
        <f>IF(AND($E385="Oui",$L385="CDI",$H385="F"),1,"")</f>
        <v/>
      </c>
      <c r="AN385" s="35" t="str">
        <f>IF(AND($E385="Oui",$L385="CDD",$H385="F"),1,"")</f>
        <v/>
      </c>
      <c r="AO385" s="35" t="str">
        <f>IF(AND($E385="Oui",$L385="Apprentissage",$H385="F"),1,"")</f>
        <v/>
      </c>
      <c r="AP385" s="35" t="str">
        <f>IF(AND($E385="Oui",$L385="Stage",$H385="F"),1,"")</f>
        <v/>
      </c>
      <c r="AQ385" s="35" t="str">
        <f>IF(AND($E385="Oui",$L385="Autre",$H385="F"),1,"")</f>
        <v/>
      </c>
      <c r="AR385" s="35" t="str">
        <f>IF(AND($E385="Oui",$O385="Cadre",$H385="F"),1,"")</f>
        <v/>
      </c>
      <c r="AS385" s="35" t="str">
        <f>IF(AND($E385="Oui",$O385="Agent de maîtrise",$H385="F"),1,"")</f>
        <v/>
      </c>
      <c r="AT385" s="35" t="str">
        <f>IF(AND($E385="Oui",$O385="Autre",$H385="F"),1,"")</f>
        <v/>
      </c>
      <c r="AU385" s="35" t="str">
        <f ca="1">IF($D385&gt;$AU$5,1,"")</f>
        <v/>
      </c>
      <c r="AV385" s="35" t="str">
        <f ca="1">IF(AND($D385&gt;$AV$5,$D385&lt;$AU$5),1,"")</f>
        <v/>
      </c>
      <c r="AW385" s="35" t="str">
        <f ca="1">IF($C385&gt;$AU$5,1,"")</f>
        <v/>
      </c>
      <c r="AX385" s="35" t="str">
        <f ca="1">IF(AND($C385&gt;$AV$5,$C385&lt;$AU$5),1,"")</f>
        <v/>
      </c>
      <c r="AY385" s="21" t="str">
        <f t="shared" si="29"/>
        <v/>
      </c>
    </row>
    <row r="386" spans="1:51" x14ac:dyDescent="0.25">
      <c r="A386" s="18">
        <v>379</v>
      </c>
      <c r="B386" s="32"/>
      <c r="C386" s="33"/>
      <c r="D386" s="33"/>
      <c r="E386" s="26" t="str">
        <f t="shared" si="25"/>
        <v/>
      </c>
      <c r="F386" s="34"/>
      <c r="G386" s="35"/>
      <c r="H386" s="33"/>
      <c r="I386" s="35"/>
      <c r="J386" s="37"/>
      <c r="K386" s="37"/>
      <c r="L386" s="37"/>
      <c r="M386" s="37"/>
      <c r="N386" s="33"/>
      <c r="O386" s="33"/>
      <c r="P386" s="33"/>
      <c r="Q386" s="33"/>
      <c r="R386" s="35"/>
      <c r="S386" s="35"/>
      <c r="T386" s="37"/>
      <c r="U386" s="37"/>
      <c r="V386" s="35" t="str">
        <f>IF(ISBLANK(C386),"",IF(ISBLANK($D386),$C$3-C386,D386-C386))</f>
        <v/>
      </c>
      <c r="W386" s="35" t="str">
        <f>IF(E386="Oui",1,"")</f>
        <v/>
      </c>
      <c r="X386" s="35" t="str">
        <f t="shared" si="26"/>
        <v/>
      </c>
      <c r="Y386" s="35" t="str">
        <f t="shared" si="27"/>
        <v/>
      </c>
      <c r="Z386" s="35" t="str">
        <f>IF(E386="Oui",N386,"")</f>
        <v/>
      </c>
      <c r="AA386" s="38" t="str">
        <f>IF(E386="Oui",($C$3-J386)/365,"")</f>
        <v/>
      </c>
      <c r="AB386" s="35" t="str">
        <f t="shared" si="28"/>
        <v/>
      </c>
      <c r="AC386" s="35" t="str">
        <f>IF(AND($E386="Oui",$L386="CDI"),1,"")</f>
        <v/>
      </c>
      <c r="AD386" s="35" t="str">
        <f>IF(AND($E386="Oui",$L386="CDD"),1,"")</f>
        <v/>
      </c>
      <c r="AE386" s="35" t="str">
        <f>IF(AND($E386="Oui",$L386="Apprentissage"),1,"")</f>
        <v/>
      </c>
      <c r="AF386" s="35" t="str">
        <f>IF(AND($E386="Oui",$L386="Stage"),1,"")</f>
        <v/>
      </c>
      <c r="AG386" s="35" t="str">
        <f>IF(AND($E386="Oui",$L386="Autre"),1,"")</f>
        <v/>
      </c>
      <c r="AH386" s="35" t="str">
        <f>IF(AND($E386="Oui",$O386="Cadre"),1,"")</f>
        <v/>
      </c>
      <c r="AI386" s="35" t="str">
        <f>IF(AND($E386="Oui",$O386="Agent de maîtrise"),1,"")</f>
        <v/>
      </c>
      <c r="AJ386" s="35" t="str">
        <f>IF(AND($E386="Oui",$O386="Autre"),1,"")</f>
        <v/>
      </c>
      <c r="AK386" s="38" t="str">
        <f>IF(AND($E386="Oui",$H386="F"),($C$3-J386)/365,"")</f>
        <v/>
      </c>
      <c r="AL386" s="38" t="str">
        <f>IF(AND($E386="Oui",$H386="M"),($C$3-$J386)/365,"")</f>
        <v/>
      </c>
      <c r="AM386" s="35" t="str">
        <f>IF(AND($E386="Oui",$L386="CDI",$H386="F"),1,"")</f>
        <v/>
      </c>
      <c r="AN386" s="35" t="str">
        <f>IF(AND($E386="Oui",$L386="CDD",$H386="F"),1,"")</f>
        <v/>
      </c>
      <c r="AO386" s="35" t="str">
        <f>IF(AND($E386="Oui",$L386="Apprentissage",$H386="F"),1,"")</f>
        <v/>
      </c>
      <c r="AP386" s="35" t="str">
        <f>IF(AND($E386="Oui",$L386="Stage",$H386="F"),1,"")</f>
        <v/>
      </c>
      <c r="AQ386" s="35" t="str">
        <f>IF(AND($E386="Oui",$L386="Autre",$H386="F"),1,"")</f>
        <v/>
      </c>
      <c r="AR386" s="35" t="str">
        <f>IF(AND($E386="Oui",$O386="Cadre",$H386="F"),1,"")</f>
        <v/>
      </c>
      <c r="AS386" s="35" t="str">
        <f>IF(AND($E386="Oui",$O386="Agent de maîtrise",$H386="F"),1,"")</f>
        <v/>
      </c>
      <c r="AT386" s="35" t="str">
        <f>IF(AND($E386="Oui",$O386="Autre",$H386="F"),1,"")</f>
        <v/>
      </c>
      <c r="AU386" s="35" t="str">
        <f ca="1">IF($D386&gt;$AU$5,1,"")</f>
        <v/>
      </c>
      <c r="AV386" s="35" t="str">
        <f ca="1">IF(AND($D386&gt;$AV$5,$D386&lt;$AU$5),1,"")</f>
        <v/>
      </c>
      <c r="AW386" s="35" t="str">
        <f ca="1">IF($C386&gt;$AU$5,1,"")</f>
        <v/>
      </c>
      <c r="AX386" s="35" t="str">
        <f ca="1">IF(AND($C386&gt;$AV$5,$C386&lt;$AU$5),1,"")</f>
        <v/>
      </c>
      <c r="AY386" s="21" t="str">
        <f t="shared" si="29"/>
        <v/>
      </c>
    </row>
    <row r="387" spans="1:51" x14ac:dyDescent="0.25">
      <c r="A387" s="18">
        <v>380</v>
      </c>
      <c r="B387" s="32"/>
      <c r="C387" s="33"/>
      <c r="D387" s="33"/>
      <c r="E387" s="26" t="str">
        <f t="shared" si="25"/>
        <v/>
      </c>
      <c r="F387" s="34"/>
      <c r="G387" s="35"/>
      <c r="H387" s="33"/>
      <c r="I387" s="35"/>
      <c r="J387" s="37"/>
      <c r="K387" s="37"/>
      <c r="L387" s="37"/>
      <c r="M387" s="37"/>
      <c r="N387" s="33"/>
      <c r="O387" s="33"/>
      <c r="P387" s="33"/>
      <c r="Q387" s="33"/>
      <c r="R387" s="35"/>
      <c r="S387" s="35"/>
      <c r="T387" s="37"/>
      <c r="U387" s="37"/>
      <c r="V387" s="35" t="str">
        <f>IF(ISBLANK(C387),"",IF(ISBLANK($D387),$C$3-C387,D387-C387))</f>
        <v/>
      </c>
      <c r="W387" s="35" t="str">
        <f>IF(E387="Oui",1,"")</f>
        <v/>
      </c>
      <c r="X387" s="35" t="str">
        <f t="shared" si="26"/>
        <v/>
      </c>
      <c r="Y387" s="35" t="str">
        <f t="shared" si="27"/>
        <v/>
      </c>
      <c r="Z387" s="35" t="str">
        <f>IF(E387="Oui",N387,"")</f>
        <v/>
      </c>
      <c r="AA387" s="38" t="str">
        <f>IF(E387="Oui",($C$3-J387)/365,"")</f>
        <v/>
      </c>
      <c r="AB387" s="35" t="str">
        <f t="shared" si="28"/>
        <v/>
      </c>
      <c r="AC387" s="35" t="str">
        <f>IF(AND($E387="Oui",$L387="CDI"),1,"")</f>
        <v/>
      </c>
      <c r="AD387" s="35" t="str">
        <f>IF(AND($E387="Oui",$L387="CDD"),1,"")</f>
        <v/>
      </c>
      <c r="AE387" s="35" t="str">
        <f>IF(AND($E387="Oui",$L387="Apprentissage"),1,"")</f>
        <v/>
      </c>
      <c r="AF387" s="35" t="str">
        <f>IF(AND($E387="Oui",$L387="Stage"),1,"")</f>
        <v/>
      </c>
      <c r="AG387" s="35" t="str">
        <f>IF(AND($E387="Oui",$L387="Autre"),1,"")</f>
        <v/>
      </c>
      <c r="AH387" s="35" t="str">
        <f>IF(AND($E387="Oui",$O387="Cadre"),1,"")</f>
        <v/>
      </c>
      <c r="AI387" s="35" t="str">
        <f>IF(AND($E387="Oui",$O387="Agent de maîtrise"),1,"")</f>
        <v/>
      </c>
      <c r="AJ387" s="35" t="str">
        <f>IF(AND($E387="Oui",$O387="Autre"),1,"")</f>
        <v/>
      </c>
      <c r="AK387" s="38" t="str">
        <f>IF(AND($E387="Oui",$H387="F"),($C$3-J387)/365,"")</f>
        <v/>
      </c>
      <c r="AL387" s="38" t="str">
        <f>IF(AND($E387="Oui",$H387="M"),($C$3-$J387)/365,"")</f>
        <v/>
      </c>
      <c r="AM387" s="35" t="str">
        <f>IF(AND($E387="Oui",$L387="CDI",$H387="F"),1,"")</f>
        <v/>
      </c>
      <c r="AN387" s="35" t="str">
        <f>IF(AND($E387="Oui",$L387="CDD",$H387="F"),1,"")</f>
        <v/>
      </c>
      <c r="AO387" s="35" t="str">
        <f>IF(AND($E387="Oui",$L387="Apprentissage",$H387="F"),1,"")</f>
        <v/>
      </c>
      <c r="AP387" s="35" t="str">
        <f>IF(AND($E387="Oui",$L387="Stage",$H387="F"),1,"")</f>
        <v/>
      </c>
      <c r="AQ387" s="35" t="str">
        <f>IF(AND($E387="Oui",$L387="Autre",$H387="F"),1,"")</f>
        <v/>
      </c>
      <c r="AR387" s="35" t="str">
        <f>IF(AND($E387="Oui",$O387="Cadre",$H387="F"),1,"")</f>
        <v/>
      </c>
      <c r="AS387" s="35" t="str">
        <f>IF(AND($E387="Oui",$O387="Agent de maîtrise",$H387="F"),1,"")</f>
        <v/>
      </c>
      <c r="AT387" s="35" t="str">
        <f>IF(AND($E387="Oui",$O387="Autre",$H387="F"),1,"")</f>
        <v/>
      </c>
      <c r="AU387" s="35" t="str">
        <f ca="1">IF($D387&gt;$AU$5,1,"")</f>
        <v/>
      </c>
      <c r="AV387" s="35" t="str">
        <f ca="1">IF(AND($D387&gt;$AV$5,$D387&lt;$AU$5),1,"")</f>
        <v/>
      </c>
      <c r="AW387" s="35" t="str">
        <f ca="1">IF($C387&gt;$AU$5,1,"")</f>
        <v/>
      </c>
      <c r="AX387" s="35" t="str">
        <f ca="1">IF(AND($C387&gt;$AV$5,$C387&lt;$AU$5),1,"")</f>
        <v/>
      </c>
      <c r="AY387" s="21" t="str">
        <f t="shared" si="29"/>
        <v/>
      </c>
    </row>
    <row r="388" spans="1:51" x14ac:dyDescent="0.25">
      <c r="A388" s="18">
        <v>381</v>
      </c>
      <c r="B388" s="32"/>
      <c r="C388" s="33"/>
      <c r="D388" s="33"/>
      <c r="E388" s="26" t="str">
        <f t="shared" si="25"/>
        <v/>
      </c>
      <c r="F388" s="34"/>
      <c r="G388" s="35"/>
      <c r="H388" s="33"/>
      <c r="I388" s="35"/>
      <c r="J388" s="37"/>
      <c r="K388" s="37"/>
      <c r="L388" s="37"/>
      <c r="M388" s="37"/>
      <c r="N388" s="33"/>
      <c r="O388" s="33"/>
      <c r="P388" s="33"/>
      <c r="Q388" s="33"/>
      <c r="R388" s="35"/>
      <c r="S388" s="35"/>
      <c r="T388" s="37"/>
      <c r="U388" s="37"/>
      <c r="V388" s="35" t="str">
        <f>IF(ISBLANK(C388),"",IF(ISBLANK($D388),$C$3-C388,D388-C388))</f>
        <v/>
      </c>
      <c r="W388" s="35" t="str">
        <f>IF(E388="Oui",1,"")</f>
        <v/>
      </c>
      <c r="X388" s="35" t="str">
        <f t="shared" si="26"/>
        <v/>
      </c>
      <c r="Y388" s="35" t="str">
        <f t="shared" si="27"/>
        <v/>
      </c>
      <c r="Z388" s="35" t="str">
        <f>IF(E388="Oui",N388,"")</f>
        <v/>
      </c>
      <c r="AA388" s="38" t="str">
        <f>IF(E388="Oui",($C$3-J388)/365,"")</f>
        <v/>
      </c>
      <c r="AB388" s="35" t="str">
        <f t="shared" si="28"/>
        <v/>
      </c>
      <c r="AC388" s="35" t="str">
        <f>IF(AND($E388="Oui",$L388="CDI"),1,"")</f>
        <v/>
      </c>
      <c r="AD388" s="35" t="str">
        <f>IF(AND($E388="Oui",$L388="CDD"),1,"")</f>
        <v/>
      </c>
      <c r="AE388" s="35" t="str">
        <f>IF(AND($E388="Oui",$L388="Apprentissage"),1,"")</f>
        <v/>
      </c>
      <c r="AF388" s="35" t="str">
        <f>IF(AND($E388="Oui",$L388="Stage"),1,"")</f>
        <v/>
      </c>
      <c r="AG388" s="35" t="str">
        <f>IF(AND($E388="Oui",$L388="Autre"),1,"")</f>
        <v/>
      </c>
      <c r="AH388" s="35" t="str">
        <f>IF(AND($E388="Oui",$O388="Cadre"),1,"")</f>
        <v/>
      </c>
      <c r="AI388" s="35" t="str">
        <f>IF(AND($E388="Oui",$O388="Agent de maîtrise"),1,"")</f>
        <v/>
      </c>
      <c r="AJ388" s="35" t="str">
        <f>IF(AND($E388="Oui",$O388="Autre"),1,"")</f>
        <v/>
      </c>
      <c r="AK388" s="38" t="str">
        <f>IF(AND($E388="Oui",$H388="F"),($C$3-J388)/365,"")</f>
        <v/>
      </c>
      <c r="AL388" s="38" t="str">
        <f>IF(AND($E388="Oui",$H388="M"),($C$3-$J388)/365,"")</f>
        <v/>
      </c>
      <c r="AM388" s="35" t="str">
        <f>IF(AND($E388="Oui",$L388="CDI",$H388="F"),1,"")</f>
        <v/>
      </c>
      <c r="AN388" s="35" t="str">
        <f>IF(AND($E388="Oui",$L388="CDD",$H388="F"),1,"")</f>
        <v/>
      </c>
      <c r="AO388" s="35" t="str">
        <f>IF(AND($E388="Oui",$L388="Apprentissage",$H388="F"),1,"")</f>
        <v/>
      </c>
      <c r="AP388" s="35" t="str">
        <f>IF(AND($E388="Oui",$L388="Stage",$H388="F"),1,"")</f>
        <v/>
      </c>
      <c r="AQ388" s="35" t="str">
        <f>IF(AND($E388="Oui",$L388="Autre",$H388="F"),1,"")</f>
        <v/>
      </c>
      <c r="AR388" s="35" t="str">
        <f>IF(AND($E388="Oui",$O388="Cadre",$H388="F"),1,"")</f>
        <v/>
      </c>
      <c r="AS388" s="35" t="str">
        <f>IF(AND($E388="Oui",$O388="Agent de maîtrise",$H388="F"),1,"")</f>
        <v/>
      </c>
      <c r="AT388" s="35" t="str">
        <f>IF(AND($E388="Oui",$O388="Autre",$H388="F"),1,"")</f>
        <v/>
      </c>
      <c r="AU388" s="35" t="str">
        <f ca="1">IF($D388&gt;$AU$5,1,"")</f>
        <v/>
      </c>
      <c r="AV388" s="35" t="str">
        <f ca="1">IF(AND($D388&gt;$AV$5,$D388&lt;$AU$5),1,"")</f>
        <v/>
      </c>
      <c r="AW388" s="35" t="str">
        <f ca="1">IF($C388&gt;$AU$5,1,"")</f>
        <v/>
      </c>
      <c r="AX388" s="35" t="str">
        <f ca="1">IF(AND($C388&gt;$AV$5,$C388&lt;$AU$5),1,"")</f>
        <v/>
      </c>
      <c r="AY388" s="21" t="str">
        <f t="shared" si="29"/>
        <v/>
      </c>
    </row>
    <row r="389" spans="1:51" x14ac:dyDescent="0.25">
      <c r="A389" s="18">
        <v>382</v>
      </c>
      <c r="B389" s="32"/>
      <c r="C389" s="33"/>
      <c r="D389" s="33"/>
      <c r="E389" s="26" t="str">
        <f t="shared" si="25"/>
        <v/>
      </c>
      <c r="F389" s="34"/>
      <c r="G389" s="35"/>
      <c r="H389" s="33"/>
      <c r="I389" s="35"/>
      <c r="J389" s="37"/>
      <c r="K389" s="37"/>
      <c r="L389" s="37"/>
      <c r="M389" s="37"/>
      <c r="N389" s="33"/>
      <c r="O389" s="33"/>
      <c r="P389" s="33"/>
      <c r="Q389" s="33"/>
      <c r="R389" s="35"/>
      <c r="S389" s="35"/>
      <c r="T389" s="37"/>
      <c r="U389" s="37"/>
      <c r="V389" s="35" t="str">
        <f>IF(ISBLANK(C389),"",IF(ISBLANK($D389),$C$3-C389,D389-C389))</f>
        <v/>
      </c>
      <c r="W389" s="35" t="str">
        <f>IF(E389="Oui",1,"")</f>
        <v/>
      </c>
      <c r="X389" s="35" t="str">
        <f t="shared" si="26"/>
        <v/>
      </c>
      <c r="Y389" s="35" t="str">
        <f t="shared" si="27"/>
        <v/>
      </c>
      <c r="Z389" s="35" t="str">
        <f>IF(E389="Oui",N389,"")</f>
        <v/>
      </c>
      <c r="AA389" s="38" t="str">
        <f>IF(E389="Oui",($C$3-J389)/365,"")</f>
        <v/>
      </c>
      <c r="AB389" s="35" t="str">
        <f t="shared" si="28"/>
        <v/>
      </c>
      <c r="AC389" s="35" t="str">
        <f>IF(AND($E389="Oui",$L389="CDI"),1,"")</f>
        <v/>
      </c>
      <c r="AD389" s="35" t="str">
        <f>IF(AND($E389="Oui",$L389="CDD"),1,"")</f>
        <v/>
      </c>
      <c r="AE389" s="35" t="str">
        <f>IF(AND($E389="Oui",$L389="Apprentissage"),1,"")</f>
        <v/>
      </c>
      <c r="AF389" s="35" t="str">
        <f>IF(AND($E389="Oui",$L389="Stage"),1,"")</f>
        <v/>
      </c>
      <c r="AG389" s="35" t="str">
        <f>IF(AND($E389="Oui",$L389="Autre"),1,"")</f>
        <v/>
      </c>
      <c r="AH389" s="35" t="str">
        <f>IF(AND($E389="Oui",$O389="Cadre"),1,"")</f>
        <v/>
      </c>
      <c r="AI389" s="35" t="str">
        <f>IF(AND($E389="Oui",$O389="Agent de maîtrise"),1,"")</f>
        <v/>
      </c>
      <c r="AJ389" s="35" t="str">
        <f>IF(AND($E389="Oui",$O389="Autre"),1,"")</f>
        <v/>
      </c>
      <c r="AK389" s="38" t="str">
        <f>IF(AND($E389="Oui",$H389="F"),($C$3-J389)/365,"")</f>
        <v/>
      </c>
      <c r="AL389" s="38" t="str">
        <f>IF(AND($E389="Oui",$H389="M"),($C$3-$J389)/365,"")</f>
        <v/>
      </c>
      <c r="AM389" s="35" t="str">
        <f>IF(AND($E389="Oui",$L389="CDI",$H389="F"),1,"")</f>
        <v/>
      </c>
      <c r="AN389" s="35" t="str">
        <f>IF(AND($E389="Oui",$L389="CDD",$H389="F"),1,"")</f>
        <v/>
      </c>
      <c r="AO389" s="35" t="str">
        <f>IF(AND($E389="Oui",$L389="Apprentissage",$H389="F"),1,"")</f>
        <v/>
      </c>
      <c r="AP389" s="35" t="str">
        <f>IF(AND($E389="Oui",$L389="Stage",$H389="F"),1,"")</f>
        <v/>
      </c>
      <c r="AQ389" s="35" t="str">
        <f>IF(AND($E389="Oui",$L389="Autre",$H389="F"),1,"")</f>
        <v/>
      </c>
      <c r="AR389" s="35" t="str">
        <f>IF(AND($E389="Oui",$O389="Cadre",$H389="F"),1,"")</f>
        <v/>
      </c>
      <c r="AS389" s="35" t="str">
        <f>IF(AND($E389="Oui",$O389="Agent de maîtrise",$H389="F"),1,"")</f>
        <v/>
      </c>
      <c r="AT389" s="35" t="str">
        <f>IF(AND($E389="Oui",$O389="Autre",$H389="F"),1,"")</f>
        <v/>
      </c>
      <c r="AU389" s="35" t="str">
        <f ca="1">IF($D389&gt;$AU$5,1,"")</f>
        <v/>
      </c>
      <c r="AV389" s="35" t="str">
        <f ca="1">IF(AND($D389&gt;$AV$5,$D389&lt;$AU$5),1,"")</f>
        <v/>
      </c>
      <c r="AW389" s="35" t="str">
        <f ca="1">IF($C389&gt;$AU$5,1,"")</f>
        <v/>
      </c>
      <c r="AX389" s="35" t="str">
        <f ca="1">IF(AND($C389&gt;$AV$5,$C389&lt;$AU$5),1,"")</f>
        <v/>
      </c>
      <c r="AY389" s="21" t="str">
        <f t="shared" si="29"/>
        <v/>
      </c>
    </row>
    <row r="390" spans="1:51" x14ac:dyDescent="0.25">
      <c r="A390" s="18">
        <v>383</v>
      </c>
      <c r="B390" s="32"/>
      <c r="C390" s="33"/>
      <c r="D390" s="33"/>
      <c r="E390" s="26" t="str">
        <f t="shared" si="25"/>
        <v/>
      </c>
      <c r="F390" s="34"/>
      <c r="G390" s="35"/>
      <c r="H390" s="33"/>
      <c r="I390" s="35"/>
      <c r="J390" s="37"/>
      <c r="K390" s="37"/>
      <c r="L390" s="37"/>
      <c r="M390" s="37"/>
      <c r="N390" s="33"/>
      <c r="O390" s="33"/>
      <c r="P390" s="33"/>
      <c r="Q390" s="33"/>
      <c r="R390" s="35"/>
      <c r="S390" s="35"/>
      <c r="T390" s="37"/>
      <c r="U390" s="37"/>
      <c r="V390" s="35" t="str">
        <f>IF(ISBLANK(C390),"",IF(ISBLANK($D390),$C$3-C390,D390-C390))</f>
        <v/>
      </c>
      <c r="W390" s="35" t="str">
        <f>IF(E390="Oui",1,"")</f>
        <v/>
      </c>
      <c r="X390" s="35" t="str">
        <f t="shared" si="26"/>
        <v/>
      </c>
      <c r="Y390" s="35" t="str">
        <f t="shared" si="27"/>
        <v/>
      </c>
      <c r="Z390" s="35" t="str">
        <f>IF(E390="Oui",N390,"")</f>
        <v/>
      </c>
      <c r="AA390" s="38" t="str">
        <f>IF(E390="Oui",($C$3-J390)/365,"")</f>
        <v/>
      </c>
      <c r="AB390" s="35" t="str">
        <f t="shared" si="28"/>
        <v/>
      </c>
      <c r="AC390" s="35" t="str">
        <f>IF(AND($E390="Oui",$L390="CDI"),1,"")</f>
        <v/>
      </c>
      <c r="AD390" s="35" t="str">
        <f>IF(AND($E390="Oui",$L390="CDD"),1,"")</f>
        <v/>
      </c>
      <c r="AE390" s="35" t="str">
        <f>IF(AND($E390="Oui",$L390="Apprentissage"),1,"")</f>
        <v/>
      </c>
      <c r="AF390" s="35" t="str">
        <f>IF(AND($E390="Oui",$L390="Stage"),1,"")</f>
        <v/>
      </c>
      <c r="AG390" s="35" t="str">
        <f>IF(AND($E390="Oui",$L390="Autre"),1,"")</f>
        <v/>
      </c>
      <c r="AH390" s="35" t="str">
        <f>IF(AND($E390="Oui",$O390="Cadre"),1,"")</f>
        <v/>
      </c>
      <c r="AI390" s="35" t="str">
        <f>IF(AND($E390="Oui",$O390="Agent de maîtrise"),1,"")</f>
        <v/>
      </c>
      <c r="AJ390" s="35" t="str">
        <f>IF(AND($E390="Oui",$O390="Autre"),1,"")</f>
        <v/>
      </c>
      <c r="AK390" s="38" t="str">
        <f>IF(AND($E390="Oui",$H390="F"),($C$3-J390)/365,"")</f>
        <v/>
      </c>
      <c r="AL390" s="38" t="str">
        <f>IF(AND($E390="Oui",$H390="M"),($C$3-$J390)/365,"")</f>
        <v/>
      </c>
      <c r="AM390" s="35" t="str">
        <f>IF(AND($E390="Oui",$L390="CDI",$H390="F"),1,"")</f>
        <v/>
      </c>
      <c r="AN390" s="35" t="str">
        <f>IF(AND($E390="Oui",$L390="CDD",$H390="F"),1,"")</f>
        <v/>
      </c>
      <c r="AO390" s="35" t="str">
        <f>IF(AND($E390="Oui",$L390="Apprentissage",$H390="F"),1,"")</f>
        <v/>
      </c>
      <c r="AP390" s="35" t="str">
        <f>IF(AND($E390="Oui",$L390="Stage",$H390="F"),1,"")</f>
        <v/>
      </c>
      <c r="AQ390" s="35" t="str">
        <f>IF(AND($E390="Oui",$L390="Autre",$H390="F"),1,"")</f>
        <v/>
      </c>
      <c r="AR390" s="35" t="str">
        <f>IF(AND($E390="Oui",$O390="Cadre",$H390="F"),1,"")</f>
        <v/>
      </c>
      <c r="AS390" s="35" t="str">
        <f>IF(AND($E390="Oui",$O390="Agent de maîtrise",$H390="F"),1,"")</f>
        <v/>
      </c>
      <c r="AT390" s="35" t="str">
        <f>IF(AND($E390="Oui",$O390="Autre",$H390="F"),1,"")</f>
        <v/>
      </c>
      <c r="AU390" s="35" t="str">
        <f ca="1">IF($D390&gt;$AU$5,1,"")</f>
        <v/>
      </c>
      <c r="AV390" s="35" t="str">
        <f ca="1">IF(AND($D390&gt;$AV$5,$D390&lt;$AU$5),1,"")</f>
        <v/>
      </c>
      <c r="AW390" s="35" t="str">
        <f ca="1">IF($C390&gt;$AU$5,1,"")</f>
        <v/>
      </c>
      <c r="AX390" s="35" t="str">
        <f ca="1">IF(AND($C390&gt;$AV$5,$C390&lt;$AU$5),1,"")</f>
        <v/>
      </c>
      <c r="AY390" s="21" t="str">
        <f t="shared" si="29"/>
        <v/>
      </c>
    </row>
    <row r="391" spans="1:51" x14ac:dyDescent="0.25">
      <c r="A391" s="18">
        <v>384</v>
      </c>
      <c r="B391" s="32"/>
      <c r="C391" s="33"/>
      <c r="D391" s="33"/>
      <c r="E391" s="26" t="str">
        <f t="shared" si="25"/>
        <v/>
      </c>
      <c r="F391" s="34"/>
      <c r="G391" s="35"/>
      <c r="H391" s="33"/>
      <c r="I391" s="35"/>
      <c r="J391" s="37"/>
      <c r="K391" s="37"/>
      <c r="L391" s="37"/>
      <c r="M391" s="37"/>
      <c r="N391" s="33"/>
      <c r="O391" s="33"/>
      <c r="P391" s="33"/>
      <c r="Q391" s="33"/>
      <c r="R391" s="35"/>
      <c r="S391" s="35"/>
      <c r="T391" s="37"/>
      <c r="U391" s="37"/>
      <c r="V391" s="35" t="str">
        <f>IF(ISBLANK(C391),"",IF(ISBLANK($D391),$C$3-C391,D391-C391))</f>
        <v/>
      </c>
      <c r="W391" s="35" t="str">
        <f>IF(E391="Oui",1,"")</f>
        <v/>
      </c>
      <c r="X391" s="35" t="str">
        <f t="shared" si="26"/>
        <v/>
      </c>
      <c r="Y391" s="35" t="str">
        <f t="shared" si="27"/>
        <v/>
      </c>
      <c r="Z391" s="35" t="str">
        <f>IF(E391="Oui",N391,"")</f>
        <v/>
      </c>
      <c r="AA391" s="38" t="str">
        <f>IF(E391="Oui",($C$3-J391)/365,"")</f>
        <v/>
      </c>
      <c r="AB391" s="35" t="str">
        <f t="shared" si="28"/>
        <v/>
      </c>
      <c r="AC391" s="35" t="str">
        <f>IF(AND($E391="Oui",$L391="CDI"),1,"")</f>
        <v/>
      </c>
      <c r="AD391" s="35" t="str">
        <f>IF(AND($E391="Oui",$L391="CDD"),1,"")</f>
        <v/>
      </c>
      <c r="AE391" s="35" t="str">
        <f>IF(AND($E391="Oui",$L391="Apprentissage"),1,"")</f>
        <v/>
      </c>
      <c r="AF391" s="35" t="str">
        <f>IF(AND($E391="Oui",$L391="Stage"),1,"")</f>
        <v/>
      </c>
      <c r="AG391" s="35" t="str">
        <f>IF(AND($E391="Oui",$L391="Autre"),1,"")</f>
        <v/>
      </c>
      <c r="AH391" s="35" t="str">
        <f>IF(AND($E391="Oui",$O391="Cadre"),1,"")</f>
        <v/>
      </c>
      <c r="AI391" s="35" t="str">
        <f>IF(AND($E391="Oui",$O391="Agent de maîtrise"),1,"")</f>
        <v/>
      </c>
      <c r="AJ391" s="35" t="str">
        <f>IF(AND($E391="Oui",$O391="Autre"),1,"")</f>
        <v/>
      </c>
      <c r="AK391" s="38" t="str">
        <f>IF(AND($E391="Oui",$H391="F"),($C$3-J391)/365,"")</f>
        <v/>
      </c>
      <c r="AL391" s="38" t="str">
        <f>IF(AND($E391="Oui",$H391="M"),($C$3-$J391)/365,"")</f>
        <v/>
      </c>
      <c r="AM391" s="35" t="str">
        <f>IF(AND($E391="Oui",$L391="CDI",$H391="F"),1,"")</f>
        <v/>
      </c>
      <c r="AN391" s="35" t="str">
        <f>IF(AND($E391="Oui",$L391="CDD",$H391="F"),1,"")</f>
        <v/>
      </c>
      <c r="AO391" s="35" t="str">
        <f>IF(AND($E391="Oui",$L391="Apprentissage",$H391="F"),1,"")</f>
        <v/>
      </c>
      <c r="AP391" s="35" t="str">
        <f>IF(AND($E391="Oui",$L391="Stage",$H391="F"),1,"")</f>
        <v/>
      </c>
      <c r="AQ391" s="35" t="str">
        <f>IF(AND($E391="Oui",$L391="Autre",$H391="F"),1,"")</f>
        <v/>
      </c>
      <c r="AR391" s="35" t="str">
        <f>IF(AND($E391="Oui",$O391="Cadre",$H391="F"),1,"")</f>
        <v/>
      </c>
      <c r="AS391" s="35" t="str">
        <f>IF(AND($E391="Oui",$O391="Agent de maîtrise",$H391="F"),1,"")</f>
        <v/>
      </c>
      <c r="AT391" s="35" t="str">
        <f>IF(AND($E391="Oui",$O391="Autre",$H391="F"),1,"")</f>
        <v/>
      </c>
      <c r="AU391" s="35" t="str">
        <f ca="1">IF($D391&gt;$AU$5,1,"")</f>
        <v/>
      </c>
      <c r="AV391" s="35" t="str">
        <f ca="1">IF(AND($D391&gt;$AV$5,$D391&lt;$AU$5),1,"")</f>
        <v/>
      </c>
      <c r="AW391" s="35" t="str">
        <f ca="1">IF($C391&gt;$AU$5,1,"")</f>
        <v/>
      </c>
      <c r="AX391" s="35" t="str">
        <f ca="1">IF(AND($C391&gt;$AV$5,$C391&lt;$AU$5),1,"")</f>
        <v/>
      </c>
      <c r="AY391" s="21" t="str">
        <f t="shared" si="29"/>
        <v/>
      </c>
    </row>
    <row r="392" spans="1:51" x14ac:dyDescent="0.25">
      <c r="A392" s="18">
        <v>385</v>
      </c>
      <c r="B392" s="32"/>
      <c r="C392" s="33"/>
      <c r="D392" s="33"/>
      <c r="E392" s="26" t="str">
        <f t="shared" si="25"/>
        <v/>
      </c>
      <c r="F392" s="34"/>
      <c r="G392" s="35"/>
      <c r="H392" s="33"/>
      <c r="I392" s="35"/>
      <c r="J392" s="37"/>
      <c r="K392" s="37"/>
      <c r="L392" s="37"/>
      <c r="M392" s="37"/>
      <c r="N392" s="33"/>
      <c r="O392" s="33"/>
      <c r="P392" s="33"/>
      <c r="Q392" s="33"/>
      <c r="R392" s="35"/>
      <c r="S392" s="35"/>
      <c r="T392" s="37"/>
      <c r="U392" s="37"/>
      <c r="V392" s="35" t="str">
        <f>IF(ISBLANK(C392),"",IF(ISBLANK($D392),$C$3-C392,D392-C392))</f>
        <v/>
      </c>
      <c r="W392" s="35" t="str">
        <f>IF(E392="Oui",1,"")</f>
        <v/>
      </c>
      <c r="X392" s="35" t="str">
        <f t="shared" si="26"/>
        <v/>
      </c>
      <c r="Y392" s="35" t="str">
        <f t="shared" si="27"/>
        <v/>
      </c>
      <c r="Z392" s="35" t="str">
        <f>IF(E392="Oui",N392,"")</f>
        <v/>
      </c>
      <c r="AA392" s="38" t="str">
        <f>IF(E392="Oui",($C$3-J392)/365,"")</f>
        <v/>
      </c>
      <c r="AB392" s="35" t="str">
        <f t="shared" si="28"/>
        <v/>
      </c>
      <c r="AC392" s="35" t="str">
        <f>IF(AND($E392="Oui",$L392="CDI"),1,"")</f>
        <v/>
      </c>
      <c r="AD392" s="35" t="str">
        <f>IF(AND($E392="Oui",$L392="CDD"),1,"")</f>
        <v/>
      </c>
      <c r="AE392" s="35" t="str">
        <f>IF(AND($E392="Oui",$L392="Apprentissage"),1,"")</f>
        <v/>
      </c>
      <c r="AF392" s="35" t="str">
        <f>IF(AND($E392="Oui",$L392="Stage"),1,"")</f>
        <v/>
      </c>
      <c r="AG392" s="35" t="str">
        <f>IF(AND($E392="Oui",$L392="Autre"),1,"")</f>
        <v/>
      </c>
      <c r="AH392" s="35" t="str">
        <f>IF(AND($E392="Oui",$O392="Cadre"),1,"")</f>
        <v/>
      </c>
      <c r="AI392" s="35" t="str">
        <f>IF(AND($E392="Oui",$O392="Agent de maîtrise"),1,"")</f>
        <v/>
      </c>
      <c r="AJ392" s="35" t="str">
        <f>IF(AND($E392="Oui",$O392="Autre"),1,"")</f>
        <v/>
      </c>
      <c r="AK392" s="38" t="str">
        <f>IF(AND($E392="Oui",$H392="F"),($C$3-J392)/365,"")</f>
        <v/>
      </c>
      <c r="AL392" s="38" t="str">
        <f>IF(AND($E392="Oui",$H392="M"),($C$3-$J392)/365,"")</f>
        <v/>
      </c>
      <c r="AM392" s="35" t="str">
        <f>IF(AND($E392="Oui",$L392="CDI",$H392="F"),1,"")</f>
        <v/>
      </c>
      <c r="AN392" s="35" t="str">
        <f>IF(AND($E392="Oui",$L392="CDD",$H392="F"),1,"")</f>
        <v/>
      </c>
      <c r="AO392" s="35" t="str">
        <f>IF(AND($E392="Oui",$L392="Apprentissage",$H392="F"),1,"")</f>
        <v/>
      </c>
      <c r="AP392" s="35" t="str">
        <f>IF(AND($E392="Oui",$L392="Stage",$H392="F"),1,"")</f>
        <v/>
      </c>
      <c r="AQ392" s="35" t="str">
        <f>IF(AND($E392="Oui",$L392="Autre",$H392="F"),1,"")</f>
        <v/>
      </c>
      <c r="AR392" s="35" t="str">
        <f>IF(AND($E392="Oui",$O392="Cadre",$H392="F"),1,"")</f>
        <v/>
      </c>
      <c r="AS392" s="35" t="str">
        <f>IF(AND($E392="Oui",$O392="Agent de maîtrise",$H392="F"),1,"")</f>
        <v/>
      </c>
      <c r="AT392" s="35" t="str">
        <f>IF(AND($E392="Oui",$O392="Autre",$H392="F"),1,"")</f>
        <v/>
      </c>
      <c r="AU392" s="35" t="str">
        <f ca="1">IF($D392&gt;$AU$5,1,"")</f>
        <v/>
      </c>
      <c r="AV392" s="35" t="str">
        <f ca="1">IF(AND($D392&gt;$AV$5,$D392&lt;$AU$5),1,"")</f>
        <v/>
      </c>
      <c r="AW392" s="35" t="str">
        <f ca="1">IF($C392&gt;$AU$5,1,"")</f>
        <v/>
      </c>
      <c r="AX392" s="35" t="str">
        <f ca="1">IF(AND($C392&gt;$AV$5,$C392&lt;$AU$5),1,"")</f>
        <v/>
      </c>
      <c r="AY392" s="21" t="str">
        <f t="shared" si="29"/>
        <v/>
      </c>
    </row>
    <row r="393" spans="1:51" x14ac:dyDescent="0.25">
      <c r="A393" s="18">
        <v>386</v>
      </c>
      <c r="B393" s="32"/>
      <c r="C393" s="33"/>
      <c r="D393" s="33"/>
      <c r="E393" s="26" t="str">
        <f t="shared" ref="E393:E456" si="30">IF(AND(ISBLANK(D393),ISBLANK(C393)),"",IF(ISBLANK(D393),"Oui","Non"))</f>
        <v/>
      </c>
      <c r="F393" s="34"/>
      <c r="G393" s="35"/>
      <c r="H393" s="33"/>
      <c r="I393" s="35"/>
      <c r="J393" s="37"/>
      <c r="K393" s="37"/>
      <c r="L393" s="37"/>
      <c r="M393" s="37"/>
      <c r="N393" s="33"/>
      <c r="O393" s="33"/>
      <c r="P393" s="33"/>
      <c r="Q393" s="33"/>
      <c r="R393" s="35"/>
      <c r="S393" s="35"/>
      <c r="T393" s="37"/>
      <c r="U393" s="37"/>
      <c r="V393" s="35" t="str">
        <f>IF(ISBLANK(C393),"",IF(ISBLANK($D393),$C$3-C393,D393-C393))</f>
        <v/>
      </c>
      <c r="W393" s="35" t="str">
        <f>IF(E393="Oui",1,"")</f>
        <v/>
      </c>
      <c r="X393" s="35" t="str">
        <f t="shared" ref="X393:X456" si="31">IF(H393="F",W393,"")</f>
        <v/>
      </c>
      <c r="Y393" s="35" t="str">
        <f t="shared" ref="Y393:Y456" si="32">IF(H393="M",W393,"")</f>
        <v/>
      </c>
      <c r="Z393" s="35" t="str">
        <f>IF(E393="Oui",N393,"")</f>
        <v/>
      </c>
      <c r="AA393" s="38" t="str">
        <f>IF(E393="Oui",($C$3-J393)/365,"")</f>
        <v/>
      </c>
      <c r="AB393" s="35" t="str">
        <f t="shared" ref="AB393:AB456" si="33">IF(AND($E393="Oui",K393="Oui"),1,"")</f>
        <v/>
      </c>
      <c r="AC393" s="35" t="str">
        <f>IF(AND($E393="Oui",$L393="CDI"),1,"")</f>
        <v/>
      </c>
      <c r="AD393" s="35" t="str">
        <f>IF(AND($E393="Oui",$L393="CDD"),1,"")</f>
        <v/>
      </c>
      <c r="AE393" s="35" t="str">
        <f>IF(AND($E393="Oui",$L393="Apprentissage"),1,"")</f>
        <v/>
      </c>
      <c r="AF393" s="35" t="str">
        <f>IF(AND($E393="Oui",$L393="Stage"),1,"")</f>
        <v/>
      </c>
      <c r="AG393" s="35" t="str">
        <f>IF(AND($E393="Oui",$L393="Autre"),1,"")</f>
        <v/>
      </c>
      <c r="AH393" s="35" t="str">
        <f>IF(AND($E393="Oui",$O393="Cadre"),1,"")</f>
        <v/>
      </c>
      <c r="AI393" s="35" t="str">
        <f>IF(AND($E393="Oui",$O393="Agent de maîtrise"),1,"")</f>
        <v/>
      </c>
      <c r="AJ393" s="35" t="str">
        <f>IF(AND($E393="Oui",$O393="Autre"),1,"")</f>
        <v/>
      </c>
      <c r="AK393" s="38" t="str">
        <f>IF(AND($E393="Oui",$H393="F"),($C$3-J393)/365,"")</f>
        <v/>
      </c>
      <c r="AL393" s="38" t="str">
        <f>IF(AND($E393="Oui",$H393="M"),($C$3-$J393)/365,"")</f>
        <v/>
      </c>
      <c r="AM393" s="35" t="str">
        <f>IF(AND($E393="Oui",$L393="CDI",$H393="F"),1,"")</f>
        <v/>
      </c>
      <c r="AN393" s="35" t="str">
        <f>IF(AND($E393="Oui",$L393="CDD",$H393="F"),1,"")</f>
        <v/>
      </c>
      <c r="AO393" s="35" t="str">
        <f>IF(AND($E393="Oui",$L393="Apprentissage",$H393="F"),1,"")</f>
        <v/>
      </c>
      <c r="AP393" s="35" t="str">
        <f>IF(AND($E393="Oui",$L393="Stage",$H393="F"),1,"")</f>
        <v/>
      </c>
      <c r="AQ393" s="35" t="str">
        <f>IF(AND($E393="Oui",$L393="Autre",$H393="F"),1,"")</f>
        <v/>
      </c>
      <c r="AR393" s="35" t="str">
        <f>IF(AND($E393="Oui",$O393="Cadre",$H393="F"),1,"")</f>
        <v/>
      </c>
      <c r="AS393" s="35" t="str">
        <f>IF(AND($E393="Oui",$O393="Agent de maîtrise",$H393="F"),1,"")</f>
        <v/>
      </c>
      <c r="AT393" s="35" t="str">
        <f>IF(AND($E393="Oui",$O393="Autre",$H393="F"),1,"")</f>
        <v/>
      </c>
      <c r="AU393" s="35" t="str">
        <f ca="1">IF($D393&gt;$AU$5,1,"")</f>
        <v/>
      </c>
      <c r="AV393" s="35" t="str">
        <f ca="1">IF(AND($D393&gt;$AV$5,$D393&lt;$AU$5),1,"")</f>
        <v/>
      </c>
      <c r="AW393" s="35" t="str">
        <f ca="1">IF($C393&gt;$AU$5,1,"")</f>
        <v/>
      </c>
      <c r="AX393" s="35" t="str">
        <f ca="1">IF(AND($C393&gt;$AV$5,$C393&lt;$AU$5),1,"")</f>
        <v/>
      </c>
      <c r="AY393" s="21" t="str">
        <f t="shared" ref="AY393:AY456" si="34">IF(ISBLANK(B393),"",B393)</f>
        <v/>
      </c>
    </row>
    <row r="394" spans="1:51" x14ac:dyDescent="0.25">
      <c r="A394" s="18">
        <v>387</v>
      </c>
      <c r="B394" s="32"/>
      <c r="C394" s="33"/>
      <c r="D394" s="33"/>
      <c r="E394" s="26" t="str">
        <f t="shared" si="30"/>
        <v/>
      </c>
      <c r="F394" s="34"/>
      <c r="G394" s="35"/>
      <c r="H394" s="33"/>
      <c r="I394" s="35"/>
      <c r="J394" s="37"/>
      <c r="K394" s="37"/>
      <c r="L394" s="37"/>
      <c r="M394" s="37"/>
      <c r="N394" s="33"/>
      <c r="O394" s="33"/>
      <c r="P394" s="33"/>
      <c r="Q394" s="33"/>
      <c r="R394" s="35"/>
      <c r="S394" s="35"/>
      <c r="T394" s="37"/>
      <c r="U394" s="37"/>
      <c r="V394" s="35" t="str">
        <f>IF(ISBLANK(C394),"",IF(ISBLANK($D394),$C$3-C394,D394-C394))</f>
        <v/>
      </c>
      <c r="W394" s="35" t="str">
        <f>IF(E394="Oui",1,"")</f>
        <v/>
      </c>
      <c r="X394" s="35" t="str">
        <f t="shared" si="31"/>
        <v/>
      </c>
      <c r="Y394" s="35" t="str">
        <f t="shared" si="32"/>
        <v/>
      </c>
      <c r="Z394" s="35" t="str">
        <f>IF(E394="Oui",N394,"")</f>
        <v/>
      </c>
      <c r="AA394" s="38" t="str">
        <f>IF(E394="Oui",($C$3-J394)/365,"")</f>
        <v/>
      </c>
      <c r="AB394" s="35" t="str">
        <f t="shared" si="33"/>
        <v/>
      </c>
      <c r="AC394" s="35" t="str">
        <f>IF(AND($E394="Oui",$L394="CDI"),1,"")</f>
        <v/>
      </c>
      <c r="AD394" s="35" t="str">
        <f>IF(AND($E394="Oui",$L394="CDD"),1,"")</f>
        <v/>
      </c>
      <c r="AE394" s="35" t="str">
        <f>IF(AND($E394="Oui",$L394="Apprentissage"),1,"")</f>
        <v/>
      </c>
      <c r="AF394" s="35" t="str">
        <f>IF(AND($E394="Oui",$L394="Stage"),1,"")</f>
        <v/>
      </c>
      <c r="AG394" s="35" t="str">
        <f>IF(AND($E394="Oui",$L394="Autre"),1,"")</f>
        <v/>
      </c>
      <c r="AH394" s="35" t="str">
        <f>IF(AND($E394="Oui",$O394="Cadre"),1,"")</f>
        <v/>
      </c>
      <c r="AI394" s="35" t="str">
        <f>IF(AND($E394="Oui",$O394="Agent de maîtrise"),1,"")</f>
        <v/>
      </c>
      <c r="AJ394" s="35" t="str">
        <f>IF(AND($E394="Oui",$O394="Autre"),1,"")</f>
        <v/>
      </c>
      <c r="AK394" s="38" t="str">
        <f>IF(AND($E394="Oui",$H394="F"),($C$3-J394)/365,"")</f>
        <v/>
      </c>
      <c r="AL394" s="38" t="str">
        <f>IF(AND($E394="Oui",$H394="M"),($C$3-$J394)/365,"")</f>
        <v/>
      </c>
      <c r="AM394" s="35" t="str">
        <f>IF(AND($E394="Oui",$L394="CDI",$H394="F"),1,"")</f>
        <v/>
      </c>
      <c r="AN394" s="35" t="str">
        <f>IF(AND($E394="Oui",$L394="CDD",$H394="F"),1,"")</f>
        <v/>
      </c>
      <c r="AO394" s="35" t="str">
        <f>IF(AND($E394="Oui",$L394="Apprentissage",$H394="F"),1,"")</f>
        <v/>
      </c>
      <c r="AP394" s="35" t="str">
        <f>IF(AND($E394="Oui",$L394="Stage",$H394="F"),1,"")</f>
        <v/>
      </c>
      <c r="AQ394" s="35" t="str">
        <f>IF(AND($E394="Oui",$L394="Autre",$H394="F"),1,"")</f>
        <v/>
      </c>
      <c r="AR394" s="35" t="str">
        <f>IF(AND($E394="Oui",$O394="Cadre",$H394="F"),1,"")</f>
        <v/>
      </c>
      <c r="AS394" s="35" t="str">
        <f>IF(AND($E394="Oui",$O394="Agent de maîtrise",$H394="F"),1,"")</f>
        <v/>
      </c>
      <c r="AT394" s="35" t="str">
        <f>IF(AND($E394="Oui",$O394="Autre",$H394="F"),1,"")</f>
        <v/>
      </c>
      <c r="AU394" s="35" t="str">
        <f ca="1">IF($D394&gt;$AU$5,1,"")</f>
        <v/>
      </c>
      <c r="AV394" s="35" t="str">
        <f ca="1">IF(AND($D394&gt;$AV$5,$D394&lt;$AU$5),1,"")</f>
        <v/>
      </c>
      <c r="AW394" s="35" t="str">
        <f ca="1">IF($C394&gt;$AU$5,1,"")</f>
        <v/>
      </c>
      <c r="AX394" s="35" t="str">
        <f ca="1">IF(AND($C394&gt;$AV$5,$C394&lt;$AU$5),1,"")</f>
        <v/>
      </c>
      <c r="AY394" s="21" t="str">
        <f t="shared" si="34"/>
        <v/>
      </c>
    </row>
    <row r="395" spans="1:51" x14ac:dyDescent="0.25">
      <c r="A395" s="18">
        <v>388</v>
      </c>
      <c r="B395" s="32"/>
      <c r="C395" s="33"/>
      <c r="D395" s="33"/>
      <c r="E395" s="26" t="str">
        <f t="shared" si="30"/>
        <v/>
      </c>
      <c r="F395" s="34"/>
      <c r="G395" s="35"/>
      <c r="H395" s="33"/>
      <c r="I395" s="35"/>
      <c r="J395" s="37"/>
      <c r="K395" s="37"/>
      <c r="L395" s="37"/>
      <c r="M395" s="37"/>
      <c r="N395" s="33"/>
      <c r="O395" s="33"/>
      <c r="P395" s="33"/>
      <c r="Q395" s="33"/>
      <c r="R395" s="35"/>
      <c r="S395" s="35"/>
      <c r="T395" s="37"/>
      <c r="U395" s="37"/>
      <c r="V395" s="35" t="str">
        <f>IF(ISBLANK(C395),"",IF(ISBLANK($D395),$C$3-C395,D395-C395))</f>
        <v/>
      </c>
      <c r="W395" s="35" t="str">
        <f>IF(E395="Oui",1,"")</f>
        <v/>
      </c>
      <c r="X395" s="35" t="str">
        <f t="shared" si="31"/>
        <v/>
      </c>
      <c r="Y395" s="35" t="str">
        <f t="shared" si="32"/>
        <v/>
      </c>
      <c r="Z395" s="35" t="str">
        <f>IF(E395="Oui",N395,"")</f>
        <v/>
      </c>
      <c r="AA395" s="38" t="str">
        <f>IF(E395="Oui",($C$3-J395)/365,"")</f>
        <v/>
      </c>
      <c r="AB395" s="35" t="str">
        <f t="shared" si="33"/>
        <v/>
      </c>
      <c r="AC395" s="35" t="str">
        <f>IF(AND($E395="Oui",$L395="CDI"),1,"")</f>
        <v/>
      </c>
      <c r="AD395" s="35" t="str">
        <f>IF(AND($E395="Oui",$L395="CDD"),1,"")</f>
        <v/>
      </c>
      <c r="AE395" s="35" t="str">
        <f>IF(AND($E395="Oui",$L395="Apprentissage"),1,"")</f>
        <v/>
      </c>
      <c r="AF395" s="35" t="str">
        <f>IF(AND($E395="Oui",$L395="Stage"),1,"")</f>
        <v/>
      </c>
      <c r="AG395" s="35" t="str">
        <f>IF(AND($E395="Oui",$L395="Autre"),1,"")</f>
        <v/>
      </c>
      <c r="AH395" s="35" t="str">
        <f>IF(AND($E395="Oui",$O395="Cadre"),1,"")</f>
        <v/>
      </c>
      <c r="AI395" s="35" t="str">
        <f>IF(AND($E395="Oui",$O395="Agent de maîtrise"),1,"")</f>
        <v/>
      </c>
      <c r="AJ395" s="35" t="str">
        <f>IF(AND($E395="Oui",$O395="Autre"),1,"")</f>
        <v/>
      </c>
      <c r="AK395" s="38" t="str">
        <f>IF(AND($E395="Oui",$H395="F"),($C$3-J395)/365,"")</f>
        <v/>
      </c>
      <c r="AL395" s="38" t="str">
        <f>IF(AND($E395="Oui",$H395="M"),($C$3-$J395)/365,"")</f>
        <v/>
      </c>
      <c r="AM395" s="35" t="str">
        <f>IF(AND($E395="Oui",$L395="CDI",$H395="F"),1,"")</f>
        <v/>
      </c>
      <c r="AN395" s="35" t="str">
        <f>IF(AND($E395="Oui",$L395="CDD",$H395="F"),1,"")</f>
        <v/>
      </c>
      <c r="AO395" s="35" t="str">
        <f>IF(AND($E395="Oui",$L395="Apprentissage",$H395="F"),1,"")</f>
        <v/>
      </c>
      <c r="AP395" s="35" t="str">
        <f>IF(AND($E395="Oui",$L395="Stage",$H395="F"),1,"")</f>
        <v/>
      </c>
      <c r="AQ395" s="35" t="str">
        <f>IF(AND($E395="Oui",$L395="Autre",$H395="F"),1,"")</f>
        <v/>
      </c>
      <c r="AR395" s="35" t="str">
        <f>IF(AND($E395="Oui",$O395="Cadre",$H395="F"),1,"")</f>
        <v/>
      </c>
      <c r="AS395" s="35" t="str">
        <f>IF(AND($E395="Oui",$O395="Agent de maîtrise",$H395="F"),1,"")</f>
        <v/>
      </c>
      <c r="AT395" s="35" t="str">
        <f>IF(AND($E395="Oui",$O395="Autre",$H395="F"),1,"")</f>
        <v/>
      </c>
      <c r="AU395" s="35" t="str">
        <f ca="1">IF($D395&gt;$AU$5,1,"")</f>
        <v/>
      </c>
      <c r="AV395" s="35" t="str">
        <f ca="1">IF(AND($D395&gt;$AV$5,$D395&lt;$AU$5),1,"")</f>
        <v/>
      </c>
      <c r="AW395" s="35" t="str">
        <f ca="1">IF($C395&gt;$AU$5,1,"")</f>
        <v/>
      </c>
      <c r="AX395" s="35" t="str">
        <f ca="1">IF(AND($C395&gt;$AV$5,$C395&lt;$AU$5),1,"")</f>
        <v/>
      </c>
      <c r="AY395" s="21" t="str">
        <f t="shared" si="34"/>
        <v/>
      </c>
    </row>
    <row r="396" spans="1:51" x14ac:dyDescent="0.25">
      <c r="A396" s="18">
        <v>389</v>
      </c>
      <c r="B396" s="32"/>
      <c r="C396" s="33"/>
      <c r="D396" s="33"/>
      <c r="E396" s="26" t="str">
        <f t="shared" si="30"/>
        <v/>
      </c>
      <c r="F396" s="34"/>
      <c r="G396" s="35"/>
      <c r="H396" s="33"/>
      <c r="I396" s="35"/>
      <c r="J396" s="37"/>
      <c r="K396" s="37"/>
      <c r="L396" s="37"/>
      <c r="M396" s="37"/>
      <c r="N396" s="33"/>
      <c r="O396" s="33"/>
      <c r="P396" s="33"/>
      <c r="Q396" s="33"/>
      <c r="R396" s="35"/>
      <c r="S396" s="35"/>
      <c r="T396" s="37"/>
      <c r="U396" s="37"/>
      <c r="V396" s="35" t="str">
        <f>IF(ISBLANK(C396),"",IF(ISBLANK($D396),$C$3-C396,D396-C396))</f>
        <v/>
      </c>
      <c r="W396" s="35" t="str">
        <f>IF(E396="Oui",1,"")</f>
        <v/>
      </c>
      <c r="X396" s="35" t="str">
        <f t="shared" si="31"/>
        <v/>
      </c>
      <c r="Y396" s="35" t="str">
        <f t="shared" si="32"/>
        <v/>
      </c>
      <c r="Z396" s="35" t="str">
        <f>IF(E396="Oui",N396,"")</f>
        <v/>
      </c>
      <c r="AA396" s="38" t="str">
        <f>IF(E396="Oui",($C$3-J396)/365,"")</f>
        <v/>
      </c>
      <c r="AB396" s="35" t="str">
        <f t="shared" si="33"/>
        <v/>
      </c>
      <c r="AC396" s="35" t="str">
        <f>IF(AND($E396="Oui",$L396="CDI"),1,"")</f>
        <v/>
      </c>
      <c r="AD396" s="35" t="str">
        <f>IF(AND($E396="Oui",$L396="CDD"),1,"")</f>
        <v/>
      </c>
      <c r="AE396" s="35" t="str">
        <f>IF(AND($E396="Oui",$L396="Apprentissage"),1,"")</f>
        <v/>
      </c>
      <c r="AF396" s="35" t="str">
        <f>IF(AND($E396="Oui",$L396="Stage"),1,"")</f>
        <v/>
      </c>
      <c r="AG396" s="35" t="str">
        <f>IF(AND($E396="Oui",$L396="Autre"),1,"")</f>
        <v/>
      </c>
      <c r="AH396" s="35" t="str">
        <f>IF(AND($E396="Oui",$O396="Cadre"),1,"")</f>
        <v/>
      </c>
      <c r="AI396" s="35" t="str">
        <f>IF(AND($E396="Oui",$O396="Agent de maîtrise"),1,"")</f>
        <v/>
      </c>
      <c r="AJ396" s="35" t="str">
        <f>IF(AND($E396="Oui",$O396="Autre"),1,"")</f>
        <v/>
      </c>
      <c r="AK396" s="38" t="str">
        <f>IF(AND($E396="Oui",$H396="F"),($C$3-J396)/365,"")</f>
        <v/>
      </c>
      <c r="AL396" s="38" t="str">
        <f>IF(AND($E396="Oui",$H396="M"),($C$3-$J396)/365,"")</f>
        <v/>
      </c>
      <c r="AM396" s="35" t="str">
        <f>IF(AND($E396="Oui",$L396="CDI",$H396="F"),1,"")</f>
        <v/>
      </c>
      <c r="AN396" s="35" t="str">
        <f>IF(AND($E396="Oui",$L396="CDD",$H396="F"),1,"")</f>
        <v/>
      </c>
      <c r="AO396" s="35" t="str">
        <f>IF(AND($E396="Oui",$L396="Apprentissage",$H396="F"),1,"")</f>
        <v/>
      </c>
      <c r="AP396" s="35" t="str">
        <f>IF(AND($E396="Oui",$L396="Stage",$H396="F"),1,"")</f>
        <v/>
      </c>
      <c r="AQ396" s="35" t="str">
        <f>IF(AND($E396="Oui",$L396="Autre",$H396="F"),1,"")</f>
        <v/>
      </c>
      <c r="AR396" s="35" t="str">
        <f>IF(AND($E396="Oui",$O396="Cadre",$H396="F"),1,"")</f>
        <v/>
      </c>
      <c r="AS396" s="35" t="str">
        <f>IF(AND($E396="Oui",$O396="Agent de maîtrise",$H396="F"),1,"")</f>
        <v/>
      </c>
      <c r="AT396" s="35" t="str">
        <f>IF(AND($E396="Oui",$O396="Autre",$H396="F"),1,"")</f>
        <v/>
      </c>
      <c r="AU396" s="35" t="str">
        <f ca="1">IF($D396&gt;$AU$5,1,"")</f>
        <v/>
      </c>
      <c r="AV396" s="35" t="str">
        <f ca="1">IF(AND($D396&gt;$AV$5,$D396&lt;$AU$5),1,"")</f>
        <v/>
      </c>
      <c r="AW396" s="35" t="str">
        <f ca="1">IF($C396&gt;$AU$5,1,"")</f>
        <v/>
      </c>
      <c r="AX396" s="35" t="str">
        <f ca="1">IF(AND($C396&gt;$AV$5,$C396&lt;$AU$5),1,"")</f>
        <v/>
      </c>
      <c r="AY396" s="21" t="str">
        <f t="shared" si="34"/>
        <v/>
      </c>
    </row>
    <row r="397" spans="1:51" x14ac:dyDescent="0.25">
      <c r="A397" s="18">
        <v>390</v>
      </c>
      <c r="B397" s="32"/>
      <c r="C397" s="33"/>
      <c r="D397" s="33"/>
      <c r="E397" s="26" t="str">
        <f t="shared" si="30"/>
        <v/>
      </c>
      <c r="F397" s="34"/>
      <c r="G397" s="35"/>
      <c r="H397" s="33"/>
      <c r="I397" s="35"/>
      <c r="J397" s="37"/>
      <c r="K397" s="37"/>
      <c r="L397" s="37"/>
      <c r="M397" s="37"/>
      <c r="N397" s="33"/>
      <c r="O397" s="33"/>
      <c r="P397" s="33"/>
      <c r="Q397" s="33"/>
      <c r="R397" s="35"/>
      <c r="S397" s="35"/>
      <c r="T397" s="37"/>
      <c r="U397" s="37"/>
      <c r="V397" s="35" t="str">
        <f>IF(ISBLANK(C397),"",IF(ISBLANK($D397),$C$3-C397,D397-C397))</f>
        <v/>
      </c>
      <c r="W397" s="35" t="str">
        <f>IF(E397="Oui",1,"")</f>
        <v/>
      </c>
      <c r="X397" s="35" t="str">
        <f t="shared" si="31"/>
        <v/>
      </c>
      <c r="Y397" s="35" t="str">
        <f t="shared" si="32"/>
        <v/>
      </c>
      <c r="Z397" s="35" t="str">
        <f>IF(E397="Oui",N397,"")</f>
        <v/>
      </c>
      <c r="AA397" s="38" t="str">
        <f>IF(E397="Oui",($C$3-J397)/365,"")</f>
        <v/>
      </c>
      <c r="AB397" s="35" t="str">
        <f t="shared" si="33"/>
        <v/>
      </c>
      <c r="AC397" s="35" t="str">
        <f>IF(AND($E397="Oui",$L397="CDI"),1,"")</f>
        <v/>
      </c>
      <c r="AD397" s="35" t="str">
        <f>IF(AND($E397="Oui",$L397="CDD"),1,"")</f>
        <v/>
      </c>
      <c r="AE397" s="35" t="str">
        <f>IF(AND($E397="Oui",$L397="Apprentissage"),1,"")</f>
        <v/>
      </c>
      <c r="AF397" s="35" t="str">
        <f>IF(AND($E397="Oui",$L397="Stage"),1,"")</f>
        <v/>
      </c>
      <c r="AG397" s="35" t="str">
        <f>IF(AND($E397="Oui",$L397="Autre"),1,"")</f>
        <v/>
      </c>
      <c r="AH397" s="35" t="str">
        <f>IF(AND($E397="Oui",$O397="Cadre"),1,"")</f>
        <v/>
      </c>
      <c r="AI397" s="35" t="str">
        <f>IF(AND($E397="Oui",$O397="Agent de maîtrise"),1,"")</f>
        <v/>
      </c>
      <c r="AJ397" s="35" t="str">
        <f>IF(AND($E397="Oui",$O397="Autre"),1,"")</f>
        <v/>
      </c>
      <c r="AK397" s="38" t="str">
        <f>IF(AND($E397="Oui",$H397="F"),($C$3-J397)/365,"")</f>
        <v/>
      </c>
      <c r="AL397" s="38" t="str">
        <f>IF(AND($E397="Oui",$H397="M"),($C$3-$J397)/365,"")</f>
        <v/>
      </c>
      <c r="AM397" s="35" t="str">
        <f>IF(AND($E397="Oui",$L397="CDI",$H397="F"),1,"")</f>
        <v/>
      </c>
      <c r="AN397" s="35" t="str">
        <f>IF(AND($E397="Oui",$L397="CDD",$H397="F"),1,"")</f>
        <v/>
      </c>
      <c r="AO397" s="35" t="str">
        <f>IF(AND($E397="Oui",$L397="Apprentissage",$H397="F"),1,"")</f>
        <v/>
      </c>
      <c r="AP397" s="35" t="str">
        <f>IF(AND($E397="Oui",$L397="Stage",$H397="F"),1,"")</f>
        <v/>
      </c>
      <c r="AQ397" s="35" t="str">
        <f>IF(AND($E397="Oui",$L397="Autre",$H397="F"),1,"")</f>
        <v/>
      </c>
      <c r="AR397" s="35" t="str">
        <f>IF(AND($E397="Oui",$O397="Cadre",$H397="F"),1,"")</f>
        <v/>
      </c>
      <c r="AS397" s="35" t="str">
        <f>IF(AND($E397="Oui",$O397="Agent de maîtrise",$H397="F"),1,"")</f>
        <v/>
      </c>
      <c r="AT397" s="35" t="str">
        <f>IF(AND($E397="Oui",$O397="Autre",$H397="F"),1,"")</f>
        <v/>
      </c>
      <c r="AU397" s="35" t="str">
        <f ca="1">IF($D397&gt;$AU$5,1,"")</f>
        <v/>
      </c>
      <c r="AV397" s="35" t="str">
        <f ca="1">IF(AND($D397&gt;$AV$5,$D397&lt;$AU$5),1,"")</f>
        <v/>
      </c>
      <c r="AW397" s="35" t="str">
        <f ca="1">IF($C397&gt;$AU$5,1,"")</f>
        <v/>
      </c>
      <c r="AX397" s="35" t="str">
        <f ca="1">IF(AND($C397&gt;$AV$5,$C397&lt;$AU$5),1,"")</f>
        <v/>
      </c>
      <c r="AY397" s="21" t="str">
        <f t="shared" si="34"/>
        <v/>
      </c>
    </row>
    <row r="398" spans="1:51" x14ac:dyDescent="0.25">
      <c r="A398" s="18">
        <v>391</v>
      </c>
      <c r="B398" s="32"/>
      <c r="C398" s="33"/>
      <c r="D398" s="33"/>
      <c r="E398" s="26" t="str">
        <f t="shared" si="30"/>
        <v/>
      </c>
      <c r="F398" s="34"/>
      <c r="G398" s="35"/>
      <c r="H398" s="33"/>
      <c r="I398" s="35"/>
      <c r="J398" s="37"/>
      <c r="K398" s="37"/>
      <c r="L398" s="37"/>
      <c r="M398" s="37"/>
      <c r="N398" s="33"/>
      <c r="O398" s="33"/>
      <c r="P398" s="33"/>
      <c r="Q398" s="33"/>
      <c r="R398" s="35"/>
      <c r="S398" s="35"/>
      <c r="T398" s="37"/>
      <c r="U398" s="37"/>
      <c r="V398" s="35" t="str">
        <f>IF(ISBLANK(C398),"",IF(ISBLANK($D398),$C$3-C398,D398-C398))</f>
        <v/>
      </c>
      <c r="W398" s="35" t="str">
        <f>IF(E398="Oui",1,"")</f>
        <v/>
      </c>
      <c r="X398" s="35" t="str">
        <f t="shared" si="31"/>
        <v/>
      </c>
      <c r="Y398" s="35" t="str">
        <f t="shared" si="32"/>
        <v/>
      </c>
      <c r="Z398" s="35" t="str">
        <f>IF(E398="Oui",N398,"")</f>
        <v/>
      </c>
      <c r="AA398" s="38" t="str">
        <f>IF(E398="Oui",($C$3-J398)/365,"")</f>
        <v/>
      </c>
      <c r="AB398" s="35" t="str">
        <f t="shared" si="33"/>
        <v/>
      </c>
      <c r="AC398" s="35" t="str">
        <f>IF(AND($E398="Oui",$L398="CDI"),1,"")</f>
        <v/>
      </c>
      <c r="AD398" s="35" t="str">
        <f>IF(AND($E398="Oui",$L398="CDD"),1,"")</f>
        <v/>
      </c>
      <c r="AE398" s="35" t="str">
        <f>IF(AND($E398="Oui",$L398="Apprentissage"),1,"")</f>
        <v/>
      </c>
      <c r="AF398" s="35" t="str">
        <f>IF(AND($E398="Oui",$L398="Stage"),1,"")</f>
        <v/>
      </c>
      <c r="AG398" s="35" t="str">
        <f>IF(AND($E398="Oui",$L398="Autre"),1,"")</f>
        <v/>
      </c>
      <c r="AH398" s="35" t="str">
        <f>IF(AND($E398="Oui",$O398="Cadre"),1,"")</f>
        <v/>
      </c>
      <c r="AI398" s="35" t="str">
        <f>IF(AND($E398="Oui",$O398="Agent de maîtrise"),1,"")</f>
        <v/>
      </c>
      <c r="AJ398" s="35" t="str">
        <f>IF(AND($E398="Oui",$O398="Autre"),1,"")</f>
        <v/>
      </c>
      <c r="AK398" s="38" t="str">
        <f>IF(AND($E398="Oui",$H398="F"),($C$3-J398)/365,"")</f>
        <v/>
      </c>
      <c r="AL398" s="38" t="str">
        <f>IF(AND($E398="Oui",$H398="M"),($C$3-$J398)/365,"")</f>
        <v/>
      </c>
      <c r="AM398" s="35" t="str">
        <f>IF(AND($E398="Oui",$L398="CDI",$H398="F"),1,"")</f>
        <v/>
      </c>
      <c r="AN398" s="35" t="str">
        <f>IF(AND($E398="Oui",$L398="CDD",$H398="F"),1,"")</f>
        <v/>
      </c>
      <c r="AO398" s="35" t="str">
        <f>IF(AND($E398="Oui",$L398="Apprentissage",$H398="F"),1,"")</f>
        <v/>
      </c>
      <c r="AP398" s="35" t="str">
        <f>IF(AND($E398="Oui",$L398="Stage",$H398="F"),1,"")</f>
        <v/>
      </c>
      <c r="AQ398" s="35" t="str">
        <f>IF(AND($E398="Oui",$L398="Autre",$H398="F"),1,"")</f>
        <v/>
      </c>
      <c r="AR398" s="35" t="str">
        <f>IF(AND($E398="Oui",$O398="Cadre",$H398="F"),1,"")</f>
        <v/>
      </c>
      <c r="AS398" s="35" t="str">
        <f>IF(AND($E398="Oui",$O398="Agent de maîtrise",$H398="F"),1,"")</f>
        <v/>
      </c>
      <c r="AT398" s="35" t="str">
        <f>IF(AND($E398="Oui",$O398="Autre",$H398="F"),1,"")</f>
        <v/>
      </c>
      <c r="AU398" s="35" t="str">
        <f ca="1">IF($D398&gt;$AU$5,1,"")</f>
        <v/>
      </c>
      <c r="AV398" s="35" t="str">
        <f ca="1">IF(AND($D398&gt;$AV$5,$D398&lt;$AU$5),1,"")</f>
        <v/>
      </c>
      <c r="AW398" s="35" t="str">
        <f ca="1">IF($C398&gt;$AU$5,1,"")</f>
        <v/>
      </c>
      <c r="AX398" s="35" t="str">
        <f ca="1">IF(AND($C398&gt;$AV$5,$C398&lt;$AU$5),1,"")</f>
        <v/>
      </c>
      <c r="AY398" s="21" t="str">
        <f t="shared" si="34"/>
        <v/>
      </c>
    </row>
    <row r="399" spans="1:51" x14ac:dyDescent="0.25">
      <c r="A399" s="18">
        <v>392</v>
      </c>
      <c r="B399" s="32"/>
      <c r="C399" s="33"/>
      <c r="D399" s="33"/>
      <c r="E399" s="26" t="str">
        <f t="shared" si="30"/>
        <v/>
      </c>
      <c r="F399" s="34"/>
      <c r="G399" s="35"/>
      <c r="H399" s="33"/>
      <c r="I399" s="35"/>
      <c r="J399" s="37"/>
      <c r="K399" s="37"/>
      <c r="L399" s="37"/>
      <c r="M399" s="37"/>
      <c r="N399" s="33"/>
      <c r="O399" s="33"/>
      <c r="P399" s="33"/>
      <c r="Q399" s="33"/>
      <c r="R399" s="35"/>
      <c r="S399" s="35"/>
      <c r="T399" s="37"/>
      <c r="U399" s="37"/>
      <c r="V399" s="35" t="str">
        <f>IF(ISBLANK(C399),"",IF(ISBLANK($D399),$C$3-C399,D399-C399))</f>
        <v/>
      </c>
      <c r="W399" s="35" t="str">
        <f>IF(E399="Oui",1,"")</f>
        <v/>
      </c>
      <c r="X399" s="35" t="str">
        <f t="shared" si="31"/>
        <v/>
      </c>
      <c r="Y399" s="35" t="str">
        <f t="shared" si="32"/>
        <v/>
      </c>
      <c r="Z399" s="35" t="str">
        <f>IF(E399="Oui",N399,"")</f>
        <v/>
      </c>
      <c r="AA399" s="38" t="str">
        <f>IF(E399="Oui",($C$3-J399)/365,"")</f>
        <v/>
      </c>
      <c r="AB399" s="35" t="str">
        <f t="shared" si="33"/>
        <v/>
      </c>
      <c r="AC399" s="35" t="str">
        <f>IF(AND($E399="Oui",$L399="CDI"),1,"")</f>
        <v/>
      </c>
      <c r="AD399" s="35" t="str">
        <f>IF(AND($E399="Oui",$L399="CDD"),1,"")</f>
        <v/>
      </c>
      <c r="AE399" s="35" t="str">
        <f>IF(AND($E399="Oui",$L399="Apprentissage"),1,"")</f>
        <v/>
      </c>
      <c r="AF399" s="35" t="str">
        <f>IF(AND($E399="Oui",$L399="Stage"),1,"")</f>
        <v/>
      </c>
      <c r="AG399" s="35" t="str">
        <f>IF(AND($E399="Oui",$L399="Autre"),1,"")</f>
        <v/>
      </c>
      <c r="AH399" s="35" t="str">
        <f>IF(AND($E399="Oui",$O399="Cadre"),1,"")</f>
        <v/>
      </c>
      <c r="AI399" s="35" t="str">
        <f>IF(AND($E399="Oui",$O399="Agent de maîtrise"),1,"")</f>
        <v/>
      </c>
      <c r="AJ399" s="35" t="str">
        <f>IF(AND($E399="Oui",$O399="Autre"),1,"")</f>
        <v/>
      </c>
      <c r="AK399" s="38" t="str">
        <f>IF(AND($E399="Oui",$H399="F"),($C$3-J399)/365,"")</f>
        <v/>
      </c>
      <c r="AL399" s="38" t="str">
        <f>IF(AND($E399="Oui",$H399="M"),($C$3-$J399)/365,"")</f>
        <v/>
      </c>
      <c r="AM399" s="35" t="str">
        <f>IF(AND($E399="Oui",$L399="CDI",$H399="F"),1,"")</f>
        <v/>
      </c>
      <c r="AN399" s="35" t="str">
        <f>IF(AND($E399="Oui",$L399="CDD",$H399="F"),1,"")</f>
        <v/>
      </c>
      <c r="AO399" s="35" t="str">
        <f>IF(AND($E399="Oui",$L399="Apprentissage",$H399="F"),1,"")</f>
        <v/>
      </c>
      <c r="AP399" s="35" t="str">
        <f>IF(AND($E399="Oui",$L399="Stage",$H399="F"),1,"")</f>
        <v/>
      </c>
      <c r="AQ399" s="35" t="str">
        <f>IF(AND($E399="Oui",$L399="Autre",$H399="F"),1,"")</f>
        <v/>
      </c>
      <c r="AR399" s="35" t="str">
        <f>IF(AND($E399="Oui",$O399="Cadre",$H399="F"),1,"")</f>
        <v/>
      </c>
      <c r="AS399" s="35" t="str">
        <f>IF(AND($E399="Oui",$O399="Agent de maîtrise",$H399="F"),1,"")</f>
        <v/>
      </c>
      <c r="AT399" s="35" t="str">
        <f>IF(AND($E399="Oui",$O399="Autre",$H399="F"),1,"")</f>
        <v/>
      </c>
      <c r="AU399" s="35" t="str">
        <f ca="1">IF($D399&gt;$AU$5,1,"")</f>
        <v/>
      </c>
      <c r="AV399" s="35" t="str">
        <f ca="1">IF(AND($D399&gt;$AV$5,$D399&lt;$AU$5),1,"")</f>
        <v/>
      </c>
      <c r="AW399" s="35" t="str">
        <f ca="1">IF($C399&gt;$AU$5,1,"")</f>
        <v/>
      </c>
      <c r="AX399" s="35" t="str">
        <f ca="1">IF(AND($C399&gt;$AV$5,$C399&lt;$AU$5),1,"")</f>
        <v/>
      </c>
      <c r="AY399" s="21" t="str">
        <f t="shared" si="34"/>
        <v/>
      </c>
    </row>
    <row r="400" spans="1:51" x14ac:dyDescent="0.25">
      <c r="A400" s="18">
        <v>393</v>
      </c>
      <c r="B400" s="32"/>
      <c r="C400" s="33"/>
      <c r="D400" s="33"/>
      <c r="E400" s="26" t="str">
        <f t="shared" si="30"/>
        <v/>
      </c>
      <c r="F400" s="34"/>
      <c r="G400" s="35"/>
      <c r="H400" s="33"/>
      <c r="I400" s="35"/>
      <c r="J400" s="37"/>
      <c r="K400" s="37"/>
      <c r="L400" s="37"/>
      <c r="M400" s="37"/>
      <c r="N400" s="33"/>
      <c r="O400" s="33"/>
      <c r="P400" s="33"/>
      <c r="Q400" s="33"/>
      <c r="R400" s="35"/>
      <c r="S400" s="35"/>
      <c r="T400" s="37"/>
      <c r="U400" s="37"/>
      <c r="V400" s="35" t="str">
        <f>IF(ISBLANK(C400),"",IF(ISBLANK($D400),$C$3-C400,D400-C400))</f>
        <v/>
      </c>
      <c r="W400" s="35" t="str">
        <f>IF(E400="Oui",1,"")</f>
        <v/>
      </c>
      <c r="X400" s="35" t="str">
        <f t="shared" si="31"/>
        <v/>
      </c>
      <c r="Y400" s="35" t="str">
        <f t="shared" si="32"/>
        <v/>
      </c>
      <c r="Z400" s="35" t="str">
        <f>IF(E400="Oui",N400,"")</f>
        <v/>
      </c>
      <c r="AA400" s="38" t="str">
        <f>IF(E400="Oui",($C$3-J400)/365,"")</f>
        <v/>
      </c>
      <c r="AB400" s="35" t="str">
        <f t="shared" si="33"/>
        <v/>
      </c>
      <c r="AC400" s="35" t="str">
        <f>IF(AND($E400="Oui",$L400="CDI"),1,"")</f>
        <v/>
      </c>
      <c r="AD400" s="35" t="str">
        <f>IF(AND($E400="Oui",$L400="CDD"),1,"")</f>
        <v/>
      </c>
      <c r="AE400" s="35" t="str">
        <f>IF(AND($E400="Oui",$L400="Apprentissage"),1,"")</f>
        <v/>
      </c>
      <c r="AF400" s="35" t="str">
        <f>IF(AND($E400="Oui",$L400="Stage"),1,"")</f>
        <v/>
      </c>
      <c r="AG400" s="35" t="str">
        <f>IF(AND($E400="Oui",$L400="Autre"),1,"")</f>
        <v/>
      </c>
      <c r="AH400" s="35" t="str">
        <f>IF(AND($E400="Oui",$O400="Cadre"),1,"")</f>
        <v/>
      </c>
      <c r="AI400" s="35" t="str">
        <f>IF(AND($E400="Oui",$O400="Agent de maîtrise"),1,"")</f>
        <v/>
      </c>
      <c r="AJ400" s="35" t="str">
        <f>IF(AND($E400="Oui",$O400="Autre"),1,"")</f>
        <v/>
      </c>
      <c r="AK400" s="38" t="str">
        <f>IF(AND($E400="Oui",$H400="F"),($C$3-J400)/365,"")</f>
        <v/>
      </c>
      <c r="AL400" s="38" t="str">
        <f>IF(AND($E400="Oui",$H400="M"),($C$3-$J400)/365,"")</f>
        <v/>
      </c>
      <c r="AM400" s="35" t="str">
        <f>IF(AND($E400="Oui",$L400="CDI",$H400="F"),1,"")</f>
        <v/>
      </c>
      <c r="AN400" s="35" t="str">
        <f>IF(AND($E400="Oui",$L400="CDD",$H400="F"),1,"")</f>
        <v/>
      </c>
      <c r="AO400" s="35" t="str">
        <f>IF(AND($E400="Oui",$L400="Apprentissage",$H400="F"),1,"")</f>
        <v/>
      </c>
      <c r="AP400" s="35" t="str">
        <f>IF(AND($E400="Oui",$L400="Stage",$H400="F"),1,"")</f>
        <v/>
      </c>
      <c r="AQ400" s="35" t="str">
        <f>IF(AND($E400="Oui",$L400="Autre",$H400="F"),1,"")</f>
        <v/>
      </c>
      <c r="AR400" s="35" t="str">
        <f>IF(AND($E400="Oui",$O400="Cadre",$H400="F"),1,"")</f>
        <v/>
      </c>
      <c r="AS400" s="35" t="str">
        <f>IF(AND($E400="Oui",$O400="Agent de maîtrise",$H400="F"),1,"")</f>
        <v/>
      </c>
      <c r="AT400" s="35" t="str">
        <f>IF(AND($E400="Oui",$O400="Autre",$H400="F"),1,"")</f>
        <v/>
      </c>
      <c r="AU400" s="35" t="str">
        <f ca="1">IF($D400&gt;$AU$5,1,"")</f>
        <v/>
      </c>
      <c r="AV400" s="35" t="str">
        <f ca="1">IF(AND($D400&gt;$AV$5,$D400&lt;$AU$5),1,"")</f>
        <v/>
      </c>
      <c r="AW400" s="35" t="str">
        <f ca="1">IF($C400&gt;$AU$5,1,"")</f>
        <v/>
      </c>
      <c r="AX400" s="35" t="str">
        <f ca="1">IF(AND($C400&gt;$AV$5,$C400&lt;$AU$5),1,"")</f>
        <v/>
      </c>
      <c r="AY400" s="21" t="str">
        <f t="shared" si="34"/>
        <v/>
      </c>
    </row>
    <row r="401" spans="1:51" x14ac:dyDescent="0.25">
      <c r="A401" s="18">
        <v>394</v>
      </c>
      <c r="B401" s="32"/>
      <c r="C401" s="33"/>
      <c r="D401" s="33"/>
      <c r="E401" s="26" t="str">
        <f t="shared" si="30"/>
        <v/>
      </c>
      <c r="F401" s="34"/>
      <c r="G401" s="35"/>
      <c r="H401" s="33"/>
      <c r="I401" s="35"/>
      <c r="J401" s="37"/>
      <c r="K401" s="37"/>
      <c r="L401" s="37"/>
      <c r="M401" s="37"/>
      <c r="N401" s="33"/>
      <c r="O401" s="33"/>
      <c r="P401" s="33"/>
      <c r="Q401" s="33"/>
      <c r="R401" s="35"/>
      <c r="S401" s="35"/>
      <c r="T401" s="37"/>
      <c r="U401" s="37"/>
      <c r="V401" s="35" t="str">
        <f>IF(ISBLANK(C401),"",IF(ISBLANK($D401),$C$3-C401,D401-C401))</f>
        <v/>
      </c>
      <c r="W401" s="35" t="str">
        <f>IF(E401="Oui",1,"")</f>
        <v/>
      </c>
      <c r="X401" s="35" t="str">
        <f t="shared" si="31"/>
        <v/>
      </c>
      <c r="Y401" s="35" t="str">
        <f t="shared" si="32"/>
        <v/>
      </c>
      <c r="Z401" s="35" t="str">
        <f>IF(E401="Oui",N401,"")</f>
        <v/>
      </c>
      <c r="AA401" s="38" t="str">
        <f>IF(E401="Oui",($C$3-J401)/365,"")</f>
        <v/>
      </c>
      <c r="AB401" s="35" t="str">
        <f t="shared" si="33"/>
        <v/>
      </c>
      <c r="AC401" s="35" t="str">
        <f>IF(AND($E401="Oui",$L401="CDI"),1,"")</f>
        <v/>
      </c>
      <c r="AD401" s="35" t="str">
        <f>IF(AND($E401="Oui",$L401="CDD"),1,"")</f>
        <v/>
      </c>
      <c r="AE401" s="35" t="str">
        <f>IF(AND($E401="Oui",$L401="Apprentissage"),1,"")</f>
        <v/>
      </c>
      <c r="AF401" s="35" t="str">
        <f>IF(AND($E401="Oui",$L401="Stage"),1,"")</f>
        <v/>
      </c>
      <c r="AG401" s="35" t="str">
        <f>IF(AND($E401="Oui",$L401="Autre"),1,"")</f>
        <v/>
      </c>
      <c r="AH401" s="35" t="str">
        <f>IF(AND($E401="Oui",$O401="Cadre"),1,"")</f>
        <v/>
      </c>
      <c r="AI401" s="35" t="str">
        <f>IF(AND($E401="Oui",$O401="Agent de maîtrise"),1,"")</f>
        <v/>
      </c>
      <c r="AJ401" s="35" t="str">
        <f>IF(AND($E401="Oui",$O401="Autre"),1,"")</f>
        <v/>
      </c>
      <c r="AK401" s="38" t="str">
        <f>IF(AND($E401="Oui",$H401="F"),($C$3-J401)/365,"")</f>
        <v/>
      </c>
      <c r="AL401" s="38" t="str">
        <f>IF(AND($E401="Oui",$H401="M"),($C$3-$J401)/365,"")</f>
        <v/>
      </c>
      <c r="AM401" s="35" t="str">
        <f>IF(AND($E401="Oui",$L401="CDI",$H401="F"),1,"")</f>
        <v/>
      </c>
      <c r="AN401" s="35" t="str">
        <f>IF(AND($E401="Oui",$L401="CDD",$H401="F"),1,"")</f>
        <v/>
      </c>
      <c r="AO401" s="35" t="str">
        <f>IF(AND($E401="Oui",$L401="Apprentissage",$H401="F"),1,"")</f>
        <v/>
      </c>
      <c r="AP401" s="35" t="str">
        <f>IF(AND($E401="Oui",$L401="Stage",$H401="F"),1,"")</f>
        <v/>
      </c>
      <c r="AQ401" s="35" t="str">
        <f>IF(AND($E401="Oui",$L401="Autre",$H401="F"),1,"")</f>
        <v/>
      </c>
      <c r="AR401" s="35" t="str">
        <f>IF(AND($E401="Oui",$O401="Cadre",$H401="F"),1,"")</f>
        <v/>
      </c>
      <c r="AS401" s="35" t="str">
        <f>IF(AND($E401="Oui",$O401="Agent de maîtrise",$H401="F"),1,"")</f>
        <v/>
      </c>
      <c r="AT401" s="35" t="str">
        <f>IF(AND($E401="Oui",$O401="Autre",$H401="F"),1,"")</f>
        <v/>
      </c>
      <c r="AU401" s="35" t="str">
        <f ca="1">IF($D401&gt;$AU$5,1,"")</f>
        <v/>
      </c>
      <c r="AV401" s="35" t="str">
        <f ca="1">IF(AND($D401&gt;$AV$5,$D401&lt;$AU$5),1,"")</f>
        <v/>
      </c>
      <c r="AW401" s="35" t="str">
        <f ca="1">IF($C401&gt;$AU$5,1,"")</f>
        <v/>
      </c>
      <c r="AX401" s="35" t="str">
        <f ca="1">IF(AND($C401&gt;$AV$5,$C401&lt;$AU$5),1,"")</f>
        <v/>
      </c>
      <c r="AY401" s="21" t="str">
        <f t="shared" si="34"/>
        <v/>
      </c>
    </row>
    <row r="402" spans="1:51" x14ac:dyDescent="0.25">
      <c r="A402" s="18">
        <v>395</v>
      </c>
      <c r="B402" s="32"/>
      <c r="C402" s="33"/>
      <c r="D402" s="33"/>
      <c r="E402" s="26" t="str">
        <f t="shared" si="30"/>
        <v/>
      </c>
      <c r="F402" s="34"/>
      <c r="G402" s="35"/>
      <c r="H402" s="33"/>
      <c r="I402" s="35"/>
      <c r="J402" s="37"/>
      <c r="K402" s="37"/>
      <c r="L402" s="37"/>
      <c r="M402" s="37"/>
      <c r="N402" s="33"/>
      <c r="O402" s="33"/>
      <c r="P402" s="33"/>
      <c r="Q402" s="33"/>
      <c r="R402" s="35"/>
      <c r="S402" s="35"/>
      <c r="T402" s="37"/>
      <c r="U402" s="37"/>
      <c r="V402" s="35" t="str">
        <f>IF(ISBLANK(C402),"",IF(ISBLANK($D402),$C$3-C402,D402-C402))</f>
        <v/>
      </c>
      <c r="W402" s="35" t="str">
        <f>IF(E402="Oui",1,"")</f>
        <v/>
      </c>
      <c r="X402" s="35" t="str">
        <f t="shared" si="31"/>
        <v/>
      </c>
      <c r="Y402" s="35" t="str">
        <f t="shared" si="32"/>
        <v/>
      </c>
      <c r="Z402" s="35" t="str">
        <f>IF(E402="Oui",N402,"")</f>
        <v/>
      </c>
      <c r="AA402" s="38" t="str">
        <f>IF(E402="Oui",($C$3-J402)/365,"")</f>
        <v/>
      </c>
      <c r="AB402" s="35" t="str">
        <f t="shared" si="33"/>
        <v/>
      </c>
      <c r="AC402" s="35" t="str">
        <f>IF(AND($E402="Oui",$L402="CDI"),1,"")</f>
        <v/>
      </c>
      <c r="AD402" s="35" t="str">
        <f>IF(AND($E402="Oui",$L402="CDD"),1,"")</f>
        <v/>
      </c>
      <c r="AE402" s="35" t="str">
        <f>IF(AND($E402="Oui",$L402="Apprentissage"),1,"")</f>
        <v/>
      </c>
      <c r="AF402" s="35" t="str">
        <f>IF(AND($E402="Oui",$L402="Stage"),1,"")</f>
        <v/>
      </c>
      <c r="AG402" s="35" t="str">
        <f>IF(AND($E402="Oui",$L402="Autre"),1,"")</f>
        <v/>
      </c>
      <c r="AH402" s="35" t="str">
        <f>IF(AND($E402="Oui",$O402="Cadre"),1,"")</f>
        <v/>
      </c>
      <c r="AI402" s="35" t="str">
        <f>IF(AND($E402="Oui",$O402="Agent de maîtrise"),1,"")</f>
        <v/>
      </c>
      <c r="AJ402" s="35" t="str">
        <f>IF(AND($E402="Oui",$O402="Autre"),1,"")</f>
        <v/>
      </c>
      <c r="AK402" s="38" t="str">
        <f>IF(AND($E402="Oui",$H402="F"),($C$3-J402)/365,"")</f>
        <v/>
      </c>
      <c r="AL402" s="38" t="str">
        <f>IF(AND($E402="Oui",$H402="M"),($C$3-$J402)/365,"")</f>
        <v/>
      </c>
      <c r="AM402" s="35" t="str">
        <f>IF(AND($E402="Oui",$L402="CDI",$H402="F"),1,"")</f>
        <v/>
      </c>
      <c r="AN402" s="35" t="str">
        <f>IF(AND($E402="Oui",$L402="CDD",$H402="F"),1,"")</f>
        <v/>
      </c>
      <c r="AO402" s="35" t="str">
        <f>IF(AND($E402="Oui",$L402="Apprentissage",$H402="F"),1,"")</f>
        <v/>
      </c>
      <c r="AP402" s="35" t="str">
        <f>IF(AND($E402="Oui",$L402="Stage",$H402="F"),1,"")</f>
        <v/>
      </c>
      <c r="AQ402" s="35" t="str">
        <f>IF(AND($E402="Oui",$L402="Autre",$H402="F"),1,"")</f>
        <v/>
      </c>
      <c r="AR402" s="35" t="str">
        <f>IF(AND($E402="Oui",$O402="Cadre",$H402="F"),1,"")</f>
        <v/>
      </c>
      <c r="AS402" s="35" t="str">
        <f>IF(AND($E402="Oui",$O402="Agent de maîtrise",$H402="F"),1,"")</f>
        <v/>
      </c>
      <c r="AT402" s="35" t="str">
        <f>IF(AND($E402="Oui",$O402="Autre",$H402="F"),1,"")</f>
        <v/>
      </c>
      <c r="AU402" s="35" t="str">
        <f ca="1">IF($D402&gt;$AU$5,1,"")</f>
        <v/>
      </c>
      <c r="AV402" s="35" t="str">
        <f ca="1">IF(AND($D402&gt;$AV$5,$D402&lt;$AU$5),1,"")</f>
        <v/>
      </c>
      <c r="AW402" s="35" t="str">
        <f ca="1">IF($C402&gt;$AU$5,1,"")</f>
        <v/>
      </c>
      <c r="AX402" s="35" t="str">
        <f ca="1">IF(AND($C402&gt;$AV$5,$C402&lt;$AU$5),1,"")</f>
        <v/>
      </c>
      <c r="AY402" s="21" t="str">
        <f t="shared" si="34"/>
        <v/>
      </c>
    </row>
    <row r="403" spans="1:51" x14ac:dyDescent="0.25">
      <c r="A403" s="18">
        <v>396</v>
      </c>
      <c r="B403" s="32"/>
      <c r="C403" s="33"/>
      <c r="D403" s="33"/>
      <c r="E403" s="26" t="str">
        <f t="shared" si="30"/>
        <v/>
      </c>
      <c r="F403" s="34"/>
      <c r="G403" s="35"/>
      <c r="H403" s="33"/>
      <c r="I403" s="35"/>
      <c r="J403" s="37"/>
      <c r="K403" s="37"/>
      <c r="L403" s="37"/>
      <c r="M403" s="37"/>
      <c r="N403" s="33"/>
      <c r="O403" s="33"/>
      <c r="P403" s="33"/>
      <c r="Q403" s="33"/>
      <c r="R403" s="35"/>
      <c r="S403" s="35"/>
      <c r="T403" s="37"/>
      <c r="U403" s="37"/>
      <c r="V403" s="35" t="str">
        <f>IF(ISBLANK(C403),"",IF(ISBLANK($D403),$C$3-C403,D403-C403))</f>
        <v/>
      </c>
      <c r="W403" s="35" t="str">
        <f>IF(E403="Oui",1,"")</f>
        <v/>
      </c>
      <c r="X403" s="35" t="str">
        <f t="shared" si="31"/>
        <v/>
      </c>
      <c r="Y403" s="35" t="str">
        <f t="shared" si="32"/>
        <v/>
      </c>
      <c r="Z403" s="35" t="str">
        <f>IF(E403="Oui",N403,"")</f>
        <v/>
      </c>
      <c r="AA403" s="38" t="str">
        <f>IF(E403="Oui",($C$3-J403)/365,"")</f>
        <v/>
      </c>
      <c r="AB403" s="35" t="str">
        <f t="shared" si="33"/>
        <v/>
      </c>
      <c r="AC403" s="35" t="str">
        <f>IF(AND($E403="Oui",$L403="CDI"),1,"")</f>
        <v/>
      </c>
      <c r="AD403" s="35" t="str">
        <f>IF(AND($E403="Oui",$L403="CDD"),1,"")</f>
        <v/>
      </c>
      <c r="AE403" s="35" t="str">
        <f>IF(AND($E403="Oui",$L403="Apprentissage"),1,"")</f>
        <v/>
      </c>
      <c r="AF403" s="35" t="str">
        <f>IF(AND($E403="Oui",$L403="Stage"),1,"")</f>
        <v/>
      </c>
      <c r="AG403" s="35" t="str">
        <f>IF(AND($E403="Oui",$L403="Autre"),1,"")</f>
        <v/>
      </c>
      <c r="AH403" s="35" t="str">
        <f>IF(AND($E403="Oui",$O403="Cadre"),1,"")</f>
        <v/>
      </c>
      <c r="AI403" s="35" t="str">
        <f>IF(AND($E403="Oui",$O403="Agent de maîtrise"),1,"")</f>
        <v/>
      </c>
      <c r="AJ403" s="35" t="str">
        <f>IF(AND($E403="Oui",$O403="Autre"),1,"")</f>
        <v/>
      </c>
      <c r="AK403" s="38" t="str">
        <f>IF(AND($E403="Oui",$H403="F"),($C$3-J403)/365,"")</f>
        <v/>
      </c>
      <c r="AL403" s="38" t="str">
        <f>IF(AND($E403="Oui",$H403="M"),($C$3-$J403)/365,"")</f>
        <v/>
      </c>
      <c r="AM403" s="35" t="str">
        <f>IF(AND($E403="Oui",$L403="CDI",$H403="F"),1,"")</f>
        <v/>
      </c>
      <c r="AN403" s="35" t="str">
        <f>IF(AND($E403="Oui",$L403="CDD",$H403="F"),1,"")</f>
        <v/>
      </c>
      <c r="AO403" s="35" t="str">
        <f>IF(AND($E403="Oui",$L403="Apprentissage",$H403="F"),1,"")</f>
        <v/>
      </c>
      <c r="AP403" s="35" t="str">
        <f>IF(AND($E403="Oui",$L403="Stage",$H403="F"),1,"")</f>
        <v/>
      </c>
      <c r="AQ403" s="35" t="str">
        <f>IF(AND($E403="Oui",$L403="Autre",$H403="F"),1,"")</f>
        <v/>
      </c>
      <c r="AR403" s="35" t="str">
        <f>IF(AND($E403="Oui",$O403="Cadre",$H403="F"),1,"")</f>
        <v/>
      </c>
      <c r="AS403" s="35" t="str">
        <f>IF(AND($E403="Oui",$O403="Agent de maîtrise",$H403="F"),1,"")</f>
        <v/>
      </c>
      <c r="AT403" s="35" t="str">
        <f>IF(AND($E403="Oui",$O403="Autre",$H403="F"),1,"")</f>
        <v/>
      </c>
      <c r="AU403" s="35" t="str">
        <f ca="1">IF($D403&gt;$AU$5,1,"")</f>
        <v/>
      </c>
      <c r="AV403" s="35" t="str">
        <f ca="1">IF(AND($D403&gt;$AV$5,$D403&lt;$AU$5),1,"")</f>
        <v/>
      </c>
      <c r="AW403" s="35" t="str">
        <f ca="1">IF($C403&gt;$AU$5,1,"")</f>
        <v/>
      </c>
      <c r="AX403" s="35" t="str">
        <f ca="1">IF(AND($C403&gt;$AV$5,$C403&lt;$AU$5),1,"")</f>
        <v/>
      </c>
      <c r="AY403" s="21" t="str">
        <f t="shared" si="34"/>
        <v/>
      </c>
    </row>
    <row r="404" spans="1:51" x14ac:dyDescent="0.25">
      <c r="A404" s="18">
        <v>397</v>
      </c>
      <c r="B404" s="32"/>
      <c r="C404" s="33"/>
      <c r="D404" s="33"/>
      <c r="E404" s="26" t="str">
        <f t="shared" si="30"/>
        <v/>
      </c>
      <c r="F404" s="34"/>
      <c r="G404" s="35"/>
      <c r="H404" s="33"/>
      <c r="I404" s="35"/>
      <c r="J404" s="37"/>
      <c r="K404" s="37"/>
      <c r="L404" s="37"/>
      <c r="M404" s="37"/>
      <c r="N404" s="33"/>
      <c r="O404" s="33"/>
      <c r="P404" s="33"/>
      <c r="Q404" s="33"/>
      <c r="R404" s="35"/>
      <c r="S404" s="35"/>
      <c r="T404" s="37"/>
      <c r="U404" s="37"/>
      <c r="V404" s="35" t="str">
        <f>IF(ISBLANK(C404),"",IF(ISBLANK($D404),$C$3-C404,D404-C404))</f>
        <v/>
      </c>
      <c r="W404" s="35" t="str">
        <f>IF(E404="Oui",1,"")</f>
        <v/>
      </c>
      <c r="X404" s="35" t="str">
        <f t="shared" si="31"/>
        <v/>
      </c>
      <c r="Y404" s="35" t="str">
        <f t="shared" si="32"/>
        <v/>
      </c>
      <c r="Z404" s="35" t="str">
        <f>IF(E404="Oui",N404,"")</f>
        <v/>
      </c>
      <c r="AA404" s="38" t="str">
        <f>IF(E404="Oui",($C$3-J404)/365,"")</f>
        <v/>
      </c>
      <c r="AB404" s="35" t="str">
        <f t="shared" si="33"/>
        <v/>
      </c>
      <c r="AC404" s="35" t="str">
        <f>IF(AND($E404="Oui",$L404="CDI"),1,"")</f>
        <v/>
      </c>
      <c r="AD404" s="35" t="str">
        <f>IF(AND($E404="Oui",$L404="CDD"),1,"")</f>
        <v/>
      </c>
      <c r="AE404" s="35" t="str">
        <f>IF(AND($E404="Oui",$L404="Apprentissage"),1,"")</f>
        <v/>
      </c>
      <c r="AF404" s="35" t="str">
        <f>IF(AND($E404="Oui",$L404="Stage"),1,"")</f>
        <v/>
      </c>
      <c r="AG404" s="35" t="str">
        <f>IF(AND($E404="Oui",$L404="Autre"),1,"")</f>
        <v/>
      </c>
      <c r="AH404" s="35" t="str">
        <f>IF(AND($E404="Oui",$O404="Cadre"),1,"")</f>
        <v/>
      </c>
      <c r="AI404" s="35" t="str">
        <f>IF(AND($E404="Oui",$O404="Agent de maîtrise"),1,"")</f>
        <v/>
      </c>
      <c r="AJ404" s="35" t="str">
        <f>IF(AND($E404="Oui",$O404="Autre"),1,"")</f>
        <v/>
      </c>
      <c r="AK404" s="38" t="str">
        <f>IF(AND($E404="Oui",$H404="F"),($C$3-J404)/365,"")</f>
        <v/>
      </c>
      <c r="AL404" s="38" t="str">
        <f>IF(AND($E404="Oui",$H404="M"),($C$3-$J404)/365,"")</f>
        <v/>
      </c>
      <c r="AM404" s="35" t="str">
        <f>IF(AND($E404="Oui",$L404="CDI",$H404="F"),1,"")</f>
        <v/>
      </c>
      <c r="AN404" s="35" t="str">
        <f>IF(AND($E404="Oui",$L404="CDD",$H404="F"),1,"")</f>
        <v/>
      </c>
      <c r="AO404" s="35" t="str">
        <f>IF(AND($E404="Oui",$L404="Apprentissage",$H404="F"),1,"")</f>
        <v/>
      </c>
      <c r="AP404" s="35" t="str">
        <f>IF(AND($E404="Oui",$L404="Stage",$H404="F"),1,"")</f>
        <v/>
      </c>
      <c r="AQ404" s="35" t="str">
        <f>IF(AND($E404="Oui",$L404="Autre",$H404="F"),1,"")</f>
        <v/>
      </c>
      <c r="AR404" s="35" t="str">
        <f>IF(AND($E404="Oui",$O404="Cadre",$H404="F"),1,"")</f>
        <v/>
      </c>
      <c r="AS404" s="35" t="str">
        <f>IF(AND($E404="Oui",$O404="Agent de maîtrise",$H404="F"),1,"")</f>
        <v/>
      </c>
      <c r="AT404" s="35" t="str">
        <f>IF(AND($E404="Oui",$O404="Autre",$H404="F"),1,"")</f>
        <v/>
      </c>
      <c r="AU404" s="35" t="str">
        <f ca="1">IF($D404&gt;$AU$5,1,"")</f>
        <v/>
      </c>
      <c r="AV404" s="35" t="str">
        <f ca="1">IF(AND($D404&gt;$AV$5,$D404&lt;$AU$5),1,"")</f>
        <v/>
      </c>
      <c r="AW404" s="35" t="str">
        <f ca="1">IF($C404&gt;$AU$5,1,"")</f>
        <v/>
      </c>
      <c r="AX404" s="35" t="str">
        <f ca="1">IF(AND($C404&gt;$AV$5,$C404&lt;$AU$5),1,"")</f>
        <v/>
      </c>
      <c r="AY404" s="21" t="str">
        <f t="shared" si="34"/>
        <v/>
      </c>
    </row>
    <row r="405" spans="1:51" x14ac:dyDescent="0.25">
      <c r="A405" s="18">
        <v>398</v>
      </c>
      <c r="B405" s="32"/>
      <c r="C405" s="33"/>
      <c r="D405" s="33"/>
      <c r="E405" s="26" t="str">
        <f t="shared" si="30"/>
        <v/>
      </c>
      <c r="F405" s="34"/>
      <c r="G405" s="35"/>
      <c r="H405" s="33"/>
      <c r="I405" s="35"/>
      <c r="J405" s="37"/>
      <c r="K405" s="37"/>
      <c r="L405" s="37"/>
      <c r="M405" s="37"/>
      <c r="N405" s="33"/>
      <c r="O405" s="33"/>
      <c r="P405" s="33"/>
      <c r="Q405" s="33"/>
      <c r="R405" s="35"/>
      <c r="S405" s="35"/>
      <c r="T405" s="37"/>
      <c r="U405" s="37"/>
      <c r="V405" s="35" t="str">
        <f>IF(ISBLANK(C405),"",IF(ISBLANK($D405),$C$3-C405,D405-C405))</f>
        <v/>
      </c>
      <c r="W405" s="35" t="str">
        <f>IF(E405="Oui",1,"")</f>
        <v/>
      </c>
      <c r="X405" s="35" t="str">
        <f t="shared" si="31"/>
        <v/>
      </c>
      <c r="Y405" s="35" t="str">
        <f t="shared" si="32"/>
        <v/>
      </c>
      <c r="Z405" s="35" t="str">
        <f>IF(E405="Oui",N405,"")</f>
        <v/>
      </c>
      <c r="AA405" s="38" t="str">
        <f>IF(E405="Oui",($C$3-J405)/365,"")</f>
        <v/>
      </c>
      <c r="AB405" s="35" t="str">
        <f t="shared" si="33"/>
        <v/>
      </c>
      <c r="AC405" s="35" t="str">
        <f>IF(AND($E405="Oui",$L405="CDI"),1,"")</f>
        <v/>
      </c>
      <c r="AD405" s="35" t="str">
        <f>IF(AND($E405="Oui",$L405="CDD"),1,"")</f>
        <v/>
      </c>
      <c r="AE405" s="35" t="str">
        <f>IF(AND($E405="Oui",$L405="Apprentissage"),1,"")</f>
        <v/>
      </c>
      <c r="AF405" s="35" t="str">
        <f>IF(AND($E405="Oui",$L405="Stage"),1,"")</f>
        <v/>
      </c>
      <c r="AG405" s="35" t="str">
        <f>IF(AND($E405="Oui",$L405="Autre"),1,"")</f>
        <v/>
      </c>
      <c r="AH405" s="35" t="str">
        <f>IF(AND($E405="Oui",$O405="Cadre"),1,"")</f>
        <v/>
      </c>
      <c r="AI405" s="35" t="str">
        <f>IF(AND($E405="Oui",$O405="Agent de maîtrise"),1,"")</f>
        <v/>
      </c>
      <c r="AJ405" s="35" t="str">
        <f>IF(AND($E405="Oui",$O405="Autre"),1,"")</f>
        <v/>
      </c>
      <c r="AK405" s="38" t="str">
        <f>IF(AND($E405="Oui",$H405="F"),($C$3-J405)/365,"")</f>
        <v/>
      </c>
      <c r="AL405" s="38" t="str">
        <f>IF(AND($E405="Oui",$H405="M"),($C$3-$J405)/365,"")</f>
        <v/>
      </c>
      <c r="AM405" s="35" t="str">
        <f>IF(AND($E405="Oui",$L405="CDI",$H405="F"),1,"")</f>
        <v/>
      </c>
      <c r="AN405" s="35" t="str">
        <f>IF(AND($E405="Oui",$L405="CDD",$H405="F"),1,"")</f>
        <v/>
      </c>
      <c r="AO405" s="35" t="str">
        <f>IF(AND($E405="Oui",$L405="Apprentissage",$H405="F"),1,"")</f>
        <v/>
      </c>
      <c r="AP405" s="35" t="str">
        <f>IF(AND($E405="Oui",$L405="Stage",$H405="F"),1,"")</f>
        <v/>
      </c>
      <c r="AQ405" s="35" t="str">
        <f>IF(AND($E405="Oui",$L405="Autre",$H405="F"),1,"")</f>
        <v/>
      </c>
      <c r="AR405" s="35" t="str">
        <f>IF(AND($E405="Oui",$O405="Cadre",$H405="F"),1,"")</f>
        <v/>
      </c>
      <c r="AS405" s="35" t="str">
        <f>IF(AND($E405="Oui",$O405="Agent de maîtrise",$H405="F"),1,"")</f>
        <v/>
      </c>
      <c r="AT405" s="35" t="str">
        <f>IF(AND($E405="Oui",$O405="Autre",$H405="F"),1,"")</f>
        <v/>
      </c>
      <c r="AU405" s="35" t="str">
        <f ca="1">IF($D405&gt;$AU$5,1,"")</f>
        <v/>
      </c>
      <c r="AV405" s="35" t="str">
        <f ca="1">IF(AND($D405&gt;$AV$5,$D405&lt;$AU$5),1,"")</f>
        <v/>
      </c>
      <c r="AW405" s="35" t="str">
        <f ca="1">IF($C405&gt;$AU$5,1,"")</f>
        <v/>
      </c>
      <c r="AX405" s="35" t="str">
        <f ca="1">IF(AND($C405&gt;$AV$5,$C405&lt;$AU$5),1,"")</f>
        <v/>
      </c>
      <c r="AY405" s="21" t="str">
        <f t="shared" si="34"/>
        <v/>
      </c>
    </row>
    <row r="406" spans="1:51" x14ac:dyDescent="0.25">
      <c r="A406" s="18">
        <v>399</v>
      </c>
      <c r="B406" s="32"/>
      <c r="C406" s="33"/>
      <c r="D406" s="33"/>
      <c r="E406" s="26" t="str">
        <f t="shared" si="30"/>
        <v/>
      </c>
      <c r="F406" s="34"/>
      <c r="G406" s="35"/>
      <c r="H406" s="33"/>
      <c r="I406" s="35"/>
      <c r="J406" s="37"/>
      <c r="K406" s="37"/>
      <c r="L406" s="37"/>
      <c r="M406" s="37"/>
      <c r="N406" s="33"/>
      <c r="O406" s="33"/>
      <c r="P406" s="33"/>
      <c r="Q406" s="33"/>
      <c r="R406" s="35"/>
      <c r="S406" s="35"/>
      <c r="T406" s="37"/>
      <c r="U406" s="37"/>
      <c r="V406" s="35" t="str">
        <f>IF(ISBLANK(C406),"",IF(ISBLANK($D406),$C$3-C406,D406-C406))</f>
        <v/>
      </c>
      <c r="W406" s="35" t="str">
        <f>IF(E406="Oui",1,"")</f>
        <v/>
      </c>
      <c r="X406" s="35" t="str">
        <f t="shared" si="31"/>
        <v/>
      </c>
      <c r="Y406" s="35" t="str">
        <f t="shared" si="32"/>
        <v/>
      </c>
      <c r="Z406" s="35" t="str">
        <f>IF(E406="Oui",N406,"")</f>
        <v/>
      </c>
      <c r="AA406" s="38" t="str">
        <f>IF(E406="Oui",($C$3-J406)/365,"")</f>
        <v/>
      </c>
      <c r="AB406" s="35" t="str">
        <f t="shared" si="33"/>
        <v/>
      </c>
      <c r="AC406" s="35" t="str">
        <f>IF(AND($E406="Oui",$L406="CDI"),1,"")</f>
        <v/>
      </c>
      <c r="AD406" s="35" t="str">
        <f>IF(AND($E406="Oui",$L406="CDD"),1,"")</f>
        <v/>
      </c>
      <c r="AE406" s="35" t="str">
        <f>IF(AND($E406="Oui",$L406="Apprentissage"),1,"")</f>
        <v/>
      </c>
      <c r="AF406" s="35" t="str">
        <f>IF(AND($E406="Oui",$L406="Stage"),1,"")</f>
        <v/>
      </c>
      <c r="AG406" s="35" t="str">
        <f>IF(AND($E406="Oui",$L406="Autre"),1,"")</f>
        <v/>
      </c>
      <c r="AH406" s="35" t="str">
        <f>IF(AND($E406="Oui",$O406="Cadre"),1,"")</f>
        <v/>
      </c>
      <c r="AI406" s="35" t="str">
        <f>IF(AND($E406="Oui",$O406="Agent de maîtrise"),1,"")</f>
        <v/>
      </c>
      <c r="AJ406" s="35" t="str">
        <f>IF(AND($E406="Oui",$O406="Autre"),1,"")</f>
        <v/>
      </c>
      <c r="AK406" s="38" t="str">
        <f>IF(AND($E406="Oui",$H406="F"),($C$3-J406)/365,"")</f>
        <v/>
      </c>
      <c r="AL406" s="38" t="str">
        <f>IF(AND($E406="Oui",$H406="M"),($C$3-$J406)/365,"")</f>
        <v/>
      </c>
      <c r="AM406" s="35" t="str">
        <f>IF(AND($E406="Oui",$L406="CDI",$H406="F"),1,"")</f>
        <v/>
      </c>
      <c r="AN406" s="35" t="str">
        <f>IF(AND($E406="Oui",$L406="CDD",$H406="F"),1,"")</f>
        <v/>
      </c>
      <c r="AO406" s="35" t="str">
        <f>IF(AND($E406="Oui",$L406="Apprentissage",$H406="F"),1,"")</f>
        <v/>
      </c>
      <c r="AP406" s="35" t="str">
        <f>IF(AND($E406="Oui",$L406="Stage",$H406="F"),1,"")</f>
        <v/>
      </c>
      <c r="AQ406" s="35" t="str">
        <f>IF(AND($E406="Oui",$L406="Autre",$H406="F"),1,"")</f>
        <v/>
      </c>
      <c r="AR406" s="35" t="str">
        <f>IF(AND($E406="Oui",$O406="Cadre",$H406="F"),1,"")</f>
        <v/>
      </c>
      <c r="AS406" s="35" t="str">
        <f>IF(AND($E406="Oui",$O406="Agent de maîtrise",$H406="F"),1,"")</f>
        <v/>
      </c>
      <c r="AT406" s="35" t="str">
        <f>IF(AND($E406="Oui",$O406="Autre",$H406="F"),1,"")</f>
        <v/>
      </c>
      <c r="AU406" s="35" t="str">
        <f ca="1">IF($D406&gt;$AU$5,1,"")</f>
        <v/>
      </c>
      <c r="AV406" s="35" t="str">
        <f ca="1">IF(AND($D406&gt;$AV$5,$D406&lt;$AU$5),1,"")</f>
        <v/>
      </c>
      <c r="AW406" s="35" t="str">
        <f ca="1">IF($C406&gt;$AU$5,1,"")</f>
        <v/>
      </c>
      <c r="AX406" s="35" t="str">
        <f ca="1">IF(AND($C406&gt;$AV$5,$C406&lt;$AU$5),1,"")</f>
        <v/>
      </c>
      <c r="AY406" s="21" t="str">
        <f t="shared" si="34"/>
        <v/>
      </c>
    </row>
    <row r="407" spans="1:51" x14ac:dyDescent="0.25">
      <c r="A407" s="18">
        <v>400</v>
      </c>
      <c r="B407" s="32"/>
      <c r="C407" s="33"/>
      <c r="D407" s="33"/>
      <c r="E407" s="26" t="str">
        <f t="shared" si="30"/>
        <v/>
      </c>
      <c r="F407" s="34"/>
      <c r="G407" s="35"/>
      <c r="H407" s="33"/>
      <c r="I407" s="35"/>
      <c r="J407" s="37"/>
      <c r="K407" s="37"/>
      <c r="L407" s="37"/>
      <c r="M407" s="37"/>
      <c r="N407" s="33"/>
      <c r="O407" s="33"/>
      <c r="P407" s="33"/>
      <c r="Q407" s="33"/>
      <c r="R407" s="35"/>
      <c r="S407" s="35"/>
      <c r="T407" s="37"/>
      <c r="U407" s="37"/>
      <c r="V407" s="35" t="str">
        <f>IF(ISBLANK(C407),"",IF(ISBLANK($D407),$C$3-C407,D407-C407))</f>
        <v/>
      </c>
      <c r="W407" s="35" t="str">
        <f>IF(E407="Oui",1,"")</f>
        <v/>
      </c>
      <c r="X407" s="35" t="str">
        <f t="shared" si="31"/>
        <v/>
      </c>
      <c r="Y407" s="35" t="str">
        <f t="shared" si="32"/>
        <v/>
      </c>
      <c r="Z407" s="35" t="str">
        <f>IF(E407="Oui",N407,"")</f>
        <v/>
      </c>
      <c r="AA407" s="38" t="str">
        <f>IF(E407="Oui",($C$3-J407)/365,"")</f>
        <v/>
      </c>
      <c r="AB407" s="35" t="str">
        <f t="shared" si="33"/>
        <v/>
      </c>
      <c r="AC407" s="35" t="str">
        <f>IF(AND($E407="Oui",$L407="CDI"),1,"")</f>
        <v/>
      </c>
      <c r="AD407" s="35" t="str">
        <f>IF(AND($E407="Oui",$L407="CDD"),1,"")</f>
        <v/>
      </c>
      <c r="AE407" s="35" t="str">
        <f>IF(AND($E407="Oui",$L407="Apprentissage"),1,"")</f>
        <v/>
      </c>
      <c r="AF407" s="35" t="str">
        <f>IF(AND($E407="Oui",$L407="Stage"),1,"")</f>
        <v/>
      </c>
      <c r="AG407" s="35" t="str">
        <f>IF(AND($E407="Oui",$L407="Autre"),1,"")</f>
        <v/>
      </c>
      <c r="AH407" s="35" t="str">
        <f>IF(AND($E407="Oui",$O407="Cadre"),1,"")</f>
        <v/>
      </c>
      <c r="AI407" s="35" t="str">
        <f>IF(AND($E407="Oui",$O407="Agent de maîtrise"),1,"")</f>
        <v/>
      </c>
      <c r="AJ407" s="35" t="str">
        <f>IF(AND($E407="Oui",$O407="Autre"),1,"")</f>
        <v/>
      </c>
      <c r="AK407" s="38" t="str">
        <f>IF(AND($E407="Oui",$H407="F"),($C$3-J407)/365,"")</f>
        <v/>
      </c>
      <c r="AL407" s="38" t="str">
        <f>IF(AND($E407="Oui",$H407="M"),($C$3-$J407)/365,"")</f>
        <v/>
      </c>
      <c r="AM407" s="35" t="str">
        <f>IF(AND($E407="Oui",$L407="CDI",$H407="F"),1,"")</f>
        <v/>
      </c>
      <c r="AN407" s="35" t="str">
        <f>IF(AND($E407="Oui",$L407="CDD",$H407="F"),1,"")</f>
        <v/>
      </c>
      <c r="AO407" s="35" t="str">
        <f>IF(AND($E407="Oui",$L407="Apprentissage",$H407="F"),1,"")</f>
        <v/>
      </c>
      <c r="AP407" s="35" t="str">
        <f>IF(AND($E407="Oui",$L407="Stage",$H407="F"),1,"")</f>
        <v/>
      </c>
      <c r="AQ407" s="35" t="str">
        <f>IF(AND($E407="Oui",$L407="Autre",$H407="F"),1,"")</f>
        <v/>
      </c>
      <c r="AR407" s="35" t="str">
        <f>IF(AND($E407="Oui",$O407="Cadre",$H407="F"),1,"")</f>
        <v/>
      </c>
      <c r="AS407" s="35" t="str">
        <f>IF(AND($E407="Oui",$O407="Agent de maîtrise",$H407="F"),1,"")</f>
        <v/>
      </c>
      <c r="AT407" s="35" t="str">
        <f>IF(AND($E407="Oui",$O407="Autre",$H407="F"),1,"")</f>
        <v/>
      </c>
      <c r="AU407" s="35" t="str">
        <f ca="1">IF($D407&gt;$AU$5,1,"")</f>
        <v/>
      </c>
      <c r="AV407" s="35" t="str">
        <f ca="1">IF(AND($D407&gt;$AV$5,$D407&lt;$AU$5),1,"")</f>
        <v/>
      </c>
      <c r="AW407" s="35" t="str">
        <f ca="1">IF($C407&gt;$AU$5,1,"")</f>
        <v/>
      </c>
      <c r="AX407" s="35" t="str">
        <f ca="1">IF(AND($C407&gt;$AV$5,$C407&lt;$AU$5),1,"")</f>
        <v/>
      </c>
      <c r="AY407" s="21" t="str">
        <f t="shared" si="34"/>
        <v/>
      </c>
    </row>
    <row r="408" spans="1:51" x14ac:dyDescent="0.25">
      <c r="A408" s="18">
        <v>401</v>
      </c>
      <c r="B408" s="32"/>
      <c r="C408" s="33"/>
      <c r="D408" s="33"/>
      <c r="E408" s="26" t="str">
        <f t="shared" si="30"/>
        <v/>
      </c>
      <c r="F408" s="34"/>
      <c r="G408" s="35"/>
      <c r="H408" s="33"/>
      <c r="I408" s="35"/>
      <c r="J408" s="37"/>
      <c r="K408" s="37"/>
      <c r="L408" s="37"/>
      <c r="M408" s="37"/>
      <c r="N408" s="33"/>
      <c r="O408" s="33"/>
      <c r="P408" s="33"/>
      <c r="Q408" s="33"/>
      <c r="R408" s="35"/>
      <c r="S408" s="35"/>
      <c r="T408" s="37"/>
      <c r="U408" s="37"/>
      <c r="V408" s="35" t="str">
        <f>IF(ISBLANK(C408),"",IF(ISBLANK($D408),$C$3-C408,D408-C408))</f>
        <v/>
      </c>
      <c r="W408" s="35" t="str">
        <f>IF(E408="Oui",1,"")</f>
        <v/>
      </c>
      <c r="X408" s="35" t="str">
        <f t="shared" si="31"/>
        <v/>
      </c>
      <c r="Y408" s="35" t="str">
        <f t="shared" si="32"/>
        <v/>
      </c>
      <c r="Z408" s="35" t="str">
        <f>IF(E408="Oui",N408,"")</f>
        <v/>
      </c>
      <c r="AA408" s="38" t="str">
        <f>IF(E408="Oui",($C$3-J408)/365,"")</f>
        <v/>
      </c>
      <c r="AB408" s="35" t="str">
        <f t="shared" si="33"/>
        <v/>
      </c>
      <c r="AC408" s="35" t="str">
        <f>IF(AND($E408="Oui",$L408="CDI"),1,"")</f>
        <v/>
      </c>
      <c r="AD408" s="35" t="str">
        <f>IF(AND($E408="Oui",$L408="CDD"),1,"")</f>
        <v/>
      </c>
      <c r="AE408" s="35" t="str">
        <f>IF(AND($E408="Oui",$L408="Apprentissage"),1,"")</f>
        <v/>
      </c>
      <c r="AF408" s="35" t="str">
        <f>IF(AND($E408="Oui",$L408="Stage"),1,"")</f>
        <v/>
      </c>
      <c r="AG408" s="35" t="str">
        <f>IF(AND($E408="Oui",$L408="Autre"),1,"")</f>
        <v/>
      </c>
      <c r="AH408" s="35" t="str">
        <f>IF(AND($E408="Oui",$O408="Cadre"),1,"")</f>
        <v/>
      </c>
      <c r="AI408" s="35" t="str">
        <f>IF(AND($E408="Oui",$O408="Agent de maîtrise"),1,"")</f>
        <v/>
      </c>
      <c r="AJ408" s="35" t="str">
        <f>IF(AND($E408="Oui",$O408="Autre"),1,"")</f>
        <v/>
      </c>
      <c r="AK408" s="38" t="str">
        <f>IF(AND($E408="Oui",$H408="F"),($C$3-J408)/365,"")</f>
        <v/>
      </c>
      <c r="AL408" s="38" t="str">
        <f>IF(AND($E408="Oui",$H408="M"),($C$3-$J408)/365,"")</f>
        <v/>
      </c>
      <c r="AM408" s="35" t="str">
        <f>IF(AND($E408="Oui",$L408="CDI",$H408="F"),1,"")</f>
        <v/>
      </c>
      <c r="AN408" s="35" t="str">
        <f>IF(AND($E408="Oui",$L408="CDD",$H408="F"),1,"")</f>
        <v/>
      </c>
      <c r="AO408" s="35" t="str">
        <f>IF(AND($E408="Oui",$L408="Apprentissage",$H408="F"),1,"")</f>
        <v/>
      </c>
      <c r="AP408" s="35" t="str">
        <f>IF(AND($E408="Oui",$L408="Stage",$H408="F"),1,"")</f>
        <v/>
      </c>
      <c r="AQ408" s="35" t="str">
        <f>IF(AND($E408="Oui",$L408="Autre",$H408="F"),1,"")</f>
        <v/>
      </c>
      <c r="AR408" s="35" t="str">
        <f>IF(AND($E408="Oui",$O408="Cadre",$H408="F"),1,"")</f>
        <v/>
      </c>
      <c r="AS408" s="35" t="str">
        <f>IF(AND($E408="Oui",$O408="Agent de maîtrise",$H408="F"),1,"")</f>
        <v/>
      </c>
      <c r="AT408" s="35" t="str">
        <f>IF(AND($E408="Oui",$O408="Autre",$H408="F"),1,"")</f>
        <v/>
      </c>
      <c r="AU408" s="35" t="str">
        <f ca="1">IF($D408&gt;$AU$5,1,"")</f>
        <v/>
      </c>
      <c r="AV408" s="35" t="str">
        <f ca="1">IF(AND($D408&gt;$AV$5,$D408&lt;$AU$5),1,"")</f>
        <v/>
      </c>
      <c r="AW408" s="35" t="str">
        <f ca="1">IF($C408&gt;$AU$5,1,"")</f>
        <v/>
      </c>
      <c r="AX408" s="35" t="str">
        <f ca="1">IF(AND($C408&gt;$AV$5,$C408&lt;$AU$5),1,"")</f>
        <v/>
      </c>
      <c r="AY408" s="21" t="str">
        <f t="shared" si="34"/>
        <v/>
      </c>
    </row>
    <row r="409" spans="1:51" x14ac:dyDescent="0.25">
      <c r="A409" s="18">
        <v>402</v>
      </c>
      <c r="B409" s="32"/>
      <c r="C409" s="33"/>
      <c r="D409" s="33"/>
      <c r="E409" s="26" t="str">
        <f t="shared" si="30"/>
        <v/>
      </c>
      <c r="F409" s="34"/>
      <c r="G409" s="35"/>
      <c r="H409" s="33"/>
      <c r="I409" s="35"/>
      <c r="J409" s="37"/>
      <c r="K409" s="37"/>
      <c r="L409" s="37"/>
      <c r="M409" s="37"/>
      <c r="N409" s="33"/>
      <c r="O409" s="33"/>
      <c r="P409" s="33"/>
      <c r="Q409" s="33"/>
      <c r="R409" s="35"/>
      <c r="S409" s="35"/>
      <c r="T409" s="37"/>
      <c r="U409" s="37"/>
      <c r="V409" s="35" t="str">
        <f>IF(ISBLANK(C409),"",IF(ISBLANK($D409),$C$3-C409,D409-C409))</f>
        <v/>
      </c>
      <c r="W409" s="35" t="str">
        <f>IF(E409="Oui",1,"")</f>
        <v/>
      </c>
      <c r="X409" s="35" t="str">
        <f t="shared" si="31"/>
        <v/>
      </c>
      <c r="Y409" s="35" t="str">
        <f t="shared" si="32"/>
        <v/>
      </c>
      <c r="Z409" s="35" t="str">
        <f>IF(E409="Oui",N409,"")</f>
        <v/>
      </c>
      <c r="AA409" s="38" t="str">
        <f>IF(E409="Oui",($C$3-J409)/365,"")</f>
        <v/>
      </c>
      <c r="AB409" s="35" t="str">
        <f t="shared" si="33"/>
        <v/>
      </c>
      <c r="AC409" s="35" t="str">
        <f>IF(AND($E409="Oui",$L409="CDI"),1,"")</f>
        <v/>
      </c>
      <c r="AD409" s="35" t="str">
        <f>IF(AND($E409="Oui",$L409="CDD"),1,"")</f>
        <v/>
      </c>
      <c r="AE409" s="35" t="str">
        <f>IF(AND($E409="Oui",$L409="Apprentissage"),1,"")</f>
        <v/>
      </c>
      <c r="AF409" s="35" t="str">
        <f>IF(AND($E409="Oui",$L409="Stage"),1,"")</f>
        <v/>
      </c>
      <c r="AG409" s="35" t="str">
        <f>IF(AND($E409="Oui",$L409="Autre"),1,"")</f>
        <v/>
      </c>
      <c r="AH409" s="35" t="str">
        <f>IF(AND($E409="Oui",$O409="Cadre"),1,"")</f>
        <v/>
      </c>
      <c r="AI409" s="35" t="str">
        <f>IF(AND($E409="Oui",$O409="Agent de maîtrise"),1,"")</f>
        <v/>
      </c>
      <c r="AJ409" s="35" t="str">
        <f>IF(AND($E409="Oui",$O409="Autre"),1,"")</f>
        <v/>
      </c>
      <c r="AK409" s="38" t="str">
        <f>IF(AND($E409="Oui",$H409="F"),($C$3-J409)/365,"")</f>
        <v/>
      </c>
      <c r="AL409" s="38" t="str">
        <f>IF(AND($E409="Oui",$H409="M"),($C$3-$J409)/365,"")</f>
        <v/>
      </c>
      <c r="AM409" s="35" t="str">
        <f>IF(AND($E409="Oui",$L409="CDI",$H409="F"),1,"")</f>
        <v/>
      </c>
      <c r="AN409" s="35" t="str">
        <f>IF(AND($E409="Oui",$L409="CDD",$H409="F"),1,"")</f>
        <v/>
      </c>
      <c r="AO409" s="35" t="str">
        <f>IF(AND($E409="Oui",$L409="Apprentissage",$H409="F"),1,"")</f>
        <v/>
      </c>
      <c r="AP409" s="35" t="str">
        <f>IF(AND($E409="Oui",$L409="Stage",$H409="F"),1,"")</f>
        <v/>
      </c>
      <c r="AQ409" s="35" t="str">
        <f>IF(AND($E409="Oui",$L409="Autre",$H409="F"),1,"")</f>
        <v/>
      </c>
      <c r="AR409" s="35" t="str">
        <f>IF(AND($E409="Oui",$O409="Cadre",$H409="F"),1,"")</f>
        <v/>
      </c>
      <c r="AS409" s="35" t="str">
        <f>IF(AND($E409="Oui",$O409="Agent de maîtrise",$H409="F"),1,"")</f>
        <v/>
      </c>
      <c r="AT409" s="35" t="str">
        <f>IF(AND($E409="Oui",$O409="Autre",$H409="F"),1,"")</f>
        <v/>
      </c>
      <c r="AU409" s="35" t="str">
        <f ca="1">IF($D409&gt;$AU$5,1,"")</f>
        <v/>
      </c>
      <c r="AV409" s="35" t="str">
        <f ca="1">IF(AND($D409&gt;$AV$5,$D409&lt;$AU$5),1,"")</f>
        <v/>
      </c>
      <c r="AW409" s="35" t="str">
        <f ca="1">IF($C409&gt;$AU$5,1,"")</f>
        <v/>
      </c>
      <c r="AX409" s="35" t="str">
        <f ca="1">IF(AND($C409&gt;$AV$5,$C409&lt;$AU$5),1,"")</f>
        <v/>
      </c>
      <c r="AY409" s="21" t="str">
        <f t="shared" si="34"/>
        <v/>
      </c>
    </row>
    <row r="410" spans="1:51" x14ac:dyDescent="0.25">
      <c r="A410" s="18">
        <v>403</v>
      </c>
      <c r="B410" s="32"/>
      <c r="C410" s="33"/>
      <c r="D410" s="33"/>
      <c r="E410" s="26" t="str">
        <f t="shared" si="30"/>
        <v/>
      </c>
      <c r="F410" s="34"/>
      <c r="G410" s="35"/>
      <c r="H410" s="33"/>
      <c r="I410" s="35"/>
      <c r="J410" s="37"/>
      <c r="K410" s="37"/>
      <c r="L410" s="37"/>
      <c r="M410" s="37"/>
      <c r="N410" s="33"/>
      <c r="O410" s="33"/>
      <c r="P410" s="33"/>
      <c r="Q410" s="33"/>
      <c r="R410" s="35"/>
      <c r="S410" s="35"/>
      <c r="T410" s="37"/>
      <c r="U410" s="37"/>
      <c r="V410" s="35" t="str">
        <f>IF(ISBLANK(C410),"",IF(ISBLANK($D410),$C$3-C410,D410-C410))</f>
        <v/>
      </c>
      <c r="W410" s="35" t="str">
        <f>IF(E410="Oui",1,"")</f>
        <v/>
      </c>
      <c r="X410" s="35" t="str">
        <f t="shared" si="31"/>
        <v/>
      </c>
      <c r="Y410" s="35" t="str">
        <f t="shared" si="32"/>
        <v/>
      </c>
      <c r="Z410" s="35" t="str">
        <f>IF(E410="Oui",N410,"")</f>
        <v/>
      </c>
      <c r="AA410" s="38" t="str">
        <f>IF(E410="Oui",($C$3-J410)/365,"")</f>
        <v/>
      </c>
      <c r="AB410" s="35" t="str">
        <f t="shared" si="33"/>
        <v/>
      </c>
      <c r="AC410" s="35" t="str">
        <f>IF(AND($E410="Oui",$L410="CDI"),1,"")</f>
        <v/>
      </c>
      <c r="AD410" s="35" t="str">
        <f>IF(AND($E410="Oui",$L410="CDD"),1,"")</f>
        <v/>
      </c>
      <c r="AE410" s="35" t="str">
        <f>IF(AND($E410="Oui",$L410="Apprentissage"),1,"")</f>
        <v/>
      </c>
      <c r="AF410" s="35" t="str">
        <f>IF(AND($E410="Oui",$L410="Stage"),1,"")</f>
        <v/>
      </c>
      <c r="AG410" s="35" t="str">
        <f>IF(AND($E410="Oui",$L410="Autre"),1,"")</f>
        <v/>
      </c>
      <c r="AH410" s="35" t="str">
        <f>IF(AND($E410="Oui",$O410="Cadre"),1,"")</f>
        <v/>
      </c>
      <c r="AI410" s="35" t="str">
        <f>IF(AND($E410="Oui",$O410="Agent de maîtrise"),1,"")</f>
        <v/>
      </c>
      <c r="AJ410" s="35" t="str">
        <f>IF(AND($E410="Oui",$O410="Autre"),1,"")</f>
        <v/>
      </c>
      <c r="AK410" s="38" t="str">
        <f>IF(AND($E410="Oui",$H410="F"),($C$3-J410)/365,"")</f>
        <v/>
      </c>
      <c r="AL410" s="38" t="str">
        <f>IF(AND($E410="Oui",$H410="M"),($C$3-$J410)/365,"")</f>
        <v/>
      </c>
      <c r="AM410" s="35" t="str">
        <f>IF(AND($E410="Oui",$L410="CDI",$H410="F"),1,"")</f>
        <v/>
      </c>
      <c r="AN410" s="35" t="str">
        <f>IF(AND($E410="Oui",$L410="CDD",$H410="F"),1,"")</f>
        <v/>
      </c>
      <c r="AO410" s="35" t="str">
        <f>IF(AND($E410="Oui",$L410="Apprentissage",$H410="F"),1,"")</f>
        <v/>
      </c>
      <c r="AP410" s="35" t="str">
        <f>IF(AND($E410="Oui",$L410="Stage",$H410="F"),1,"")</f>
        <v/>
      </c>
      <c r="AQ410" s="35" t="str">
        <f>IF(AND($E410="Oui",$L410="Autre",$H410="F"),1,"")</f>
        <v/>
      </c>
      <c r="AR410" s="35" t="str">
        <f>IF(AND($E410="Oui",$O410="Cadre",$H410="F"),1,"")</f>
        <v/>
      </c>
      <c r="AS410" s="35" t="str">
        <f>IF(AND($E410="Oui",$O410="Agent de maîtrise",$H410="F"),1,"")</f>
        <v/>
      </c>
      <c r="AT410" s="35" t="str">
        <f>IF(AND($E410="Oui",$O410="Autre",$H410="F"),1,"")</f>
        <v/>
      </c>
      <c r="AU410" s="35" t="str">
        <f ca="1">IF($D410&gt;$AU$5,1,"")</f>
        <v/>
      </c>
      <c r="AV410" s="35" t="str">
        <f ca="1">IF(AND($D410&gt;$AV$5,$D410&lt;$AU$5),1,"")</f>
        <v/>
      </c>
      <c r="AW410" s="35" t="str">
        <f ca="1">IF($C410&gt;$AU$5,1,"")</f>
        <v/>
      </c>
      <c r="AX410" s="35" t="str">
        <f ca="1">IF(AND($C410&gt;$AV$5,$C410&lt;$AU$5),1,"")</f>
        <v/>
      </c>
      <c r="AY410" s="21" t="str">
        <f t="shared" si="34"/>
        <v/>
      </c>
    </row>
    <row r="411" spans="1:51" x14ac:dyDescent="0.25">
      <c r="A411" s="18">
        <v>404</v>
      </c>
      <c r="B411" s="32"/>
      <c r="C411" s="33"/>
      <c r="D411" s="33"/>
      <c r="E411" s="26" t="str">
        <f t="shared" si="30"/>
        <v/>
      </c>
      <c r="F411" s="34"/>
      <c r="G411" s="35"/>
      <c r="H411" s="33"/>
      <c r="I411" s="35"/>
      <c r="J411" s="37"/>
      <c r="K411" s="37"/>
      <c r="L411" s="37"/>
      <c r="M411" s="37"/>
      <c r="N411" s="33"/>
      <c r="O411" s="33"/>
      <c r="P411" s="33"/>
      <c r="Q411" s="33"/>
      <c r="R411" s="35"/>
      <c r="S411" s="35"/>
      <c r="T411" s="37"/>
      <c r="U411" s="37"/>
      <c r="V411" s="35" t="str">
        <f>IF(ISBLANK(C411),"",IF(ISBLANK($D411),$C$3-C411,D411-C411))</f>
        <v/>
      </c>
      <c r="W411" s="35" t="str">
        <f>IF(E411="Oui",1,"")</f>
        <v/>
      </c>
      <c r="X411" s="35" t="str">
        <f t="shared" si="31"/>
        <v/>
      </c>
      <c r="Y411" s="35" t="str">
        <f t="shared" si="32"/>
        <v/>
      </c>
      <c r="Z411" s="35" t="str">
        <f>IF(E411="Oui",N411,"")</f>
        <v/>
      </c>
      <c r="AA411" s="38" t="str">
        <f>IF(E411="Oui",($C$3-J411)/365,"")</f>
        <v/>
      </c>
      <c r="AB411" s="35" t="str">
        <f t="shared" si="33"/>
        <v/>
      </c>
      <c r="AC411" s="35" t="str">
        <f>IF(AND($E411="Oui",$L411="CDI"),1,"")</f>
        <v/>
      </c>
      <c r="AD411" s="35" t="str">
        <f>IF(AND($E411="Oui",$L411="CDD"),1,"")</f>
        <v/>
      </c>
      <c r="AE411" s="35" t="str">
        <f>IF(AND($E411="Oui",$L411="Apprentissage"),1,"")</f>
        <v/>
      </c>
      <c r="AF411" s="35" t="str">
        <f>IF(AND($E411="Oui",$L411="Stage"),1,"")</f>
        <v/>
      </c>
      <c r="AG411" s="35" t="str">
        <f>IF(AND($E411="Oui",$L411="Autre"),1,"")</f>
        <v/>
      </c>
      <c r="AH411" s="35" t="str">
        <f>IF(AND($E411="Oui",$O411="Cadre"),1,"")</f>
        <v/>
      </c>
      <c r="AI411" s="35" t="str">
        <f>IF(AND($E411="Oui",$O411="Agent de maîtrise"),1,"")</f>
        <v/>
      </c>
      <c r="AJ411" s="35" t="str">
        <f>IF(AND($E411="Oui",$O411="Autre"),1,"")</f>
        <v/>
      </c>
      <c r="AK411" s="38" t="str">
        <f>IF(AND($E411="Oui",$H411="F"),($C$3-J411)/365,"")</f>
        <v/>
      </c>
      <c r="AL411" s="38" t="str">
        <f>IF(AND($E411="Oui",$H411="M"),($C$3-$J411)/365,"")</f>
        <v/>
      </c>
      <c r="AM411" s="35" t="str">
        <f>IF(AND($E411="Oui",$L411="CDI",$H411="F"),1,"")</f>
        <v/>
      </c>
      <c r="AN411" s="35" t="str">
        <f>IF(AND($E411="Oui",$L411="CDD",$H411="F"),1,"")</f>
        <v/>
      </c>
      <c r="AO411" s="35" t="str">
        <f>IF(AND($E411="Oui",$L411="Apprentissage",$H411="F"),1,"")</f>
        <v/>
      </c>
      <c r="AP411" s="35" t="str">
        <f>IF(AND($E411="Oui",$L411="Stage",$H411="F"),1,"")</f>
        <v/>
      </c>
      <c r="AQ411" s="35" t="str">
        <f>IF(AND($E411="Oui",$L411="Autre",$H411="F"),1,"")</f>
        <v/>
      </c>
      <c r="AR411" s="35" t="str">
        <f>IF(AND($E411="Oui",$O411="Cadre",$H411="F"),1,"")</f>
        <v/>
      </c>
      <c r="AS411" s="35" t="str">
        <f>IF(AND($E411="Oui",$O411="Agent de maîtrise",$H411="F"),1,"")</f>
        <v/>
      </c>
      <c r="AT411" s="35" t="str">
        <f>IF(AND($E411="Oui",$O411="Autre",$H411="F"),1,"")</f>
        <v/>
      </c>
      <c r="AU411" s="35" t="str">
        <f ca="1">IF($D411&gt;$AU$5,1,"")</f>
        <v/>
      </c>
      <c r="AV411" s="35" t="str">
        <f ca="1">IF(AND($D411&gt;$AV$5,$D411&lt;$AU$5),1,"")</f>
        <v/>
      </c>
      <c r="AW411" s="35" t="str">
        <f ca="1">IF($C411&gt;$AU$5,1,"")</f>
        <v/>
      </c>
      <c r="AX411" s="35" t="str">
        <f ca="1">IF(AND($C411&gt;$AV$5,$C411&lt;$AU$5),1,"")</f>
        <v/>
      </c>
      <c r="AY411" s="21" t="str">
        <f t="shared" si="34"/>
        <v/>
      </c>
    </row>
    <row r="412" spans="1:51" x14ac:dyDescent="0.25">
      <c r="A412" s="18">
        <v>405</v>
      </c>
      <c r="B412" s="32"/>
      <c r="C412" s="33"/>
      <c r="D412" s="33"/>
      <c r="E412" s="26" t="str">
        <f t="shared" si="30"/>
        <v/>
      </c>
      <c r="F412" s="34"/>
      <c r="G412" s="35"/>
      <c r="H412" s="33"/>
      <c r="I412" s="35"/>
      <c r="J412" s="37"/>
      <c r="K412" s="37"/>
      <c r="L412" s="37"/>
      <c r="M412" s="37"/>
      <c r="N412" s="33"/>
      <c r="O412" s="33"/>
      <c r="P412" s="33"/>
      <c r="Q412" s="33"/>
      <c r="R412" s="35"/>
      <c r="S412" s="35"/>
      <c r="T412" s="37"/>
      <c r="U412" s="37"/>
      <c r="V412" s="35" t="str">
        <f>IF(ISBLANK(C412),"",IF(ISBLANK($D412),$C$3-C412,D412-C412))</f>
        <v/>
      </c>
      <c r="W412" s="35" t="str">
        <f>IF(E412="Oui",1,"")</f>
        <v/>
      </c>
      <c r="X412" s="35" t="str">
        <f t="shared" si="31"/>
        <v/>
      </c>
      <c r="Y412" s="35" t="str">
        <f t="shared" si="32"/>
        <v/>
      </c>
      <c r="Z412" s="35" t="str">
        <f>IF(E412="Oui",N412,"")</f>
        <v/>
      </c>
      <c r="AA412" s="38" t="str">
        <f>IF(E412="Oui",($C$3-J412)/365,"")</f>
        <v/>
      </c>
      <c r="AB412" s="35" t="str">
        <f t="shared" si="33"/>
        <v/>
      </c>
      <c r="AC412" s="35" t="str">
        <f>IF(AND($E412="Oui",$L412="CDI"),1,"")</f>
        <v/>
      </c>
      <c r="AD412" s="35" t="str">
        <f>IF(AND($E412="Oui",$L412="CDD"),1,"")</f>
        <v/>
      </c>
      <c r="AE412" s="35" t="str">
        <f>IF(AND($E412="Oui",$L412="Apprentissage"),1,"")</f>
        <v/>
      </c>
      <c r="AF412" s="35" t="str">
        <f>IF(AND($E412="Oui",$L412="Stage"),1,"")</f>
        <v/>
      </c>
      <c r="AG412" s="35" t="str">
        <f>IF(AND($E412="Oui",$L412="Autre"),1,"")</f>
        <v/>
      </c>
      <c r="AH412" s="35" t="str">
        <f>IF(AND($E412="Oui",$O412="Cadre"),1,"")</f>
        <v/>
      </c>
      <c r="AI412" s="35" t="str">
        <f>IF(AND($E412="Oui",$O412="Agent de maîtrise"),1,"")</f>
        <v/>
      </c>
      <c r="AJ412" s="35" t="str">
        <f>IF(AND($E412="Oui",$O412="Autre"),1,"")</f>
        <v/>
      </c>
      <c r="AK412" s="38" t="str">
        <f>IF(AND($E412="Oui",$H412="F"),($C$3-J412)/365,"")</f>
        <v/>
      </c>
      <c r="AL412" s="38" t="str">
        <f>IF(AND($E412="Oui",$H412="M"),($C$3-$J412)/365,"")</f>
        <v/>
      </c>
      <c r="AM412" s="35" t="str">
        <f>IF(AND($E412="Oui",$L412="CDI",$H412="F"),1,"")</f>
        <v/>
      </c>
      <c r="AN412" s="35" t="str">
        <f>IF(AND($E412="Oui",$L412="CDD",$H412="F"),1,"")</f>
        <v/>
      </c>
      <c r="AO412" s="35" t="str">
        <f>IF(AND($E412="Oui",$L412="Apprentissage",$H412="F"),1,"")</f>
        <v/>
      </c>
      <c r="AP412" s="35" t="str">
        <f>IF(AND($E412="Oui",$L412="Stage",$H412="F"),1,"")</f>
        <v/>
      </c>
      <c r="AQ412" s="35" t="str">
        <f>IF(AND($E412="Oui",$L412="Autre",$H412="F"),1,"")</f>
        <v/>
      </c>
      <c r="AR412" s="35" t="str">
        <f>IF(AND($E412="Oui",$O412="Cadre",$H412="F"),1,"")</f>
        <v/>
      </c>
      <c r="AS412" s="35" t="str">
        <f>IF(AND($E412="Oui",$O412="Agent de maîtrise",$H412="F"),1,"")</f>
        <v/>
      </c>
      <c r="AT412" s="35" t="str">
        <f>IF(AND($E412="Oui",$O412="Autre",$H412="F"),1,"")</f>
        <v/>
      </c>
      <c r="AU412" s="35" t="str">
        <f ca="1">IF($D412&gt;$AU$5,1,"")</f>
        <v/>
      </c>
      <c r="AV412" s="35" t="str">
        <f ca="1">IF(AND($D412&gt;$AV$5,$D412&lt;$AU$5),1,"")</f>
        <v/>
      </c>
      <c r="AW412" s="35" t="str">
        <f ca="1">IF($C412&gt;$AU$5,1,"")</f>
        <v/>
      </c>
      <c r="AX412" s="35" t="str">
        <f ca="1">IF(AND($C412&gt;$AV$5,$C412&lt;$AU$5),1,"")</f>
        <v/>
      </c>
      <c r="AY412" s="21" t="str">
        <f t="shared" si="34"/>
        <v/>
      </c>
    </row>
    <row r="413" spans="1:51" x14ac:dyDescent="0.25">
      <c r="A413" s="18">
        <v>406</v>
      </c>
      <c r="B413" s="32"/>
      <c r="C413" s="33"/>
      <c r="D413" s="33"/>
      <c r="E413" s="26" t="str">
        <f t="shared" si="30"/>
        <v/>
      </c>
      <c r="F413" s="34"/>
      <c r="G413" s="35"/>
      <c r="H413" s="33"/>
      <c r="I413" s="35"/>
      <c r="J413" s="37"/>
      <c r="K413" s="37"/>
      <c r="L413" s="37"/>
      <c r="M413" s="37"/>
      <c r="N413" s="33"/>
      <c r="O413" s="33"/>
      <c r="P413" s="33"/>
      <c r="Q413" s="33"/>
      <c r="R413" s="35"/>
      <c r="S413" s="35"/>
      <c r="T413" s="37"/>
      <c r="U413" s="37"/>
      <c r="V413" s="35" t="str">
        <f>IF(ISBLANK(C413),"",IF(ISBLANK($D413),$C$3-C413,D413-C413))</f>
        <v/>
      </c>
      <c r="W413" s="35" t="str">
        <f>IF(E413="Oui",1,"")</f>
        <v/>
      </c>
      <c r="X413" s="35" t="str">
        <f t="shared" si="31"/>
        <v/>
      </c>
      <c r="Y413" s="35" t="str">
        <f t="shared" si="32"/>
        <v/>
      </c>
      <c r="Z413" s="35" t="str">
        <f>IF(E413="Oui",N413,"")</f>
        <v/>
      </c>
      <c r="AA413" s="38" t="str">
        <f>IF(E413="Oui",($C$3-J413)/365,"")</f>
        <v/>
      </c>
      <c r="AB413" s="35" t="str">
        <f t="shared" si="33"/>
        <v/>
      </c>
      <c r="AC413" s="35" t="str">
        <f>IF(AND($E413="Oui",$L413="CDI"),1,"")</f>
        <v/>
      </c>
      <c r="AD413" s="35" t="str">
        <f>IF(AND($E413="Oui",$L413="CDD"),1,"")</f>
        <v/>
      </c>
      <c r="AE413" s="35" t="str">
        <f>IF(AND($E413="Oui",$L413="Apprentissage"),1,"")</f>
        <v/>
      </c>
      <c r="AF413" s="35" t="str">
        <f>IF(AND($E413="Oui",$L413="Stage"),1,"")</f>
        <v/>
      </c>
      <c r="AG413" s="35" t="str">
        <f>IF(AND($E413="Oui",$L413="Autre"),1,"")</f>
        <v/>
      </c>
      <c r="AH413" s="35" t="str">
        <f>IF(AND($E413="Oui",$O413="Cadre"),1,"")</f>
        <v/>
      </c>
      <c r="AI413" s="35" t="str">
        <f>IF(AND($E413="Oui",$O413="Agent de maîtrise"),1,"")</f>
        <v/>
      </c>
      <c r="AJ413" s="35" t="str">
        <f>IF(AND($E413="Oui",$O413="Autre"),1,"")</f>
        <v/>
      </c>
      <c r="AK413" s="38" t="str">
        <f>IF(AND($E413="Oui",$H413="F"),($C$3-J413)/365,"")</f>
        <v/>
      </c>
      <c r="AL413" s="38" t="str">
        <f>IF(AND($E413="Oui",$H413="M"),($C$3-$J413)/365,"")</f>
        <v/>
      </c>
      <c r="AM413" s="35" t="str">
        <f>IF(AND($E413="Oui",$L413="CDI",$H413="F"),1,"")</f>
        <v/>
      </c>
      <c r="AN413" s="35" t="str">
        <f>IF(AND($E413="Oui",$L413="CDD",$H413="F"),1,"")</f>
        <v/>
      </c>
      <c r="AO413" s="35" t="str">
        <f>IF(AND($E413="Oui",$L413="Apprentissage",$H413="F"),1,"")</f>
        <v/>
      </c>
      <c r="AP413" s="35" t="str">
        <f>IF(AND($E413="Oui",$L413="Stage",$H413="F"),1,"")</f>
        <v/>
      </c>
      <c r="AQ413" s="35" t="str">
        <f>IF(AND($E413="Oui",$L413="Autre",$H413="F"),1,"")</f>
        <v/>
      </c>
      <c r="AR413" s="35" t="str">
        <f>IF(AND($E413="Oui",$O413="Cadre",$H413="F"),1,"")</f>
        <v/>
      </c>
      <c r="AS413" s="35" t="str">
        <f>IF(AND($E413="Oui",$O413="Agent de maîtrise",$H413="F"),1,"")</f>
        <v/>
      </c>
      <c r="AT413" s="35" t="str">
        <f>IF(AND($E413="Oui",$O413="Autre",$H413="F"),1,"")</f>
        <v/>
      </c>
      <c r="AU413" s="35" t="str">
        <f ca="1">IF($D413&gt;$AU$5,1,"")</f>
        <v/>
      </c>
      <c r="AV413" s="35" t="str">
        <f ca="1">IF(AND($D413&gt;$AV$5,$D413&lt;$AU$5),1,"")</f>
        <v/>
      </c>
      <c r="AW413" s="35" t="str">
        <f ca="1">IF($C413&gt;$AU$5,1,"")</f>
        <v/>
      </c>
      <c r="AX413" s="35" t="str">
        <f ca="1">IF(AND($C413&gt;$AV$5,$C413&lt;$AU$5),1,"")</f>
        <v/>
      </c>
      <c r="AY413" s="21" t="str">
        <f t="shared" si="34"/>
        <v/>
      </c>
    </row>
    <row r="414" spans="1:51" x14ac:dyDescent="0.25">
      <c r="A414" s="18">
        <v>407</v>
      </c>
      <c r="B414" s="32"/>
      <c r="C414" s="33"/>
      <c r="D414" s="33"/>
      <c r="E414" s="26" t="str">
        <f t="shared" si="30"/>
        <v/>
      </c>
      <c r="F414" s="34"/>
      <c r="G414" s="35"/>
      <c r="H414" s="33"/>
      <c r="I414" s="35"/>
      <c r="J414" s="37"/>
      <c r="K414" s="37"/>
      <c r="L414" s="37"/>
      <c r="M414" s="37"/>
      <c r="N414" s="33"/>
      <c r="O414" s="33"/>
      <c r="P414" s="33"/>
      <c r="Q414" s="33"/>
      <c r="R414" s="35"/>
      <c r="S414" s="35"/>
      <c r="T414" s="37"/>
      <c r="U414" s="37"/>
      <c r="V414" s="35" t="str">
        <f>IF(ISBLANK(C414),"",IF(ISBLANK($D414),$C$3-C414,D414-C414))</f>
        <v/>
      </c>
      <c r="W414" s="35" t="str">
        <f>IF(E414="Oui",1,"")</f>
        <v/>
      </c>
      <c r="X414" s="35" t="str">
        <f t="shared" si="31"/>
        <v/>
      </c>
      <c r="Y414" s="35" t="str">
        <f t="shared" si="32"/>
        <v/>
      </c>
      <c r="Z414" s="35" t="str">
        <f>IF(E414="Oui",N414,"")</f>
        <v/>
      </c>
      <c r="AA414" s="38" t="str">
        <f>IF(E414="Oui",($C$3-J414)/365,"")</f>
        <v/>
      </c>
      <c r="AB414" s="35" t="str">
        <f t="shared" si="33"/>
        <v/>
      </c>
      <c r="AC414" s="35" t="str">
        <f>IF(AND($E414="Oui",$L414="CDI"),1,"")</f>
        <v/>
      </c>
      <c r="AD414" s="35" t="str">
        <f>IF(AND($E414="Oui",$L414="CDD"),1,"")</f>
        <v/>
      </c>
      <c r="AE414" s="35" t="str">
        <f>IF(AND($E414="Oui",$L414="Apprentissage"),1,"")</f>
        <v/>
      </c>
      <c r="AF414" s="35" t="str">
        <f>IF(AND($E414="Oui",$L414="Stage"),1,"")</f>
        <v/>
      </c>
      <c r="AG414" s="35" t="str">
        <f>IF(AND($E414="Oui",$L414="Autre"),1,"")</f>
        <v/>
      </c>
      <c r="AH414" s="35" t="str">
        <f>IF(AND($E414="Oui",$O414="Cadre"),1,"")</f>
        <v/>
      </c>
      <c r="AI414" s="35" t="str">
        <f>IF(AND($E414="Oui",$O414="Agent de maîtrise"),1,"")</f>
        <v/>
      </c>
      <c r="AJ414" s="35" t="str">
        <f>IF(AND($E414="Oui",$O414="Autre"),1,"")</f>
        <v/>
      </c>
      <c r="AK414" s="38" t="str">
        <f>IF(AND($E414="Oui",$H414="F"),($C$3-J414)/365,"")</f>
        <v/>
      </c>
      <c r="AL414" s="38" t="str">
        <f>IF(AND($E414="Oui",$H414="M"),($C$3-$J414)/365,"")</f>
        <v/>
      </c>
      <c r="AM414" s="35" t="str">
        <f>IF(AND($E414="Oui",$L414="CDI",$H414="F"),1,"")</f>
        <v/>
      </c>
      <c r="AN414" s="35" t="str">
        <f>IF(AND($E414="Oui",$L414="CDD",$H414="F"),1,"")</f>
        <v/>
      </c>
      <c r="AO414" s="35" t="str">
        <f>IF(AND($E414="Oui",$L414="Apprentissage",$H414="F"),1,"")</f>
        <v/>
      </c>
      <c r="AP414" s="35" t="str">
        <f>IF(AND($E414="Oui",$L414="Stage",$H414="F"),1,"")</f>
        <v/>
      </c>
      <c r="AQ414" s="35" t="str">
        <f>IF(AND($E414="Oui",$L414="Autre",$H414="F"),1,"")</f>
        <v/>
      </c>
      <c r="AR414" s="35" t="str">
        <f>IF(AND($E414="Oui",$O414="Cadre",$H414="F"),1,"")</f>
        <v/>
      </c>
      <c r="AS414" s="35" t="str">
        <f>IF(AND($E414="Oui",$O414="Agent de maîtrise",$H414="F"),1,"")</f>
        <v/>
      </c>
      <c r="AT414" s="35" t="str">
        <f>IF(AND($E414="Oui",$O414="Autre",$H414="F"),1,"")</f>
        <v/>
      </c>
      <c r="AU414" s="35" t="str">
        <f ca="1">IF($D414&gt;$AU$5,1,"")</f>
        <v/>
      </c>
      <c r="AV414" s="35" t="str">
        <f ca="1">IF(AND($D414&gt;$AV$5,$D414&lt;$AU$5),1,"")</f>
        <v/>
      </c>
      <c r="AW414" s="35" t="str">
        <f ca="1">IF($C414&gt;$AU$5,1,"")</f>
        <v/>
      </c>
      <c r="AX414" s="35" t="str">
        <f ca="1">IF(AND($C414&gt;$AV$5,$C414&lt;$AU$5),1,"")</f>
        <v/>
      </c>
      <c r="AY414" s="21" t="str">
        <f t="shared" si="34"/>
        <v/>
      </c>
    </row>
    <row r="415" spans="1:51" x14ac:dyDescent="0.25">
      <c r="A415" s="18">
        <v>408</v>
      </c>
      <c r="B415" s="32"/>
      <c r="C415" s="33"/>
      <c r="D415" s="33"/>
      <c r="E415" s="26" t="str">
        <f t="shared" si="30"/>
        <v/>
      </c>
      <c r="F415" s="34"/>
      <c r="G415" s="35"/>
      <c r="H415" s="33"/>
      <c r="I415" s="35"/>
      <c r="J415" s="37"/>
      <c r="K415" s="37"/>
      <c r="L415" s="37"/>
      <c r="M415" s="37"/>
      <c r="N415" s="33"/>
      <c r="O415" s="33"/>
      <c r="P415" s="33"/>
      <c r="Q415" s="33"/>
      <c r="R415" s="35"/>
      <c r="S415" s="35"/>
      <c r="T415" s="37"/>
      <c r="U415" s="37"/>
      <c r="V415" s="35" t="str">
        <f>IF(ISBLANK(C415),"",IF(ISBLANK($D415),$C$3-C415,D415-C415))</f>
        <v/>
      </c>
      <c r="W415" s="35" t="str">
        <f>IF(E415="Oui",1,"")</f>
        <v/>
      </c>
      <c r="X415" s="35" t="str">
        <f t="shared" si="31"/>
        <v/>
      </c>
      <c r="Y415" s="35" t="str">
        <f t="shared" si="32"/>
        <v/>
      </c>
      <c r="Z415" s="35" t="str">
        <f>IF(E415="Oui",N415,"")</f>
        <v/>
      </c>
      <c r="AA415" s="38" t="str">
        <f>IF(E415="Oui",($C$3-J415)/365,"")</f>
        <v/>
      </c>
      <c r="AB415" s="35" t="str">
        <f t="shared" si="33"/>
        <v/>
      </c>
      <c r="AC415" s="35" t="str">
        <f>IF(AND($E415="Oui",$L415="CDI"),1,"")</f>
        <v/>
      </c>
      <c r="AD415" s="35" t="str">
        <f>IF(AND($E415="Oui",$L415="CDD"),1,"")</f>
        <v/>
      </c>
      <c r="AE415" s="35" t="str">
        <f>IF(AND($E415="Oui",$L415="Apprentissage"),1,"")</f>
        <v/>
      </c>
      <c r="AF415" s="35" t="str">
        <f>IF(AND($E415="Oui",$L415="Stage"),1,"")</f>
        <v/>
      </c>
      <c r="AG415" s="35" t="str">
        <f>IF(AND($E415="Oui",$L415="Autre"),1,"")</f>
        <v/>
      </c>
      <c r="AH415" s="35" t="str">
        <f>IF(AND($E415="Oui",$O415="Cadre"),1,"")</f>
        <v/>
      </c>
      <c r="AI415" s="35" t="str">
        <f>IF(AND($E415="Oui",$O415="Agent de maîtrise"),1,"")</f>
        <v/>
      </c>
      <c r="AJ415" s="35" t="str">
        <f>IF(AND($E415="Oui",$O415="Autre"),1,"")</f>
        <v/>
      </c>
      <c r="AK415" s="38" t="str">
        <f>IF(AND($E415="Oui",$H415="F"),($C$3-J415)/365,"")</f>
        <v/>
      </c>
      <c r="AL415" s="38" t="str">
        <f>IF(AND($E415="Oui",$H415="M"),($C$3-$J415)/365,"")</f>
        <v/>
      </c>
      <c r="AM415" s="35" t="str">
        <f>IF(AND($E415="Oui",$L415="CDI",$H415="F"),1,"")</f>
        <v/>
      </c>
      <c r="AN415" s="35" t="str">
        <f>IF(AND($E415="Oui",$L415="CDD",$H415="F"),1,"")</f>
        <v/>
      </c>
      <c r="AO415" s="35" t="str">
        <f>IF(AND($E415="Oui",$L415="Apprentissage",$H415="F"),1,"")</f>
        <v/>
      </c>
      <c r="AP415" s="35" t="str">
        <f>IF(AND($E415="Oui",$L415="Stage",$H415="F"),1,"")</f>
        <v/>
      </c>
      <c r="AQ415" s="35" t="str">
        <f>IF(AND($E415="Oui",$L415="Autre",$H415="F"),1,"")</f>
        <v/>
      </c>
      <c r="AR415" s="35" t="str">
        <f>IF(AND($E415="Oui",$O415="Cadre",$H415="F"),1,"")</f>
        <v/>
      </c>
      <c r="AS415" s="35" t="str">
        <f>IF(AND($E415="Oui",$O415="Agent de maîtrise",$H415="F"),1,"")</f>
        <v/>
      </c>
      <c r="AT415" s="35" t="str">
        <f>IF(AND($E415="Oui",$O415="Autre",$H415="F"),1,"")</f>
        <v/>
      </c>
      <c r="AU415" s="35" t="str">
        <f ca="1">IF($D415&gt;$AU$5,1,"")</f>
        <v/>
      </c>
      <c r="AV415" s="35" t="str">
        <f ca="1">IF(AND($D415&gt;$AV$5,$D415&lt;$AU$5),1,"")</f>
        <v/>
      </c>
      <c r="AW415" s="35" t="str">
        <f ca="1">IF($C415&gt;$AU$5,1,"")</f>
        <v/>
      </c>
      <c r="AX415" s="35" t="str">
        <f ca="1">IF(AND($C415&gt;$AV$5,$C415&lt;$AU$5),1,"")</f>
        <v/>
      </c>
      <c r="AY415" s="21" t="str">
        <f t="shared" si="34"/>
        <v/>
      </c>
    </row>
    <row r="416" spans="1:51" x14ac:dyDescent="0.25">
      <c r="A416" s="18">
        <v>409</v>
      </c>
      <c r="B416" s="32"/>
      <c r="C416" s="33"/>
      <c r="D416" s="33"/>
      <c r="E416" s="26" t="str">
        <f t="shared" si="30"/>
        <v/>
      </c>
      <c r="F416" s="34"/>
      <c r="G416" s="35"/>
      <c r="H416" s="33"/>
      <c r="I416" s="35"/>
      <c r="J416" s="37"/>
      <c r="K416" s="37"/>
      <c r="L416" s="37"/>
      <c r="M416" s="37"/>
      <c r="N416" s="33"/>
      <c r="O416" s="33"/>
      <c r="P416" s="33"/>
      <c r="Q416" s="33"/>
      <c r="R416" s="35"/>
      <c r="S416" s="35"/>
      <c r="T416" s="37"/>
      <c r="U416" s="37"/>
      <c r="V416" s="35" t="str">
        <f>IF(ISBLANK(C416),"",IF(ISBLANK($D416),$C$3-C416,D416-C416))</f>
        <v/>
      </c>
      <c r="W416" s="35" t="str">
        <f>IF(E416="Oui",1,"")</f>
        <v/>
      </c>
      <c r="X416" s="35" t="str">
        <f t="shared" si="31"/>
        <v/>
      </c>
      <c r="Y416" s="35" t="str">
        <f t="shared" si="32"/>
        <v/>
      </c>
      <c r="Z416" s="35" t="str">
        <f>IF(E416="Oui",N416,"")</f>
        <v/>
      </c>
      <c r="AA416" s="38" t="str">
        <f>IF(E416="Oui",($C$3-J416)/365,"")</f>
        <v/>
      </c>
      <c r="AB416" s="35" t="str">
        <f t="shared" si="33"/>
        <v/>
      </c>
      <c r="AC416" s="35" t="str">
        <f>IF(AND($E416="Oui",$L416="CDI"),1,"")</f>
        <v/>
      </c>
      <c r="AD416" s="35" t="str">
        <f>IF(AND($E416="Oui",$L416="CDD"),1,"")</f>
        <v/>
      </c>
      <c r="AE416" s="35" t="str">
        <f>IF(AND($E416="Oui",$L416="Apprentissage"),1,"")</f>
        <v/>
      </c>
      <c r="AF416" s="35" t="str">
        <f>IF(AND($E416="Oui",$L416="Stage"),1,"")</f>
        <v/>
      </c>
      <c r="AG416" s="35" t="str">
        <f>IF(AND($E416="Oui",$L416="Autre"),1,"")</f>
        <v/>
      </c>
      <c r="AH416" s="35" t="str">
        <f>IF(AND($E416="Oui",$O416="Cadre"),1,"")</f>
        <v/>
      </c>
      <c r="AI416" s="35" t="str">
        <f>IF(AND($E416="Oui",$O416="Agent de maîtrise"),1,"")</f>
        <v/>
      </c>
      <c r="AJ416" s="35" t="str">
        <f>IF(AND($E416="Oui",$O416="Autre"),1,"")</f>
        <v/>
      </c>
      <c r="AK416" s="38" t="str">
        <f>IF(AND($E416="Oui",$H416="F"),($C$3-J416)/365,"")</f>
        <v/>
      </c>
      <c r="AL416" s="38" t="str">
        <f>IF(AND($E416="Oui",$H416="M"),($C$3-$J416)/365,"")</f>
        <v/>
      </c>
      <c r="AM416" s="35" t="str">
        <f>IF(AND($E416="Oui",$L416="CDI",$H416="F"),1,"")</f>
        <v/>
      </c>
      <c r="AN416" s="35" t="str">
        <f>IF(AND($E416="Oui",$L416="CDD",$H416="F"),1,"")</f>
        <v/>
      </c>
      <c r="AO416" s="35" t="str">
        <f>IF(AND($E416="Oui",$L416="Apprentissage",$H416="F"),1,"")</f>
        <v/>
      </c>
      <c r="AP416" s="35" t="str">
        <f>IF(AND($E416="Oui",$L416="Stage",$H416="F"),1,"")</f>
        <v/>
      </c>
      <c r="AQ416" s="35" t="str">
        <f>IF(AND($E416="Oui",$L416="Autre",$H416="F"),1,"")</f>
        <v/>
      </c>
      <c r="AR416" s="35" t="str">
        <f>IF(AND($E416="Oui",$O416="Cadre",$H416="F"),1,"")</f>
        <v/>
      </c>
      <c r="AS416" s="35" t="str">
        <f>IF(AND($E416="Oui",$O416="Agent de maîtrise",$H416="F"),1,"")</f>
        <v/>
      </c>
      <c r="AT416" s="35" t="str">
        <f>IF(AND($E416="Oui",$O416="Autre",$H416="F"),1,"")</f>
        <v/>
      </c>
      <c r="AU416" s="35" t="str">
        <f ca="1">IF($D416&gt;$AU$5,1,"")</f>
        <v/>
      </c>
      <c r="AV416" s="35" t="str">
        <f ca="1">IF(AND($D416&gt;$AV$5,$D416&lt;$AU$5),1,"")</f>
        <v/>
      </c>
      <c r="AW416" s="35" t="str">
        <f ca="1">IF($C416&gt;$AU$5,1,"")</f>
        <v/>
      </c>
      <c r="AX416" s="35" t="str">
        <f ca="1">IF(AND($C416&gt;$AV$5,$C416&lt;$AU$5),1,"")</f>
        <v/>
      </c>
      <c r="AY416" s="21" t="str">
        <f t="shared" si="34"/>
        <v/>
      </c>
    </row>
    <row r="417" spans="1:51" x14ac:dyDescent="0.25">
      <c r="A417" s="18">
        <v>410</v>
      </c>
      <c r="B417" s="32"/>
      <c r="C417" s="33"/>
      <c r="D417" s="33"/>
      <c r="E417" s="26" t="str">
        <f t="shared" si="30"/>
        <v/>
      </c>
      <c r="F417" s="34"/>
      <c r="G417" s="35"/>
      <c r="H417" s="33"/>
      <c r="I417" s="35"/>
      <c r="J417" s="37"/>
      <c r="K417" s="37"/>
      <c r="L417" s="37"/>
      <c r="M417" s="37"/>
      <c r="N417" s="33"/>
      <c r="O417" s="33"/>
      <c r="P417" s="33"/>
      <c r="Q417" s="33"/>
      <c r="R417" s="35"/>
      <c r="S417" s="35"/>
      <c r="T417" s="37"/>
      <c r="U417" s="37"/>
      <c r="V417" s="35" t="str">
        <f>IF(ISBLANK(C417),"",IF(ISBLANK($D417),$C$3-C417,D417-C417))</f>
        <v/>
      </c>
      <c r="W417" s="35" t="str">
        <f>IF(E417="Oui",1,"")</f>
        <v/>
      </c>
      <c r="X417" s="35" t="str">
        <f t="shared" si="31"/>
        <v/>
      </c>
      <c r="Y417" s="35" t="str">
        <f t="shared" si="32"/>
        <v/>
      </c>
      <c r="Z417" s="35" t="str">
        <f>IF(E417="Oui",N417,"")</f>
        <v/>
      </c>
      <c r="AA417" s="38" t="str">
        <f>IF(E417="Oui",($C$3-J417)/365,"")</f>
        <v/>
      </c>
      <c r="AB417" s="35" t="str">
        <f t="shared" si="33"/>
        <v/>
      </c>
      <c r="AC417" s="35" t="str">
        <f>IF(AND($E417="Oui",$L417="CDI"),1,"")</f>
        <v/>
      </c>
      <c r="AD417" s="35" t="str">
        <f>IF(AND($E417="Oui",$L417="CDD"),1,"")</f>
        <v/>
      </c>
      <c r="AE417" s="35" t="str">
        <f>IF(AND($E417="Oui",$L417="Apprentissage"),1,"")</f>
        <v/>
      </c>
      <c r="AF417" s="35" t="str">
        <f>IF(AND($E417="Oui",$L417="Stage"),1,"")</f>
        <v/>
      </c>
      <c r="AG417" s="35" t="str">
        <f>IF(AND($E417="Oui",$L417="Autre"),1,"")</f>
        <v/>
      </c>
      <c r="AH417" s="35" t="str">
        <f>IF(AND($E417="Oui",$O417="Cadre"),1,"")</f>
        <v/>
      </c>
      <c r="AI417" s="35" t="str">
        <f>IF(AND($E417="Oui",$O417="Agent de maîtrise"),1,"")</f>
        <v/>
      </c>
      <c r="AJ417" s="35" t="str">
        <f>IF(AND($E417="Oui",$O417="Autre"),1,"")</f>
        <v/>
      </c>
      <c r="AK417" s="38" t="str">
        <f>IF(AND($E417="Oui",$H417="F"),($C$3-J417)/365,"")</f>
        <v/>
      </c>
      <c r="AL417" s="38" t="str">
        <f>IF(AND($E417="Oui",$H417="M"),($C$3-$J417)/365,"")</f>
        <v/>
      </c>
      <c r="AM417" s="35" t="str">
        <f>IF(AND($E417="Oui",$L417="CDI",$H417="F"),1,"")</f>
        <v/>
      </c>
      <c r="AN417" s="35" t="str">
        <f>IF(AND($E417="Oui",$L417="CDD",$H417="F"),1,"")</f>
        <v/>
      </c>
      <c r="AO417" s="35" t="str">
        <f>IF(AND($E417="Oui",$L417="Apprentissage",$H417="F"),1,"")</f>
        <v/>
      </c>
      <c r="AP417" s="35" t="str">
        <f>IF(AND($E417="Oui",$L417="Stage",$H417="F"),1,"")</f>
        <v/>
      </c>
      <c r="AQ417" s="35" t="str">
        <f>IF(AND($E417="Oui",$L417="Autre",$H417="F"),1,"")</f>
        <v/>
      </c>
      <c r="AR417" s="35" t="str">
        <f>IF(AND($E417="Oui",$O417="Cadre",$H417="F"),1,"")</f>
        <v/>
      </c>
      <c r="AS417" s="35" t="str">
        <f>IF(AND($E417="Oui",$O417="Agent de maîtrise",$H417="F"),1,"")</f>
        <v/>
      </c>
      <c r="AT417" s="35" t="str">
        <f>IF(AND($E417="Oui",$O417="Autre",$H417="F"),1,"")</f>
        <v/>
      </c>
      <c r="AU417" s="35" t="str">
        <f ca="1">IF($D417&gt;$AU$5,1,"")</f>
        <v/>
      </c>
      <c r="AV417" s="35" t="str">
        <f ca="1">IF(AND($D417&gt;$AV$5,$D417&lt;$AU$5),1,"")</f>
        <v/>
      </c>
      <c r="AW417" s="35" t="str">
        <f ca="1">IF($C417&gt;$AU$5,1,"")</f>
        <v/>
      </c>
      <c r="AX417" s="35" t="str">
        <f ca="1">IF(AND($C417&gt;$AV$5,$C417&lt;$AU$5),1,"")</f>
        <v/>
      </c>
      <c r="AY417" s="21" t="str">
        <f t="shared" si="34"/>
        <v/>
      </c>
    </row>
    <row r="418" spans="1:51" x14ac:dyDescent="0.25">
      <c r="A418" s="18">
        <v>411</v>
      </c>
      <c r="B418" s="32"/>
      <c r="C418" s="33"/>
      <c r="D418" s="33"/>
      <c r="E418" s="26" t="str">
        <f t="shared" si="30"/>
        <v/>
      </c>
      <c r="F418" s="34"/>
      <c r="G418" s="35"/>
      <c r="H418" s="33"/>
      <c r="I418" s="35"/>
      <c r="J418" s="37"/>
      <c r="K418" s="37"/>
      <c r="L418" s="37"/>
      <c r="M418" s="37"/>
      <c r="N418" s="33"/>
      <c r="O418" s="33"/>
      <c r="P418" s="33"/>
      <c r="Q418" s="33"/>
      <c r="R418" s="35"/>
      <c r="S418" s="35"/>
      <c r="T418" s="37"/>
      <c r="U418" s="37"/>
      <c r="V418" s="35" t="str">
        <f>IF(ISBLANK(C418),"",IF(ISBLANK($D418),$C$3-C418,D418-C418))</f>
        <v/>
      </c>
      <c r="W418" s="35" t="str">
        <f>IF(E418="Oui",1,"")</f>
        <v/>
      </c>
      <c r="X418" s="35" t="str">
        <f t="shared" si="31"/>
        <v/>
      </c>
      <c r="Y418" s="35" t="str">
        <f t="shared" si="32"/>
        <v/>
      </c>
      <c r="Z418" s="35" t="str">
        <f>IF(E418="Oui",N418,"")</f>
        <v/>
      </c>
      <c r="AA418" s="38" t="str">
        <f>IF(E418="Oui",($C$3-J418)/365,"")</f>
        <v/>
      </c>
      <c r="AB418" s="35" t="str">
        <f t="shared" si="33"/>
        <v/>
      </c>
      <c r="AC418" s="35" t="str">
        <f>IF(AND($E418="Oui",$L418="CDI"),1,"")</f>
        <v/>
      </c>
      <c r="AD418" s="35" t="str">
        <f>IF(AND($E418="Oui",$L418="CDD"),1,"")</f>
        <v/>
      </c>
      <c r="AE418" s="35" t="str">
        <f>IF(AND($E418="Oui",$L418="Apprentissage"),1,"")</f>
        <v/>
      </c>
      <c r="AF418" s="35" t="str">
        <f>IF(AND($E418="Oui",$L418="Stage"),1,"")</f>
        <v/>
      </c>
      <c r="AG418" s="35" t="str">
        <f>IF(AND($E418="Oui",$L418="Autre"),1,"")</f>
        <v/>
      </c>
      <c r="AH418" s="35" t="str">
        <f>IF(AND($E418="Oui",$O418="Cadre"),1,"")</f>
        <v/>
      </c>
      <c r="AI418" s="35" t="str">
        <f>IF(AND($E418="Oui",$O418="Agent de maîtrise"),1,"")</f>
        <v/>
      </c>
      <c r="AJ418" s="35" t="str">
        <f>IF(AND($E418="Oui",$O418="Autre"),1,"")</f>
        <v/>
      </c>
      <c r="AK418" s="38" t="str">
        <f>IF(AND($E418="Oui",$H418="F"),($C$3-J418)/365,"")</f>
        <v/>
      </c>
      <c r="AL418" s="38" t="str">
        <f>IF(AND($E418="Oui",$H418="M"),($C$3-$J418)/365,"")</f>
        <v/>
      </c>
      <c r="AM418" s="35" t="str">
        <f>IF(AND($E418="Oui",$L418="CDI",$H418="F"),1,"")</f>
        <v/>
      </c>
      <c r="AN418" s="35" t="str">
        <f>IF(AND($E418="Oui",$L418="CDD",$H418="F"),1,"")</f>
        <v/>
      </c>
      <c r="AO418" s="35" t="str">
        <f>IF(AND($E418="Oui",$L418="Apprentissage",$H418="F"),1,"")</f>
        <v/>
      </c>
      <c r="AP418" s="35" t="str">
        <f>IF(AND($E418="Oui",$L418="Stage",$H418="F"),1,"")</f>
        <v/>
      </c>
      <c r="AQ418" s="35" t="str">
        <f>IF(AND($E418="Oui",$L418="Autre",$H418="F"),1,"")</f>
        <v/>
      </c>
      <c r="AR418" s="35" t="str">
        <f>IF(AND($E418="Oui",$O418="Cadre",$H418="F"),1,"")</f>
        <v/>
      </c>
      <c r="AS418" s="35" t="str">
        <f>IF(AND($E418="Oui",$O418="Agent de maîtrise",$H418="F"),1,"")</f>
        <v/>
      </c>
      <c r="AT418" s="35" t="str">
        <f>IF(AND($E418="Oui",$O418="Autre",$H418="F"),1,"")</f>
        <v/>
      </c>
      <c r="AU418" s="35" t="str">
        <f ca="1">IF($D418&gt;$AU$5,1,"")</f>
        <v/>
      </c>
      <c r="AV418" s="35" t="str">
        <f ca="1">IF(AND($D418&gt;$AV$5,$D418&lt;$AU$5),1,"")</f>
        <v/>
      </c>
      <c r="AW418" s="35" t="str">
        <f ca="1">IF($C418&gt;$AU$5,1,"")</f>
        <v/>
      </c>
      <c r="AX418" s="35" t="str">
        <f ca="1">IF(AND($C418&gt;$AV$5,$C418&lt;$AU$5),1,"")</f>
        <v/>
      </c>
      <c r="AY418" s="21" t="str">
        <f t="shared" si="34"/>
        <v/>
      </c>
    </row>
    <row r="419" spans="1:51" x14ac:dyDescent="0.25">
      <c r="A419" s="18">
        <v>412</v>
      </c>
      <c r="B419" s="32"/>
      <c r="C419" s="33"/>
      <c r="D419" s="33"/>
      <c r="E419" s="26" t="str">
        <f t="shared" si="30"/>
        <v/>
      </c>
      <c r="F419" s="34"/>
      <c r="G419" s="35"/>
      <c r="H419" s="33"/>
      <c r="I419" s="35"/>
      <c r="J419" s="37"/>
      <c r="K419" s="37"/>
      <c r="L419" s="37"/>
      <c r="M419" s="37"/>
      <c r="N419" s="33"/>
      <c r="O419" s="33"/>
      <c r="P419" s="33"/>
      <c r="Q419" s="33"/>
      <c r="R419" s="35"/>
      <c r="S419" s="35"/>
      <c r="T419" s="37"/>
      <c r="U419" s="37"/>
      <c r="V419" s="35" t="str">
        <f>IF(ISBLANK(C419),"",IF(ISBLANK($D419),$C$3-C419,D419-C419))</f>
        <v/>
      </c>
      <c r="W419" s="35" t="str">
        <f>IF(E419="Oui",1,"")</f>
        <v/>
      </c>
      <c r="X419" s="35" t="str">
        <f t="shared" si="31"/>
        <v/>
      </c>
      <c r="Y419" s="35" t="str">
        <f t="shared" si="32"/>
        <v/>
      </c>
      <c r="Z419" s="35" t="str">
        <f>IF(E419="Oui",N419,"")</f>
        <v/>
      </c>
      <c r="AA419" s="38" t="str">
        <f>IF(E419="Oui",($C$3-J419)/365,"")</f>
        <v/>
      </c>
      <c r="AB419" s="35" t="str">
        <f t="shared" si="33"/>
        <v/>
      </c>
      <c r="AC419" s="35" t="str">
        <f>IF(AND($E419="Oui",$L419="CDI"),1,"")</f>
        <v/>
      </c>
      <c r="AD419" s="35" t="str">
        <f>IF(AND($E419="Oui",$L419="CDD"),1,"")</f>
        <v/>
      </c>
      <c r="AE419" s="35" t="str">
        <f>IF(AND($E419="Oui",$L419="Apprentissage"),1,"")</f>
        <v/>
      </c>
      <c r="AF419" s="35" t="str">
        <f>IF(AND($E419="Oui",$L419="Stage"),1,"")</f>
        <v/>
      </c>
      <c r="AG419" s="35" t="str">
        <f>IF(AND($E419="Oui",$L419="Autre"),1,"")</f>
        <v/>
      </c>
      <c r="AH419" s="35" t="str">
        <f>IF(AND($E419="Oui",$O419="Cadre"),1,"")</f>
        <v/>
      </c>
      <c r="AI419" s="35" t="str">
        <f>IF(AND($E419="Oui",$O419="Agent de maîtrise"),1,"")</f>
        <v/>
      </c>
      <c r="AJ419" s="35" t="str">
        <f>IF(AND($E419="Oui",$O419="Autre"),1,"")</f>
        <v/>
      </c>
      <c r="AK419" s="38" t="str">
        <f>IF(AND($E419="Oui",$H419="F"),($C$3-J419)/365,"")</f>
        <v/>
      </c>
      <c r="AL419" s="38" t="str">
        <f>IF(AND($E419="Oui",$H419="M"),($C$3-$J419)/365,"")</f>
        <v/>
      </c>
      <c r="AM419" s="35" t="str">
        <f>IF(AND($E419="Oui",$L419="CDI",$H419="F"),1,"")</f>
        <v/>
      </c>
      <c r="AN419" s="35" t="str">
        <f>IF(AND($E419="Oui",$L419="CDD",$H419="F"),1,"")</f>
        <v/>
      </c>
      <c r="AO419" s="35" t="str">
        <f>IF(AND($E419="Oui",$L419="Apprentissage",$H419="F"),1,"")</f>
        <v/>
      </c>
      <c r="AP419" s="35" t="str">
        <f>IF(AND($E419="Oui",$L419="Stage",$H419="F"),1,"")</f>
        <v/>
      </c>
      <c r="AQ419" s="35" t="str">
        <f>IF(AND($E419="Oui",$L419="Autre",$H419="F"),1,"")</f>
        <v/>
      </c>
      <c r="AR419" s="35" t="str">
        <f>IF(AND($E419="Oui",$O419="Cadre",$H419="F"),1,"")</f>
        <v/>
      </c>
      <c r="AS419" s="35" t="str">
        <f>IF(AND($E419="Oui",$O419="Agent de maîtrise",$H419="F"),1,"")</f>
        <v/>
      </c>
      <c r="AT419" s="35" t="str">
        <f>IF(AND($E419="Oui",$O419="Autre",$H419="F"),1,"")</f>
        <v/>
      </c>
      <c r="AU419" s="35" t="str">
        <f ca="1">IF($D419&gt;$AU$5,1,"")</f>
        <v/>
      </c>
      <c r="AV419" s="35" t="str">
        <f ca="1">IF(AND($D419&gt;$AV$5,$D419&lt;$AU$5),1,"")</f>
        <v/>
      </c>
      <c r="AW419" s="35" t="str">
        <f ca="1">IF($C419&gt;$AU$5,1,"")</f>
        <v/>
      </c>
      <c r="AX419" s="35" t="str">
        <f ca="1">IF(AND($C419&gt;$AV$5,$C419&lt;$AU$5),1,"")</f>
        <v/>
      </c>
      <c r="AY419" s="21" t="str">
        <f t="shared" si="34"/>
        <v/>
      </c>
    </row>
    <row r="420" spans="1:51" x14ac:dyDescent="0.25">
      <c r="A420" s="18">
        <v>413</v>
      </c>
      <c r="B420" s="32"/>
      <c r="C420" s="33"/>
      <c r="D420" s="33"/>
      <c r="E420" s="26" t="str">
        <f t="shared" si="30"/>
        <v/>
      </c>
      <c r="F420" s="34"/>
      <c r="G420" s="35"/>
      <c r="H420" s="33"/>
      <c r="I420" s="35"/>
      <c r="J420" s="37"/>
      <c r="K420" s="37"/>
      <c r="L420" s="37"/>
      <c r="M420" s="37"/>
      <c r="N420" s="33"/>
      <c r="O420" s="33"/>
      <c r="P420" s="33"/>
      <c r="Q420" s="33"/>
      <c r="R420" s="35"/>
      <c r="S420" s="35"/>
      <c r="T420" s="37"/>
      <c r="U420" s="37"/>
      <c r="V420" s="35" t="str">
        <f>IF(ISBLANK(C420),"",IF(ISBLANK($D420),$C$3-C420,D420-C420))</f>
        <v/>
      </c>
      <c r="W420" s="35" t="str">
        <f>IF(E420="Oui",1,"")</f>
        <v/>
      </c>
      <c r="X420" s="35" t="str">
        <f t="shared" si="31"/>
        <v/>
      </c>
      <c r="Y420" s="35" t="str">
        <f t="shared" si="32"/>
        <v/>
      </c>
      <c r="Z420" s="35" t="str">
        <f>IF(E420="Oui",N420,"")</f>
        <v/>
      </c>
      <c r="AA420" s="38" t="str">
        <f>IF(E420="Oui",($C$3-J420)/365,"")</f>
        <v/>
      </c>
      <c r="AB420" s="35" t="str">
        <f t="shared" si="33"/>
        <v/>
      </c>
      <c r="AC420" s="35" t="str">
        <f>IF(AND($E420="Oui",$L420="CDI"),1,"")</f>
        <v/>
      </c>
      <c r="AD420" s="35" t="str">
        <f>IF(AND($E420="Oui",$L420="CDD"),1,"")</f>
        <v/>
      </c>
      <c r="AE420" s="35" t="str">
        <f>IF(AND($E420="Oui",$L420="Apprentissage"),1,"")</f>
        <v/>
      </c>
      <c r="AF420" s="35" t="str">
        <f>IF(AND($E420="Oui",$L420="Stage"),1,"")</f>
        <v/>
      </c>
      <c r="AG420" s="35" t="str">
        <f>IF(AND($E420="Oui",$L420="Autre"),1,"")</f>
        <v/>
      </c>
      <c r="AH420" s="35" t="str">
        <f>IF(AND($E420="Oui",$O420="Cadre"),1,"")</f>
        <v/>
      </c>
      <c r="AI420" s="35" t="str">
        <f>IF(AND($E420="Oui",$O420="Agent de maîtrise"),1,"")</f>
        <v/>
      </c>
      <c r="AJ420" s="35" t="str">
        <f>IF(AND($E420="Oui",$O420="Autre"),1,"")</f>
        <v/>
      </c>
      <c r="AK420" s="38" t="str">
        <f>IF(AND($E420="Oui",$H420="F"),($C$3-J420)/365,"")</f>
        <v/>
      </c>
      <c r="AL420" s="38" t="str">
        <f>IF(AND($E420="Oui",$H420="M"),($C$3-$J420)/365,"")</f>
        <v/>
      </c>
      <c r="AM420" s="35" t="str">
        <f>IF(AND($E420="Oui",$L420="CDI",$H420="F"),1,"")</f>
        <v/>
      </c>
      <c r="AN420" s="35" t="str">
        <f>IF(AND($E420="Oui",$L420="CDD",$H420="F"),1,"")</f>
        <v/>
      </c>
      <c r="AO420" s="35" t="str">
        <f>IF(AND($E420="Oui",$L420="Apprentissage",$H420="F"),1,"")</f>
        <v/>
      </c>
      <c r="AP420" s="35" t="str">
        <f>IF(AND($E420="Oui",$L420="Stage",$H420="F"),1,"")</f>
        <v/>
      </c>
      <c r="AQ420" s="35" t="str">
        <f>IF(AND($E420="Oui",$L420="Autre",$H420="F"),1,"")</f>
        <v/>
      </c>
      <c r="AR420" s="35" t="str">
        <f>IF(AND($E420="Oui",$O420="Cadre",$H420="F"),1,"")</f>
        <v/>
      </c>
      <c r="AS420" s="35" t="str">
        <f>IF(AND($E420="Oui",$O420="Agent de maîtrise",$H420="F"),1,"")</f>
        <v/>
      </c>
      <c r="AT420" s="35" t="str">
        <f>IF(AND($E420="Oui",$O420="Autre",$H420="F"),1,"")</f>
        <v/>
      </c>
      <c r="AU420" s="35" t="str">
        <f ca="1">IF($D420&gt;$AU$5,1,"")</f>
        <v/>
      </c>
      <c r="AV420" s="35" t="str">
        <f ca="1">IF(AND($D420&gt;$AV$5,$D420&lt;$AU$5),1,"")</f>
        <v/>
      </c>
      <c r="AW420" s="35" t="str">
        <f ca="1">IF($C420&gt;$AU$5,1,"")</f>
        <v/>
      </c>
      <c r="AX420" s="35" t="str">
        <f ca="1">IF(AND($C420&gt;$AV$5,$C420&lt;$AU$5),1,"")</f>
        <v/>
      </c>
      <c r="AY420" s="21" t="str">
        <f t="shared" si="34"/>
        <v/>
      </c>
    </row>
    <row r="421" spans="1:51" x14ac:dyDescent="0.25">
      <c r="A421" s="18">
        <v>414</v>
      </c>
      <c r="B421" s="32"/>
      <c r="C421" s="33"/>
      <c r="D421" s="33"/>
      <c r="E421" s="26" t="str">
        <f t="shared" si="30"/>
        <v/>
      </c>
      <c r="F421" s="34"/>
      <c r="G421" s="35"/>
      <c r="H421" s="33"/>
      <c r="I421" s="35"/>
      <c r="J421" s="37"/>
      <c r="K421" s="37"/>
      <c r="L421" s="37"/>
      <c r="M421" s="37"/>
      <c r="N421" s="33"/>
      <c r="O421" s="33"/>
      <c r="P421" s="33"/>
      <c r="Q421" s="33"/>
      <c r="R421" s="35"/>
      <c r="S421" s="35"/>
      <c r="T421" s="37"/>
      <c r="U421" s="37"/>
      <c r="V421" s="35" t="str">
        <f>IF(ISBLANK(C421),"",IF(ISBLANK($D421),$C$3-C421,D421-C421))</f>
        <v/>
      </c>
      <c r="W421" s="35" t="str">
        <f>IF(E421="Oui",1,"")</f>
        <v/>
      </c>
      <c r="X421" s="35" t="str">
        <f t="shared" si="31"/>
        <v/>
      </c>
      <c r="Y421" s="35" t="str">
        <f t="shared" si="32"/>
        <v/>
      </c>
      <c r="Z421" s="35" t="str">
        <f>IF(E421="Oui",N421,"")</f>
        <v/>
      </c>
      <c r="AA421" s="38" t="str">
        <f>IF(E421="Oui",($C$3-J421)/365,"")</f>
        <v/>
      </c>
      <c r="AB421" s="35" t="str">
        <f t="shared" si="33"/>
        <v/>
      </c>
      <c r="AC421" s="35" t="str">
        <f>IF(AND($E421="Oui",$L421="CDI"),1,"")</f>
        <v/>
      </c>
      <c r="AD421" s="35" t="str">
        <f>IF(AND($E421="Oui",$L421="CDD"),1,"")</f>
        <v/>
      </c>
      <c r="AE421" s="35" t="str">
        <f>IF(AND($E421="Oui",$L421="Apprentissage"),1,"")</f>
        <v/>
      </c>
      <c r="AF421" s="35" t="str">
        <f>IF(AND($E421="Oui",$L421="Stage"),1,"")</f>
        <v/>
      </c>
      <c r="AG421" s="35" t="str">
        <f>IF(AND($E421="Oui",$L421="Autre"),1,"")</f>
        <v/>
      </c>
      <c r="AH421" s="35" t="str">
        <f>IF(AND($E421="Oui",$O421="Cadre"),1,"")</f>
        <v/>
      </c>
      <c r="AI421" s="35" t="str">
        <f>IF(AND($E421="Oui",$O421="Agent de maîtrise"),1,"")</f>
        <v/>
      </c>
      <c r="AJ421" s="35" t="str">
        <f>IF(AND($E421="Oui",$O421="Autre"),1,"")</f>
        <v/>
      </c>
      <c r="AK421" s="38" t="str">
        <f>IF(AND($E421="Oui",$H421="F"),($C$3-J421)/365,"")</f>
        <v/>
      </c>
      <c r="AL421" s="38" t="str">
        <f>IF(AND($E421="Oui",$H421="M"),($C$3-$J421)/365,"")</f>
        <v/>
      </c>
      <c r="AM421" s="35" t="str">
        <f>IF(AND($E421="Oui",$L421="CDI",$H421="F"),1,"")</f>
        <v/>
      </c>
      <c r="AN421" s="35" t="str">
        <f>IF(AND($E421="Oui",$L421="CDD",$H421="F"),1,"")</f>
        <v/>
      </c>
      <c r="AO421" s="35" t="str">
        <f>IF(AND($E421="Oui",$L421="Apprentissage",$H421="F"),1,"")</f>
        <v/>
      </c>
      <c r="AP421" s="35" t="str">
        <f>IF(AND($E421="Oui",$L421="Stage",$H421="F"),1,"")</f>
        <v/>
      </c>
      <c r="AQ421" s="35" t="str">
        <f>IF(AND($E421="Oui",$L421="Autre",$H421="F"),1,"")</f>
        <v/>
      </c>
      <c r="AR421" s="35" t="str">
        <f>IF(AND($E421="Oui",$O421="Cadre",$H421="F"),1,"")</f>
        <v/>
      </c>
      <c r="AS421" s="35" t="str">
        <f>IF(AND($E421="Oui",$O421="Agent de maîtrise",$H421="F"),1,"")</f>
        <v/>
      </c>
      <c r="AT421" s="35" t="str">
        <f>IF(AND($E421="Oui",$O421="Autre",$H421="F"),1,"")</f>
        <v/>
      </c>
      <c r="AU421" s="35" t="str">
        <f ca="1">IF($D421&gt;$AU$5,1,"")</f>
        <v/>
      </c>
      <c r="AV421" s="35" t="str">
        <f ca="1">IF(AND($D421&gt;$AV$5,$D421&lt;$AU$5),1,"")</f>
        <v/>
      </c>
      <c r="AW421" s="35" t="str">
        <f ca="1">IF($C421&gt;$AU$5,1,"")</f>
        <v/>
      </c>
      <c r="AX421" s="35" t="str">
        <f ca="1">IF(AND($C421&gt;$AV$5,$C421&lt;$AU$5),1,"")</f>
        <v/>
      </c>
      <c r="AY421" s="21" t="str">
        <f t="shared" si="34"/>
        <v/>
      </c>
    </row>
    <row r="422" spans="1:51" x14ac:dyDescent="0.25">
      <c r="A422" s="18">
        <v>415</v>
      </c>
      <c r="B422" s="32"/>
      <c r="C422" s="33"/>
      <c r="D422" s="33"/>
      <c r="E422" s="26" t="str">
        <f t="shared" si="30"/>
        <v/>
      </c>
      <c r="F422" s="34"/>
      <c r="G422" s="35"/>
      <c r="H422" s="33"/>
      <c r="I422" s="35"/>
      <c r="J422" s="37"/>
      <c r="K422" s="37"/>
      <c r="L422" s="37"/>
      <c r="M422" s="37"/>
      <c r="N422" s="33"/>
      <c r="O422" s="33"/>
      <c r="P422" s="33"/>
      <c r="Q422" s="33"/>
      <c r="R422" s="35"/>
      <c r="S422" s="35"/>
      <c r="T422" s="37"/>
      <c r="U422" s="37"/>
      <c r="V422" s="35" t="str">
        <f>IF(ISBLANK(C422),"",IF(ISBLANK($D422),$C$3-C422,D422-C422))</f>
        <v/>
      </c>
      <c r="W422" s="35" t="str">
        <f>IF(E422="Oui",1,"")</f>
        <v/>
      </c>
      <c r="X422" s="35" t="str">
        <f t="shared" si="31"/>
        <v/>
      </c>
      <c r="Y422" s="35" t="str">
        <f t="shared" si="32"/>
        <v/>
      </c>
      <c r="Z422" s="35" t="str">
        <f>IF(E422="Oui",N422,"")</f>
        <v/>
      </c>
      <c r="AA422" s="38" t="str">
        <f>IF(E422="Oui",($C$3-J422)/365,"")</f>
        <v/>
      </c>
      <c r="AB422" s="35" t="str">
        <f t="shared" si="33"/>
        <v/>
      </c>
      <c r="AC422" s="35" t="str">
        <f>IF(AND($E422="Oui",$L422="CDI"),1,"")</f>
        <v/>
      </c>
      <c r="AD422" s="35" t="str">
        <f>IF(AND($E422="Oui",$L422="CDD"),1,"")</f>
        <v/>
      </c>
      <c r="AE422" s="35" t="str">
        <f>IF(AND($E422="Oui",$L422="Apprentissage"),1,"")</f>
        <v/>
      </c>
      <c r="AF422" s="35" t="str">
        <f>IF(AND($E422="Oui",$L422="Stage"),1,"")</f>
        <v/>
      </c>
      <c r="AG422" s="35" t="str">
        <f>IF(AND($E422="Oui",$L422="Autre"),1,"")</f>
        <v/>
      </c>
      <c r="AH422" s="35" t="str">
        <f>IF(AND($E422="Oui",$O422="Cadre"),1,"")</f>
        <v/>
      </c>
      <c r="AI422" s="35" t="str">
        <f>IF(AND($E422="Oui",$O422="Agent de maîtrise"),1,"")</f>
        <v/>
      </c>
      <c r="AJ422" s="35" t="str">
        <f>IF(AND($E422="Oui",$O422="Autre"),1,"")</f>
        <v/>
      </c>
      <c r="AK422" s="38" t="str">
        <f>IF(AND($E422="Oui",$H422="F"),($C$3-J422)/365,"")</f>
        <v/>
      </c>
      <c r="AL422" s="38" t="str">
        <f>IF(AND($E422="Oui",$H422="M"),($C$3-$J422)/365,"")</f>
        <v/>
      </c>
      <c r="AM422" s="35" t="str">
        <f>IF(AND($E422="Oui",$L422="CDI",$H422="F"),1,"")</f>
        <v/>
      </c>
      <c r="AN422" s="35" t="str">
        <f>IF(AND($E422="Oui",$L422="CDD",$H422="F"),1,"")</f>
        <v/>
      </c>
      <c r="AO422" s="35" t="str">
        <f>IF(AND($E422="Oui",$L422="Apprentissage",$H422="F"),1,"")</f>
        <v/>
      </c>
      <c r="AP422" s="35" t="str">
        <f>IF(AND($E422="Oui",$L422="Stage",$H422="F"),1,"")</f>
        <v/>
      </c>
      <c r="AQ422" s="35" t="str">
        <f>IF(AND($E422="Oui",$L422="Autre",$H422="F"),1,"")</f>
        <v/>
      </c>
      <c r="AR422" s="35" t="str">
        <f>IF(AND($E422="Oui",$O422="Cadre",$H422="F"),1,"")</f>
        <v/>
      </c>
      <c r="AS422" s="35" t="str">
        <f>IF(AND($E422="Oui",$O422="Agent de maîtrise",$H422="F"),1,"")</f>
        <v/>
      </c>
      <c r="AT422" s="35" t="str">
        <f>IF(AND($E422="Oui",$O422="Autre",$H422="F"),1,"")</f>
        <v/>
      </c>
      <c r="AU422" s="35" t="str">
        <f ca="1">IF($D422&gt;$AU$5,1,"")</f>
        <v/>
      </c>
      <c r="AV422" s="35" t="str">
        <f ca="1">IF(AND($D422&gt;$AV$5,$D422&lt;$AU$5),1,"")</f>
        <v/>
      </c>
      <c r="AW422" s="35" t="str">
        <f ca="1">IF($C422&gt;$AU$5,1,"")</f>
        <v/>
      </c>
      <c r="AX422" s="35" t="str">
        <f ca="1">IF(AND($C422&gt;$AV$5,$C422&lt;$AU$5),1,"")</f>
        <v/>
      </c>
      <c r="AY422" s="21" t="str">
        <f t="shared" si="34"/>
        <v/>
      </c>
    </row>
    <row r="423" spans="1:51" x14ac:dyDescent="0.25">
      <c r="A423" s="18">
        <v>416</v>
      </c>
      <c r="B423" s="32"/>
      <c r="C423" s="33"/>
      <c r="D423" s="33"/>
      <c r="E423" s="26" t="str">
        <f t="shared" si="30"/>
        <v/>
      </c>
      <c r="F423" s="34"/>
      <c r="G423" s="35"/>
      <c r="H423" s="33"/>
      <c r="I423" s="35"/>
      <c r="J423" s="37"/>
      <c r="K423" s="37"/>
      <c r="L423" s="37"/>
      <c r="M423" s="37"/>
      <c r="N423" s="33"/>
      <c r="O423" s="33"/>
      <c r="P423" s="33"/>
      <c r="Q423" s="33"/>
      <c r="R423" s="35"/>
      <c r="S423" s="35"/>
      <c r="T423" s="37"/>
      <c r="U423" s="37"/>
      <c r="V423" s="35" t="str">
        <f>IF(ISBLANK(C423),"",IF(ISBLANK($D423),$C$3-C423,D423-C423))</f>
        <v/>
      </c>
      <c r="W423" s="35" t="str">
        <f>IF(E423="Oui",1,"")</f>
        <v/>
      </c>
      <c r="X423" s="35" t="str">
        <f t="shared" si="31"/>
        <v/>
      </c>
      <c r="Y423" s="35" t="str">
        <f t="shared" si="32"/>
        <v/>
      </c>
      <c r="Z423" s="35" t="str">
        <f>IF(E423="Oui",N423,"")</f>
        <v/>
      </c>
      <c r="AA423" s="38" t="str">
        <f>IF(E423="Oui",($C$3-J423)/365,"")</f>
        <v/>
      </c>
      <c r="AB423" s="35" t="str">
        <f t="shared" si="33"/>
        <v/>
      </c>
      <c r="AC423" s="35" t="str">
        <f>IF(AND($E423="Oui",$L423="CDI"),1,"")</f>
        <v/>
      </c>
      <c r="AD423" s="35" t="str">
        <f>IF(AND($E423="Oui",$L423="CDD"),1,"")</f>
        <v/>
      </c>
      <c r="AE423" s="35" t="str">
        <f>IF(AND($E423="Oui",$L423="Apprentissage"),1,"")</f>
        <v/>
      </c>
      <c r="AF423" s="35" t="str">
        <f>IF(AND($E423="Oui",$L423="Stage"),1,"")</f>
        <v/>
      </c>
      <c r="AG423" s="35" t="str">
        <f>IF(AND($E423="Oui",$L423="Autre"),1,"")</f>
        <v/>
      </c>
      <c r="AH423" s="35" t="str">
        <f>IF(AND($E423="Oui",$O423="Cadre"),1,"")</f>
        <v/>
      </c>
      <c r="AI423" s="35" t="str">
        <f>IF(AND($E423="Oui",$O423="Agent de maîtrise"),1,"")</f>
        <v/>
      </c>
      <c r="AJ423" s="35" t="str">
        <f>IF(AND($E423="Oui",$O423="Autre"),1,"")</f>
        <v/>
      </c>
      <c r="AK423" s="38" t="str">
        <f>IF(AND($E423="Oui",$H423="F"),($C$3-J423)/365,"")</f>
        <v/>
      </c>
      <c r="AL423" s="38" t="str">
        <f>IF(AND($E423="Oui",$H423="M"),($C$3-$J423)/365,"")</f>
        <v/>
      </c>
      <c r="AM423" s="35" t="str">
        <f>IF(AND($E423="Oui",$L423="CDI",$H423="F"),1,"")</f>
        <v/>
      </c>
      <c r="AN423" s="35" t="str">
        <f>IF(AND($E423="Oui",$L423="CDD",$H423="F"),1,"")</f>
        <v/>
      </c>
      <c r="AO423" s="35" t="str">
        <f>IF(AND($E423="Oui",$L423="Apprentissage",$H423="F"),1,"")</f>
        <v/>
      </c>
      <c r="AP423" s="35" t="str">
        <f>IF(AND($E423="Oui",$L423="Stage",$H423="F"),1,"")</f>
        <v/>
      </c>
      <c r="AQ423" s="35" t="str">
        <f>IF(AND($E423="Oui",$L423="Autre",$H423="F"),1,"")</f>
        <v/>
      </c>
      <c r="AR423" s="35" t="str">
        <f>IF(AND($E423="Oui",$O423="Cadre",$H423="F"),1,"")</f>
        <v/>
      </c>
      <c r="AS423" s="35" t="str">
        <f>IF(AND($E423="Oui",$O423="Agent de maîtrise",$H423="F"),1,"")</f>
        <v/>
      </c>
      <c r="AT423" s="35" t="str">
        <f>IF(AND($E423="Oui",$O423="Autre",$H423="F"),1,"")</f>
        <v/>
      </c>
      <c r="AU423" s="35" t="str">
        <f ca="1">IF($D423&gt;$AU$5,1,"")</f>
        <v/>
      </c>
      <c r="AV423" s="35" t="str">
        <f ca="1">IF(AND($D423&gt;$AV$5,$D423&lt;$AU$5),1,"")</f>
        <v/>
      </c>
      <c r="AW423" s="35" t="str">
        <f ca="1">IF($C423&gt;$AU$5,1,"")</f>
        <v/>
      </c>
      <c r="AX423" s="35" t="str">
        <f ca="1">IF(AND($C423&gt;$AV$5,$C423&lt;$AU$5),1,"")</f>
        <v/>
      </c>
      <c r="AY423" s="21" t="str">
        <f t="shared" si="34"/>
        <v/>
      </c>
    </row>
    <row r="424" spans="1:51" x14ac:dyDescent="0.25">
      <c r="A424" s="18">
        <v>417</v>
      </c>
      <c r="B424" s="32"/>
      <c r="C424" s="33"/>
      <c r="D424" s="33"/>
      <c r="E424" s="26" t="str">
        <f t="shared" si="30"/>
        <v/>
      </c>
      <c r="F424" s="34"/>
      <c r="G424" s="35"/>
      <c r="H424" s="33"/>
      <c r="I424" s="35"/>
      <c r="J424" s="37"/>
      <c r="K424" s="37"/>
      <c r="L424" s="37"/>
      <c r="M424" s="37"/>
      <c r="N424" s="33"/>
      <c r="O424" s="33"/>
      <c r="P424" s="33"/>
      <c r="Q424" s="33"/>
      <c r="R424" s="35"/>
      <c r="S424" s="35"/>
      <c r="T424" s="37"/>
      <c r="U424" s="37"/>
      <c r="V424" s="35" t="str">
        <f>IF(ISBLANK(C424),"",IF(ISBLANK($D424),$C$3-C424,D424-C424))</f>
        <v/>
      </c>
      <c r="W424" s="35" t="str">
        <f>IF(E424="Oui",1,"")</f>
        <v/>
      </c>
      <c r="X424" s="35" t="str">
        <f t="shared" si="31"/>
        <v/>
      </c>
      <c r="Y424" s="35" t="str">
        <f t="shared" si="32"/>
        <v/>
      </c>
      <c r="Z424" s="35" t="str">
        <f>IF(E424="Oui",N424,"")</f>
        <v/>
      </c>
      <c r="AA424" s="38" t="str">
        <f>IF(E424="Oui",($C$3-J424)/365,"")</f>
        <v/>
      </c>
      <c r="AB424" s="35" t="str">
        <f t="shared" si="33"/>
        <v/>
      </c>
      <c r="AC424" s="35" t="str">
        <f>IF(AND($E424="Oui",$L424="CDI"),1,"")</f>
        <v/>
      </c>
      <c r="AD424" s="35" t="str">
        <f>IF(AND($E424="Oui",$L424="CDD"),1,"")</f>
        <v/>
      </c>
      <c r="AE424" s="35" t="str">
        <f>IF(AND($E424="Oui",$L424="Apprentissage"),1,"")</f>
        <v/>
      </c>
      <c r="AF424" s="35" t="str">
        <f>IF(AND($E424="Oui",$L424="Stage"),1,"")</f>
        <v/>
      </c>
      <c r="AG424" s="35" t="str">
        <f>IF(AND($E424="Oui",$L424="Autre"),1,"")</f>
        <v/>
      </c>
      <c r="AH424" s="35" t="str">
        <f>IF(AND($E424="Oui",$O424="Cadre"),1,"")</f>
        <v/>
      </c>
      <c r="AI424" s="35" t="str">
        <f>IF(AND($E424="Oui",$O424="Agent de maîtrise"),1,"")</f>
        <v/>
      </c>
      <c r="AJ424" s="35" t="str">
        <f>IF(AND($E424="Oui",$O424="Autre"),1,"")</f>
        <v/>
      </c>
      <c r="AK424" s="38" t="str">
        <f>IF(AND($E424="Oui",$H424="F"),($C$3-J424)/365,"")</f>
        <v/>
      </c>
      <c r="AL424" s="38" t="str">
        <f>IF(AND($E424="Oui",$H424="M"),($C$3-$J424)/365,"")</f>
        <v/>
      </c>
      <c r="AM424" s="35" t="str">
        <f>IF(AND($E424="Oui",$L424="CDI",$H424="F"),1,"")</f>
        <v/>
      </c>
      <c r="AN424" s="35" t="str">
        <f>IF(AND($E424="Oui",$L424="CDD",$H424="F"),1,"")</f>
        <v/>
      </c>
      <c r="AO424" s="35" t="str">
        <f>IF(AND($E424="Oui",$L424="Apprentissage",$H424="F"),1,"")</f>
        <v/>
      </c>
      <c r="AP424" s="35" t="str">
        <f>IF(AND($E424="Oui",$L424="Stage",$H424="F"),1,"")</f>
        <v/>
      </c>
      <c r="AQ424" s="35" t="str">
        <f>IF(AND($E424="Oui",$L424="Autre",$H424="F"),1,"")</f>
        <v/>
      </c>
      <c r="AR424" s="35" t="str">
        <f>IF(AND($E424="Oui",$O424="Cadre",$H424="F"),1,"")</f>
        <v/>
      </c>
      <c r="AS424" s="35" t="str">
        <f>IF(AND($E424="Oui",$O424="Agent de maîtrise",$H424="F"),1,"")</f>
        <v/>
      </c>
      <c r="AT424" s="35" t="str">
        <f>IF(AND($E424="Oui",$O424="Autre",$H424="F"),1,"")</f>
        <v/>
      </c>
      <c r="AU424" s="35" t="str">
        <f ca="1">IF($D424&gt;$AU$5,1,"")</f>
        <v/>
      </c>
      <c r="AV424" s="35" t="str">
        <f ca="1">IF(AND($D424&gt;$AV$5,$D424&lt;$AU$5),1,"")</f>
        <v/>
      </c>
      <c r="AW424" s="35" t="str">
        <f ca="1">IF($C424&gt;$AU$5,1,"")</f>
        <v/>
      </c>
      <c r="AX424" s="35" t="str">
        <f ca="1">IF(AND($C424&gt;$AV$5,$C424&lt;$AU$5),1,"")</f>
        <v/>
      </c>
      <c r="AY424" s="21" t="str">
        <f t="shared" si="34"/>
        <v/>
      </c>
    </row>
    <row r="425" spans="1:51" x14ac:dyDescent="0.25">
      <c r="A425" s="18">
        <v>418</v>
      </c>
      <c r="B425" s="32"/>
      <c r="C425" s="33"/>
      <c r="D425" s="33"/>
      <c r="E425" s="26" t="str">
        <f t="shared" si="30"/>
        <v/>
      </c>
      <c r="F425" s="34"/>
      <c r="G425" s="35"/>
      <c r="H425" s="33"/>
      <c r="I425" s="35"/>
      <c r="J425" s="37"/>
      <c r="K425" s="37"/>
      <c r="L425" s="37"/>
      <c r="M425" s="37"/>
      <c r="N425" s="33"/>
      <c r="O425" s="33"/>
      <c r="P425" s="33"/>
      <c r="Q425" s="33"/>
      <c r="R425" s="35"/>
      <c r="S425" s="35"/>
      <c r="T425" s="37"/>
      <c r="U425" s="37"/>
      <c r="V425" s="35" t="str">
        <f>IF(ISBLANK(C425),"",IF(ISBLANK($D425),$C$3-C425,D425-C425))</f>
        <v/>
      </c>
      <c r="W425" s="35" t="str">
        <f>IF(E425="Oui",1,"")</f>
        <v/>
      </c>
      <c r="X425" s="35" t="str">
        <f t="shared" si="31"/>
        <v/>
      </c>
      <c r="Y425" s="35" t="str">
        <f t="shared" si="32"/>
        <v/>
      </c>
      <c r="Z425" s="35" t="str">
        <f>IF(E425="Oui",N425,"")</f>
        <v/>
      </c>
      <c r="AA425" s="38" t="str">
        <f>IF(E425="Oui",($C$3-J425)/365,"")</f>
        <v/>
      </c>
      <c r="AB425" s="35" t="str">
        <f t="shared" si="33"/>
        <v/>
      </c>
      <c r="AC425" s="35" t="str">
        <f>IF(AND($E425="Oui",$L425="CDI"),1,"")</f>
        <v/>
      </c>
      <c r="AD425" s="35" t="str">
        <f>IF(AND($E425="Oui",$L425="CDD"),1,"")</f>
        <v/>
      </c>
      <c r="AE425" s="35" t="str">
        <f>IF(AND($E425="Oui",$L425="Apprentissage"),1,"")</f>
        <v/>
      </c>
      <c r="AF425" s="35" t="str">
        <f>IF(AND($E425="Oui",$L425="Stage"),1,"")</f>
        <v/>
      </c>
      <c r="AG425" s="35" t="str">
        <f>IF(AND($E425="Oui",$L425="Autre"),1,"")</f>
        <v/>
      </c>
      <c r="AH425" s="35" t="str">
        <f>IF(AND($E425="Oui",$O425="Cadre"),1,"")</f>
        <v/>
      </c>
      <c r="AI425" s="35" t="str">
        <f>IF(AND($E425="Oui",$O425="Agent de maîtrise"),1,"")</f>
        <v/>
      </c>
      <c r="AJ425" s="35" t="str">
        <f>IF(AND($E425="Oui",$O425="Autre"),1,"")</f>
        <v/>
      </c>
      <c r="AK425" s="38" t="str">
        <f>IF(AND($E425="Oui",$H425="F"),($C$3-J425)/365,"")</f>
        <v/>
      </c>
      <c r="AL425" s="38" t="str">
        <f>IF(AND($E425="Oui",$H425="M"),($C$3-$J425)/365,"")</f>
        <v/>
      </c>
      <c r="AM425" s="35" t="str">
        <f>IF(AND($E425="Oui",$L425="CDI",$H425="F"),1,"")</f>
        <v/>
      </c>
      <c r="AN425" s="35" t="str">
        <f>IF(AND($E425="Oui",$L425="CDD",$H425="F"),1,"")</f>
        <v/>
      </c>
      <c r="AO425" s="35" t="str">
        <f>IF(AND($E425="Oui",$L425="Apprentissage",$H425="F"),1,"")</f>
        <v/>
      </c>
      <c r="AP425" s="35" t="str">
        <f>IF(AND($E425="Oui",$L425="Stage",$H425="F"),1,"")</f>
        <v/>
      </c>
      <c r="AQ425" s="35" t="str">
        <f>IF(AND($E425="Oui",$L425="Autre",$H425="F"),1,"")</f>
        <v/>
      </c>
      <c r="AR425" s="35" t="str">
        <f>IF(AND($E425="Oui",$O425="Cadre",$H425="F"),1,"")</f>
        <v/>
      </c>
      <c r="AS425" s="35" t="str">
        <f>IF(AND($E425="Oui",$O425="Agent de maîtrise",$H425="F"),1,"")</f>
        <v/>
      </c>
      <c r="AT425" s="35" t="str">
        <f>IF(AND($E425="Oui",$O425="Autre",$H425="F"),1,"")</f>
        <v/>
      </c>
      <c r="AU425" s="35" t="str">
        <f ca="1">IF($D425&gt;$AU$5,1,"")</f>
        <v/>
      </c>
      <c r="AV425" s="35" t="str">
        <f ca="1">IF(AND($D425&gt;$AV$5,$D425&lt;$AU$5),1,"")</f>
        <v/>
      </c>
      <c r="AW425" s="35" t="str">
        <f ca="1">IF($C425&gt;$AU$5,1,"")</f>
        <v/>
      </c>
      <c r="AX425" s="35" t="str">
        <f ca="1">IF(AND($C425&gt;$AV$5,$C425&lt;$AU$5),1,"")</f>
        <v/>
      </c>
      <c r="AY425" s="21" t="str">
        <f t="shared" si="34"/>
        <v/>
      </c>
    </row>
    <row r="426" spans="1:51" x14ac:dyDescent="0.25">
      <c r="A426" s="18">
        <v>419</v>
      </c>
      <c r="B426" s="32"/>
      <c r="C426" s="33"/>
      <c r="D426" s="33"/>
      <c r="E426" s="26" t="str">
        <f t="shared" si="30"/>
        <v/>
      </c>
      <c r="F426" s="34"/>
      <c r="G426" s="35"/>
      <c r="H426" s="33"/>
      <c r="I426" s="35"/>
      <c r="J426" s="37"/>
      <c r="K426" s="37"/>
      <c r="L426" s="37"/>
      <c r="M426" s="37"/>
      <c r="N426" s="33"/>
      <c r="O426" s="33"/>
      <c r="P426" s="33"/>
      <c r="Q426" s="33"/>
      <c r="R426" s="35"/>
      <c r="S426" s="35"/>
      <c r="T426" s="37"/>
      <c r="U426" s="37"/>
      <c r="V426" s="35" t="str">
        <f>IF(ISBLANK(C426),"",IF(ISBLANK($D426),$C$3-C426,D426-C426))</f>
        <v/>
      </c>
      <c r="W426" s="35" t="str">
        <f>IF(E426="Oui",1,"")</f>
        <v/>
      </c>
      <c r="X426" s="35" t="str">
        <f t="shared" si="31"/>
        <v/>
      </c>
      <c r="Y426" s="35" t="str">
        <f t="shared" si="32"/>
        <v/>
      </c>
      <c r="Z426" s="35" t="str">
        <f>IF(E426="Oui",N426,"")</f>
        <v/>
      </c>
      <c r="AA426" s="38" t="str">
        <f>IF(E426="Oui",($C$3-J426)/365,"")</f>
        <v/>
      </c>
      <c r="AB426" s="35" t="str">
        <f t="shared" si="33"/>
        <v/>
      </c>
      <c r="AC426" s="35" t="str">
        <f>IF(AND($E426="Oui",$L426="CDI"),1,"")</f>
        <v/>
      </c>
      <c r="AD426" s="35" t="str">
        <f>IF(AND($E426="Oui",$L426="CDD"),1,"")</f>
        <v/>
      </c>
      <c r="AE426" s="35" t="str">
        <f>IF(AND($E426="Oui",$L426="Apprentissage"),1,"")</f>
        <v/>
      </c>
      <c r="AF426" s="35" t="str">
        <f>IF(AND($E426="Oui",$L426="Stage"),1,"")</f>
        <v/>
      </c>
      <c r="AG426" s="35" t="str">
        <f>IF(AND($E426="Oui",$L426="Autre"),1,"")</f>
        <v/>
      </c>
      <c r="AH426" s="35" t="str">
        <f>IF(AND($E426="Oui",$O426="Cadre"),1,"")</f>
        <v/>
      </c>
      <c r="AI426" s="35" t="str">
        <f>IF(AND($E426="Oui",$O426="Agent de maîtrise"),1,"")</f>
        <v/>
      </c>
      <c r="AJ426" s="35" t="str">
        <f>IF(AND($E426="Oui",$O426="Autre"),1,"")</f>
        <v/>
      </c>
      <c r="AK426" s="38" t="str">
        <f>IF(AND($E426="Oui",$H426="F"),($C$3-J426)/365,"")</f>
        <v/>
      </c>
      <c r="AL426" s="38" t="str">
        <f>IF(AND($E426="Oui",$H426="M"),($C$3-$J426)/365,"")</f>
        <v/>
      </c>
      <c r="AM426" s="35" t="str">
        <f>IF(AND($E426="Oui",$L426="CDI",$H426="F"),1,"")</f>
        <v/>
      </c>
      <c r="AN426" s="35" t="str">
        <f>IF(AND($E426="Oui",$L426="CDD",$H426="F"),1,"")</f>
        <v/>
      </c>
      <c r="AO426" s="35" t="str">
        <f>IF(AND($E426="Oui",$L426="Apprentissage",$H426="F"),1,"")</f>
        <v/>
      </c>
      <c r="AP426" s="35" t="str">
        <f>IF(AND($E426="Oui",$L426="Stage",$H426="F"),1,"")</f>
        <v/>
      </c>
      <c r="AQ426" s="35" t="str">
        <f>IF(AND($E426="Oui",$L426="Autre",$H426="F"),1,"")</f>
        <v/>
      </c>
      <c r="AR426" s="35" t="str">
        <f>IF(AND($E426="Oui",$O426="Cadre",$H426="F"),1,"")</f>
        <v/>
      </c>
      <c r="AS426" s="35" t="str">
        <f>IF(AND($E426="Oui",$O426="Agent de maîtrise",$H426="F"),1,"")</f>
        <v/>
      </c>
      <c r="AT426" s="35" t="str">
        <f>IF(AND($E426="Oui",$O426="Autre",$H426="F"),1,"")</f>
        <v/>
      </c>
      <c r="AU426" s="35" t="str">
        <f ca="1">IF($D426&gt;$AU$5,1,"")</f>
        <v/>
      </c>
      <c r="AV426" s="35" t="str">
        <f ca="1">IF(AND($D426&gt;$AV$5,$D426&lt;$AU$5),1,"")</f>
        <v/>
      </c>
      <c r="AW426" s="35" t="str">
        <f ca="1">IF($C426&gt;$AU$5,1,"")</f>
        <v/>
      </c>
      <c r="AX426" s="35" t="str">
        <f ca="1">IF(AND($C426&gt;$AV$5,$C426&lt;$AU$5),1,"")</f>
        <v/>
      </c>
      <c r="AY426" s="21" t="str">
        <f t="shared" si="34"/>
        <v/>
      </c>
    </row>
    <row r="427" spans="1:51" x14ac:dyDescent="0.25">
      <c r="A427" s="18">
        <v>420</v>
      </c>
      <c r="B427" s="32"/>
      <c r="C427" s="33"/>
      <c r="D427" s="33"/>
      <c r="E427" s="26" t="str">
        <f t="shared" si="30"/>
        <v/>
      </c>
      <c r="F427" s="34"/>
      <c r="G427" s="35"/>
      <c r="H427" s="33"/>
      <c r="I427" s="35"/>
      <c r="J427" s="37"/>
      <c r="K427" s="37"/>
      <c r="L427" s="37"/>
      <c r="M427" s="37"/>
      <c r="N427" s="33"/>
      <c r="O427" s="33"/>
      <c r="P427" s="33"/>
      <c r="Q427" s="33"/>
      <c r="R427" s="35"/>
      <c r="S427" s="35"/>
      <c r="T427" s="37"/>
      <c r="U427" s="37"/>
      <c r="V427" s="35" t="str">
        <f>IF(ISBLANK(C427),"",IF(ISBLANK($D427),$C$3-C427,D427-C427))</f>
        <v/>
      </c>
      <c r="W427" s="35" t="str">
        <f>IF(E427="Oui",1,"")</f>
        <v/>
      </c>
      <c r="X427" s="35" t="str">
        <f t="shared" si="31"/>
        <v/>
      </c>
      <c r="Y427" s="35" t="str">
        <f t="shared" si="32"/>
        <v/>
      </c>
      <c r="Z427" s="35" t="str">
        <f>IF(E427="Oui",N427,"")</f>
        <v/>
      </c>
      <c r="AA427" s="38" t="str">
        <f>IF(E427="Oui",($C$3-J427)/365,"")</f>
        <v/>
      </c>
      <c r="AB427" s="35" t="str">
        <f t="shared" si="33"/>
        <v/>
      </c>
      <c r="AC427" s="35" t="str">
        <f>IF(AND($E427="Oui",$L427="CDI"),1,"")</f>
        <v/>
      </c>
      <c r="AD427" s="35" t="str">
        <f>IF(AND($E427="Oui",$L427="CDD"),1,"")</f>
        <v/>
      </c>
      <c r="AE427" s="35" t="str">
        <f>IF(AND($E427="Oui",$L427="Apprentissage"),1,"")</f>
        <v/>
      </c>
      <c r="AF427" s="35" t="str">
        <f>IF(AND($E427="Oui",$L427="Stage"),1,"")</f>
        <v/>
      </c>
      <c r="AG427" s="35" t="str">
        <f>IF(AND($E427="Oui",$L427="Autre"),1,"")</f>
        <v/>
      </c>
      <c r="AH427" s="35" t="str">
        <f>IF(AND($E427="Oui",$O427="Cadre"),1,"")</f>
        <v/>
      </c>
      <c r="AI427" s="35" t="str">
        <f>IF(AND($E427="Oui",$O427="Agent de maîtrise"),1,"")</f>
        <v/>
      </c>
      <c r="AJ427" s="35" t="str">
        <f>IF(AND($E427="Oui",$O427="Autre"),1,"")</f>
        <v/>
      </c>
      <c r="AK427" s="38" t="str">
        <f>IF(AND($E427="Oui",$H427="F"),($C$3-J427)/365,"")</f>
        <v/>
      </c>
      <c r="AL427" s="38" t="str">
        <f>IF(AND($E427="Oui",$H427="M"),($C$3-$J427)/365,"")</f>
        <v/>
      </c>
      <c r="AM427" s="35" t="str">
        <f>IF(AND($E427="Oui",$L427="CDI",$H427="F"),1,"")</f>
        <v/>
      </c>
      <c r="AN427" s="35" t="str">
        <f>IF(AND($E427="Oui",$L427="CDD",$H427="F"),1,"")</f>
        <v/>
      </c>
      <c r="AO427" s="35" t="str">
        <f>IF(AND($E427="Oui",$L427="Apprentissage",$H427="F"),1,"")</f>
        <v/>
      </c>
      <c r="AP427" s="35" t="str">
        <f>IF(AND($E427="Oui",$L427="Stage",$H427="F"),1,"")</f>
        <v/>
      </c>
      <c r="AQ427" s="35" t="str">
        <f>IF(AND($E427="Oui",$L427="Autre",$H427="F"),1,"")</f>
        <v/>
      </c>
      <c r="AR427" s="35" t="str">
        <f>IF(AND($E427="Oui",$O427="Cadre",$H427="F"),1,"")</f>
        <v/>
      </c>
      <c r="AS427" s="35" t="str">
        <f>IF(AND($E427="Oui",$O427="Agent de maîtrise",$H427="F"),1,"")</f>
        <v/>
      </c>
      <c r="AT427" s="35" t="str">
        <f>IF(AND($E427="Oui",$O427="Autre",$H427="F"),1,"")</f>
        <v/>
      </c>
      <c r="AU427" s="35" t="str">
        <f ca="1">IF($D427&gt;$AU$5,1,"")</f>
        <v/>
      </c>
      <c r="AV427" s="35" t="str">
        <f ca="1">IF(AND($D427&gt;$AV$5,$D427&lt;$AU$5),1,"")</f>
        <v/>
      </c>
      <c r="AW427" s="35" t="str">
        <f ca="1">IF($C427&gt;$AU$5,1,"")</f>
        <v/>
      </c>
      <c r="AX427" s="35" t="str">
        <f ca="1">IF(AND($C427&gt;$AV$5,$C427&lt;$AU$5),1,"")</f>
        <v/>
      </c>
      <c r="AY427" s="21" t="str">
        <f t="shared" si="34"/>
        <v/>
      </c>
    </row>
    <row r="428" spans="1:51" x14ac:dyDescent="0.25">
      <c r="A428" s="18">
        <v>421</v>
      </c>
      <c r="B428" s="32"/>
      <c r="C428" s="33"/>
      <c r="D428" s="33"/>
      <c r="E428" s="26" t="str">
        <f t="shared" si="30"/>
        <v/>
      </c>
      <c r="F428" s="34"/>
      <c r="G428" s="35"/>
      <c r="H428" s="33"/>
      <c r="I428" s="35"/>
      <c r="J428" s="37"/>
      <c r="K428" s="37"/>
      <c r="L428" s="37"/>
      <c r="M428" s="37"/>
      <c r="N428" s="33"/>
      <c r="O428" s="33"/>
      <c r="P428" s="33"/>
      <c r="Q428" s="33"/>
      <c r="R428" s="35"/>
      <c r="S428" s="35"/>
      <c r="T428" s="37"/>
      <c r="U428" s="37"/>
      <c r="V428" s="35" t="str">
        <f>IF(ISBLANK(C428),"",IF(ISBLANK($D428),$C$3-C428,D428-C428))</f>
        <v/>
      </c>
      <c r="W428" s="35" t="str">
        <f>IF(E428="Oui",1,"")</f>
        <v/>
      </c>
      <c r="X428" s="35" t="str">
        <f t="shared" si="31"/>
        <v/>
      </c>
      <c r="Y428" s="35" t="str">
        <f t="shared" si="32"/>
        <v/>
      </c>
      <c r="Z428" s="35" t="str">
        <f>IF(E428="Oui",N428,"")</f>
        <v/>
      </c>
      <c r="AA428" s="38" t="str">
        <f>IF(E428="Oui",($C$3-J428)/365,"")</f>
        <v/>
      </c>
      <c r="AB428" s="35" t="str">
        <f t="shared" si="33"/>
        <v/>
      </c>
      <c r="AC428" s="35" t="str">
        <f>IF(AND($E428="Oui",$L428="CDI"),1,"")</f>
        <v/>
      </c>
      <c r="AD428" s="35" t="str">
        <f>IF(AND($E428="Oui",$L428="CDD"),1,"")</f>
        <v/>
      </c>
      <c r="AE428" s="35" t="str">
        <f>IF(AND($E428="Oui",$L428="Apprentissage"),1,"")</f>
        <v/>
      </c>
      <c r="AF428" s="35" t="str">
        <f>IF(AND($E428="Oui",$L428="Stage"),1,"")</f>
        <v/>
      </c>
      <c r="AG428" s="35" t="str">
        <f>IF(AND($E428="Oui",$L428="Autre"),1,"")</f>
        <v/>
      </c>
      <c r="AH428" s="35" t="str">
        <f>IF(AND($E428="Oui",$O428="Cadre"),1,"")</f>
        <v/>
      </c>
      <c r="AI428" s="35" t="str">
        <f>IF(AND($E428="Oui",$O428="Agent de maîtrise"),1,"")</f>
        <v/>
      </c>
      <c r="AJ428" s="35" t="str">
        <f>IF(AND($E428="Oui",$O428="Autre"),1,"")</f>
        <v/>
      </c>
      <c r="AK428" s="38" t="str">
        <f>IF(AND($E428="Oui",$H428="F"),($C$3-J428)/365,"")</f>
        <v/>
      </c>
      <c r="AL428" s="38" t="str">
        <f>IF(AND($E428="Oui",$H428="M"),($C$3-$J428)/365,"")</f>
        <v/>
      </c>
      <c r="AM428" s="35" t="str">
        <f>IF(AND($E428="Oui",$L428="CDI",$H428="F"),1,"")</f>
        <v/>
      </c>
      <c r="AN428" s="35" t="str">
        <f>IF(AND($E428="Oui",$L428="CDD",$H428="F"),1,"")</f>
        <v/>
      </c>
      <c r="AO428" s="35" t="str">
        <f>IF(AND($E428="Oui",$L428="Apprentissage",$H428="F"),1,"")</f>
        <v/>
      </c>
      <c r="AP428" s="35" t="str">
        <f>IF(AND($E428="Oui",$L428="Stage",$H428="F"),1,"")</f>
        <v/>
      </c>
      <c r="AQ428" s="35" t="str">
        <f>IF(AND($E428="Oui",$L428="Autre",$H428="F"),1,"")</f>
        <v/>
      </c>
      <c r="AR428" s="35" t="str">
        <f>IF(AND($E428="Oui",$O428="Cadre",$H428="F"),1,"")</f>
        <v/>
      </c>
      <c r="AS428" s="35" t="str">
        <f>IF(AND($E428="Oui",$O428="Agent de maîtrise",$H428="F"),1,"")</f>
        <v/>
      </c>
      <c r="AT428" s="35" t="str">
        <f>IF(AND($E428="Oui",$O428="Autre",$H428="F"),1,"")</f>
        <v/>
      </c>
      <c r="AU428" s="35" t="str">
        <f ca="1">IF($D428&gt;$AU$5,1,"")</f>
        <v/>
      </c>
      <c r="AV428" s="35" t="str">
        <f ca="1">IF(AND($D428&gt;$AV$5,$D428&lt;$AU$5),1,"")</f>
        <v/>
      </c>
      <c r="AW428" s="35" t="str">
        <f ca="1">IF($C428&gt;$AU$5,1,"")</f>
        <v/>
      </c>
      <c r="AX428" s="35" t="str">
        <f ca="1">IF(AND($C428&gt;$AV$5,$C428&lt;$AU$5),1,"")</f>
        <v/>
      </c>
      <c r="AY428" s="21" t="str">
        <f t="shared" si="34"/>
        <v/>
      </c>
    </row>
    <row r="429" spans="1:51" x14ac:dyDescent="0.25">
      <c r="A429" s="18">
        <v>422</v>
      </c>
      <c r="B429" s="32"/>
      <c r="C429" s="33"/>
      <c r="D429" s="33"/>
      <c r="E429" s="26" t="str">
        <f t="shared" si="30"/>
        <v/>
      </c>
      <c r="F429" s="34"/>
      <c r="G429" s="35"/>
      <c r="H429" s="33"/>
      <c r="I429" s="35"/>
      <c r="J429" s="37"/>
      <c r="K429" s="37"/>
      <c r="L429" s="37"/>
      <c r="M429" s="37"/>
      <c r="N429" s="33"/>
      <c r="O429" s="33"/>
      <c r="P429" s="33"/>
      <c r="Q429" s="33"/>
      <c r="R429" s="35"/>
      <c r="S429" s="35"/>
      <c r="T429" s="37"/>
      <c r="U429" s="37"/>
      <c r="V429" s="35" t="str">
        <f>IF(ISBLANK(C429),"",IF(ISBLANK($D429),$C$3-C429,D429-C429))</f>
        <v/>
      </c>
      <c r="W429" s="35" t="str">
        <f>IF(E429="Oui",1,"")</f>
        <v/>
      </c>
      <c r="X429" s="35" t="str">
        <f t="shared" si="31"/>
        <v/>
      </c>
      <c r="Y429" s="35" t="str">
        <f t="shared" si="32"/>
        <v/>
      </c>
      <c r="Z429" s="35" t="str">
        <f>IF(E429="Oui",N429,"")</f>
        <v/>
      </c>
      <c r="AA429" s="38" t="str">
        <f>IF(E429="Oui",($C$3-J429)/365,"")</f>
        <v/>
      </c>
      <c r="AB429" s="35" t="str">
        <f t="shared" si="33"/>
        <v/>
      </c>
      <c r="AC429" s="35" t="str">
        <f>IF(AND($E429="Oui",$L429="CDI"),1,"")</f>
        <v/>
      </c>
      <c r="AD429" s="35" t="str">
        <f>IF(AND($E429="Oui",$L429="CDD"),1,"")</f>
        <v/>
      </c>
      <c r="AE429" s="35" t="str">
        <f>IF(AND($E429="Oui",$L429="Apprentissage"),1,"")</f>
        <v/>
      </c>
      <c r="AF429" s="35" t="str">
        <f>IF(AND($E429="Oui",$L429="Stage"),1,"")</f>
        <v/>
      </c>
      <c r="AG429" s="35" t="str">
        <f>IF(AND($E429="Oui",$L429="Autre"),1,"")</f>
        <v/>
      </c>
      <c r="AH429" s="35" t="str">
        <f>IF(AND($E429="Oui",$O429="Cadre"),1,"")</f>
        <v/>
      </c>
      <c r="AI429" s="35" t="str">
        <f>IF(AND($E429="Oui",$O429="Agent de maîtrise"),1,"")</f>
        <v/>
      </c>
      <c r="AJ429" s="35" t="str">
        <f>IF(AND($E429="Oui",$O429="Autre"),1,"")</f>
        <v/>
      </c>
      <c r="AK429" s="38" t="str">
        <f>IF(AND($E429="Oui",$H429="F"),($C$3-J429)/365,"")</f>
        <v/>
      </c>
      <c r="AL429" s="38" t="str">
        <f>IF(AND($E429="Oui",$H429="M"),($C$3-$J429)/365,"")</f>
        <v/>
      </c>
      <c r="AM429" s="35" t="str">
        <f>IF(AND($E429="Oui",$L429="CDI",$H429="F"),1,"")</f>
        <v/>
      </c>
      <c r="AN429" s="35" t="str">
        <f>IF(AND($E429="Oui",$L429="CDD",$H429="F"),1,"")</f>
        <v/>
      </c>
      <c r="AO429" s="35" t="str">
        <f>IF(AND($E429="Oui",$L429="Apprentissage",$H429="F"),1,"")</f>
        <v/>
      </c>
      <c r="AP429" s="35" t="str">
        <f>IF(AND($E429="Oui",$L429="Stage",$H429="F"),1,"")</f>
        <v/>
      </c>
      <c r="AQ429" s="35" t="str">
        <f>IF(AND($E429="Oui",$L429="Autre",$H429="F"),1,"")</f>
        <v/>
      </c>
      <c r="AR429" s="35" t="str">
        <f>IF(AND($E429="Oui",$O429="Cadre",$H429="F"),1,"")</f>
        <v/>
      </c>
      <c r="AS429" s="35" t="str">
        <f>IF(AND($E429="Oui",$O429="Agent de maîtrise",$H429="F"),1,"")</f>
        <v/>
      </c>
      <c r="AT429" s="35" t="str">
        <f>IF(AND($E429="Oui",$O429="Autre",$H429="F"),1,"")</f>
        <v/>
      </c>
      <c r="AU429" s="35" t="str">
        <f ca="1">IF($D429&gt;$AU$5,1,"")</f>
        <v/>
      </c>
      <c r="AV429" s="35" t="str">
        <f ca="1">IF(AND($D429&gt;$AV$5,$D429&lt;$AU$5),1,"")</f>
        <v/>
      </c>
      <c r="AW429" s="35" t="str">
        <f ca="1">IF($C429&gt;$AU$5,1,"")</f>
        <v/>
      </c>
      <c r="AX429" s="35" t="str">
        <f ca="1">IF(AND($C429&gt;$AV$5,$C429&lt;$AU$5),1,"")</f>
        <v/>
      </c>
      <c r="AY429" s="21" t="str">
        <f t="shared" si="34"/>
        <v/>
      </c>
    </row>
    <row r="430" spans="1:51" x14ac:dyDescent="0.25">
      <c r="A430" s="18">
        <v>423</v>
      </c>
      <c r="B430" s="32"/>
      <c r="C430" s="33"/>
      <c r="D430" s="33"/>
      <c r="E430" s="26" t="str">
        <f t="shared" si="30"/>
        <v/>
      </c>
      <c r="F430" s="34"/>
      <c r="G430" s="35"/>
      <c r="H430" s="33"/>
      <c r="I430" s="35"/>
      <c r="J430" s="37"/>
      <c r="K430" s="37"/>
      <c r="L430" s="37"/>
      <c r="M430" s="37"/>
      <c r="N430" s="33"/>
      <c r="O430" s="33"/>
      <c r="P430" s="33"/>
      <c r="Q430" s="33"/>
      <c r="R430" s="35"/>
      <c r="S430" s="35"/>
      <c r="T430" s="37"/>
      <c r="U430" s="37"/>
      <c r="V430" s="35" t="str">
        <f>IF(ISBLANK(C430),"",IF(ISBLANK($D430),$C$3-C430,D430-C430))</f>
        <v/>
      </c>
      <c r="W430" s="35" t="str">
        <f>IF(E430="Oui",1,"")</f>
        <v/>
      </c>
      <c r="X430" s="35" t="str">
        <f t="shared" si="31"/>
        <v/>
      </c>
      <c r="Y430" s="35" t="str">
        <f t="shared" si="32"/>
        <v/>
      </c>
      <c r="Z430" s="35" t="str">
        <f>IF(E430="Oui",N430,"")</f>
        <v/>
      </c>
      <c r="AA430" s="38" t="str">
        <f>IF(E430="Oui",($C$3-J430)/365,"")</f>
        <v/>
      </c>
      <c r="AB430" s="35" t="str">
        <f t="shared" si="33"/>
        <v/>
      </c>
      <c r="AC430" s="35" t="str">
        <f>IF(AND($E430="Oui",$L430="CDI"),1,"")</f>
        <v/>
      </c>
      <c r="AD430" s="35" t="str">
        <f>IF(AND($E430="Oui",$L430="CDD"),1,"")</f>
        <v/>
      </c>
      <c r="AE430" s="35" t="str">
        <f>IF(AND($E430="Oui",$L430="Apprentissage"),1,"")</f>
        <v/>
      </c>
      <c r="AF430" s="35" t="str">
        <f>IF(AND($E430="Oui",$L430="Stage"),1,"")</f>
        <v/>
      </c>
      <c r="AG430" s="35" t="str">
        <f>IF(AND($E430="Oui",$L430="Autre"),1,"")</f>
        <v/>
      </c>
      <c r="AH430" s="35" t="str">
        <f>IF(AND($E430="Oui",$O430="Cadre"),1,"")</f>
        <v/>
      </c>
      <c r="AI430" s="35" t="str">
        <f>IF(AND($E430="Oui",$O430="Agent de maîtrise"),1,"")</f>
        <v/>
      </c>
      <c r="AJ430" s="35" t="str">
        <f>IF(AND($E430="Oui",$O430="Autre"),1,"")</f>
        <v/>
      </c>
      <c r="AK430" s="38" t="str">
        <f>IF(AND($E430="Oui",$H430="F"),($C$3-J430)/365,"")</f>
        <v/>
      </c>
      <c r="AL430" s="38" t="str">
        <f>IF(AND($E430="Oui",$H430="M"),($C$3-$J430)/365,"")</f>
        <v/>
      </c>
      <c r="AM430" s="35" t="str">
        <f>IF(AND($E430="Oui",$L430="CDI",$H430="F"),1,"")</f>
        <v/>
      </c>
      <c r="AN430" s="35" t="str">
        <f>IF(AND($E430="Oui",$L430="CDD",$H430="F"),1,"")</f>
        <v/>
      </c>
      <c r="AO430" s="35" t="str">
        <f>IF(AND($E430="Oui",$L430="Apprentissage",$H430="F"),1,"")</f>
        <v/>
      </c>
      <c r="AP430" s="35" t="str">
        <f>IF(AND($E430="Oui",$L430="Stage",$H430="F"),1,"")</f>
        <v/>
      </c>
      <c r="AQ430" s="35" t="str">
        <f>IF(AND($E430="Oui",$L430="Autre",$H430="F"),1,"")</f>
        <v/>
      </c>
      <c r="AR430" s="35" t="str">
        <f>IF(AND($E430="Oui",$O430="Cadre",$H430="F"),1,"")</f>
        <v/>
      </c>
      <c r="AS430" s="35" t="str">
        <f>IF(AND($E430="Oui",$O430="Agent de maîtrise",$H430="F"),1,"")</f>
        <v/>
      </c>
      <c r="AT430" s="35" t="str">
        <f>IF(AND($E430="Oui",$O430="Autre",$H430="F"),1,"")</f>
        <v/>
      </c>
      <c r="AU430" s="35" t="str">
        <f ca="1">IF($D430&gt;$AU$5,1,"")</f>
        <v/>
      </c>
      <c r="AV430" s="35" t="str">
        <f ca="1">IF(AND($D430&gt;$AV$5,$D430&lt;$AU$5),1,"")</f>
        <v/>
      </c>
      <c r="AW430" s="35" t="str">
        <f ca="1">IF($C430&gt;$AU$5,1,"")</f>
        <v/>
      </c>
      <c r="AX430" s="35" t="str">
        <f ca="1">IF(AND($C430&gt;$AV$5,$C430&lt;$AU$5),1,"")</f>
        <v/>
      </c>
      <c r="AY430" s="21" t="str">
        <f t="shared" si="34"/>
        <v/>
      </c>
    </row>
    <row r="431" spans="1:51" x14ac:dyDescent="0.25">
      <c r="A431" s="18">
        <v>424</v>
      </c>
      <c r="B431" s="32"/>
      <c r="C431" s="33"/>
      <c r="D431" s="33"/>
      <c r="E431" s="26" t="str">
        <f t="shared" si="30"/>
        <v/>
      </c>
      <c r="F431" s="34"/>
      <c r="G431" s="35"/>
      <c r="H431" s="33"/>
      <c r="I431" s="35"/>
      <c r="J431" s="37"/>
      <c r="K431" s="37"/>
      <c r="L431" s="37"/>
      <c r="M431" s="37"/>
      <c r="N431" s="33"/>
      <c r="O431" s="33"/>
      <c r="P431" s="33"/>
      <c r="Q431" s="33"/>
      <c r="R431" s="35"/>
      <c r="S431" s="35"/>
      <c r="T431" s="37"/>
      <c r="U431" s="37"/>
      <c r="V431" s="35" t="str">
        <f>IF(ISBLANK(C431),"",IF(ISBLANK($D431),$C$3-C431,D431-C431))</f>
        <v/>
      </c>
      <c r="W431" s="35" t="str">
        <f>IF(E431="Oui",1,"")</f>
        <v/>
      </c>
      <c r="X431" s="35" t="str">
        <f t="shared" si="31"/>
        <v/>
      </c>
      <c r="Y431" s="35" t="str">
        <f t="shared" si="32"/>
        <v/>
      </c>
      <c r="Z431" s="35" t="str">
        <f>IF(E431="Oui",N431,"")</f>
        <v/>
      </c>
      <c r="AA431" s="38" t="str">
        <f>IF(E431="Oui",($C$3-J431)/365,"")</f>
        <v/>
      </c>
      <c r="AB431" s="35" t="str">
        <f t="shared" si="33"/>
        <v/>
      </c>
      <c r="AC431" s="35" t="str">
        <f>IF(AND($E431="Oui",$L431="CDI"),1,"")</f>
        <v/>
      </c>
      <c r="AD431" s="35" t="str">
        <f>IF(AND($E431="Oui",$L431="CDD"),1,"")</f>
        <v/>
      </c>
      <c r="AE431" s="35" t="str">
        <f>IF(AND($E431="Oui",$L431="Apprentissage"),1,"")</f>
        <v/>
      </c>
      <c r="AF431" s="35" t="str">
        <f>IF(AND($E431="Oui",$L431="Stage"),1,"")</f>
        <v/>
      </c>
      <c r="AG431" s="35" t="str">
        <f>IF(AND($E431="Oui",$L431="Autre"),1,"")</f>
        <v/>
      </c>
      <c r="AH431" s="35" t="str">
        <f>IF(AND($E431="Oui",$O431="Cadre"),1,"")</f>
        <v/>
      </c>
      <c r="AI431" s="35" t="str">
        <f>IF(AND($E431="Oui",$O431="Agent de maîtrise"),1,"")</f>
        <v/>
      </c>
      <c r="AJ431" s="35" t="str">
        <f>IF(AND($E431="Oui",$O431="Autre"),1,"")</f>
        <v/>
      </c>
      <c r="AK431" s="38" t="str">
        <f>IF(AND($E431="Oui",$H431="F"),($C$3-J431)/365,"")</f>
        <v/>
      </c>
      <c r="AL431" s="38" t="str">
        <f>IF(AND($E431="Oui",$H431="M"),($C$3-$J431)/365,"")</f>
        <v/>
      </c>
      <c r="AM431" s="35" t="str">
        <f>IF(AND($E431="Oui",$L431="CDI",$H431="F"),1,"")</f>
        <v/>
      </c>
      <c r="AN431" s="35" t="str">
        <f>IF(AND($E431="Oui",$L431="CDD",$H431="F"),1,"")</f>
        <v/>
      </c>
      <c r="AO431" s="35" t="str">
        <f>IF(AND($E431="Oui",$L431="Apprentissage",$H431="F"),1,"")</f>
        <v/>
      </c>
      <c r="AP431" s="35" t="str">
        <f>IF(AND($E431="Oui",$L431="Stage",$H431="F"),1,"")</f>
        <v/>
      </c>
      <c r="AQ431" s="35" t="str">
        <f>IF(AND($E431="Oui",$L431="Autre",$H431="F"),1,"")</f>
        <v/>
      </c>
      <c r="AR431" s="35" t="str">
        <f>IF(AND($E431="Oui",$O431="Cadre",$H431="F"),1,"")</f>
        <v/>
      </c>
      <c r="AS431" s="35" t="str">
        <f>IF(AND($E431="Oui",$O431="Agent de maîtrise",$H431="F"),1,"")</f>
        <v/>
      </c>
      <c r="AT431" s="35" t="str">
        <f>IF(AND($E431="Oui",$O431="Autre",$H431="F"),1,"")</f>
        <v/>
      </c>
      <c r="AU431" s="35" t="str">
        <f ca="1">IF($D431&gt;$AU$5,1,"")</f>
        <v/>
      </c>
      <c r="AV431" s="35" t="str">
        <f ca="1">IF(AND($D431&gt;$AV$5,$D431&lt;$AU$5),1,"")</f>
        <v/>
      </c>
      <c r="AW431" s="35" t="str">
        <f ca="1">IF($C431&gt;$AU$5,1,"")</f>
        <v/>
      </c>
      <c r="AX431" s="35" t="str">
        <f ca="1">IF(AND($C431&gt;$AV$5,$C431&lt;$AU$5),1,"")</f>
        <v/>
      </c>
      <c r="AY431" s="21" t="str">
        <f t="shared" si="34"/>
        <v/>
      </c>
    </row>
    <row r="432" spans="1:51" x14ac:dyDescent="0.25">
      <c r="A432" s="18">
        <v>425</v>
      </c>
      <c r="B432" s="32"/>
      <c r="C432" s="33"/>
      <c r="D432" s="33"/>
      <c r="E432" s="26" t="str">
        <f t="shared" si="30"/>
        <v/>
      </c>
      <c r="F432" s="34"/>
      <c r="G432" s="35"/>
      <c r="H432" s="33"/>
      <c r="I432" s="35"/>
      <c r="J432" s="37"/>
      <c r="K432" s="37"/>
      <c r="L432" s="37"/>
      <c r="M432" s="37"/>
      <c r="N432" s="33"/>
      <c r="O432" s="33"/>
      <c r="P432" s="33"/>
      <c r="Q432" s="33"/>
      <c r="R432" s="35"/>
      <c r="S432" s="35"/>
      <c r="T432" s="37"/>
      <c r="U432" s="37"/>
      <c r="V432" s="35" t="str">
        <f>IF(ISBLANK(C432),"",IF(ISBLANK($D432),$C$3-C432,D432-C432))</f>
        <v/>
      </c>
      <c r="W432" s="35" t="str">
        <f>IF(E432="Oui",1,"")</f>
        <v/>
      </c>
      <c r="X432" s="35" t="str">
        <f t="shared" si="31"/>
        <v/>
      </c>
      <c r="Y432" s="35" t="str">
        <f t="shared" si="32"/>
        <v/>
      </c>
      <c r="Z432" s="35" t="str">
        <f>IF(E432="Oui",N432,"")</f>
        <v/>
      </c>
      <c r="AA432" s="38" t="str">
        <f>IF(E432="Oui",($C$3-J432)/365,"")</f>
        <v/>
      </c>
      <c r="AB432" s="35" t="str">
        <f t="shared" si="33"/>
        <v/>
      </c>
      <c r="AC432" s="35" t="str">
        <f>IF(AND($E432="Oui",$L432="CDI"),1,"")</f>
        <v/>
      </c>
      <c r="AD432" s="35" t="str">
        <f>IF(AND($E432="Oui",$L432="CDD"),1,"")</f>
        <v/>
      </c>
      <c r="AE432" s="35" t="str">
        <f>IF(AND($E432="Oui",$L432="Apprentissage"),1,"")</f>
        <v/>
      </c>
      <c r="AF432" s="35" t="str">
        <f>IF(AND($E432="Oui",$L432="Stage"),1,"")</f>
        <v/>
      </c>
      <c r="AG432" s="35" t="str">
        <f>IF(AND($E432="Oui",$L432="Autre"),1,"")</f>
        <v/>
      </c>
      <c r="AH432" s="35" t="str">
        <f>IF(AND($E432="Oui",$O432="Cadre"),1,"")</f>
        <v/>
      </c>
      <c r="AI432" s="35" t="str">
        <f>IF(AND($E432="Oui",$O432="Agent de maîtrise"),1,"")</f>
        <v/>
      </c>
      <c r="AJ432" s="35" t="str">
        <f>IF(AND($E432="Oui",$O432="Autre"),1,"")</f>
        <v/>
      </c>
      <c r="AK432" s="38" t="str">
        <f>IF(AND($E432="Oui",$H432="F"),($C$3-J432)/365,"")</f>
        <v/>
      </c>
      <c r="AL432" s="38" t="str">
        <f>IF(AND($E432="Oui",$H432="M"),($C$3-$J432)/365,"")</f>
        <v/>
      </c>
      <c r="AM432" s="35" t="str">
        <f>IF(AND($E432="Oui",$L432="CDI",$H432="F"),1,"")</f>
        <v/>
      </c>
      <c r="AN432" s="35" t="str">
        <f>IF(AND($E432="Oui",$L432="CDD",$H432="F"),1,"")</f>
        <v/>
      </c>
      <c r="AO432" s="35" t="str">
        <f>IF(AND($E432="Oui",$L432="Apprentissage",$H432="F"),1,"")</f>
        <v/>
      </c>
      <c r="AP432" s="35" t="str">
        <f>IF(AND($E432="Oui",$L432="Stage",$H432="F"),1,"")</f>
        <v/>
      </c>
      <c r="AQ432" s="35" t="str">
        <f>IF(AND($E432="Oui",$L432="Autre",$H432="F"),1,"")</f>
        <v/>
      </c>
      <c r="AR432" s="35" t="str">
        <f>IF(AND($E432="Oui",$O432="Cadre",$H432="F"),1,"")</f>
        <v/>
      </c>
      <c r="AS432" s="35" t="str">
        <f>IF(AND($E432="Oui",$O432="Agent de maîtrise",$H432="F"),1,"")</f>
        <v/>
      </c>
      <c r="AT432" s="35" t="str">
        <f>IF(AND($E432="Oui",$O432="Autre",$H432="F"),1,"")</f>
        <v/>
      </c>
      <c r="AU432" s="35" t="str">
        <f ca="1">IF($D432&gt;$AU$5,1,"")</f>
        <v/>
      </c>
      <c r="AV432" s="35" t="str">
        <f ca="1">IF(AND($D432&gt;$AV$5,$D432&lt;$AU$5),1,"")</f>
        <v/>
      </c>
      <c r="AW432" s="35" t="str">
        <f ca="1">IF($C432&gt;$AU$5,1,"")</f>
        <v/>
      </c>
      <c r="AX432" s="35" t="str">
        <f ca="1">IF(AND($C432&gt;$AV$5,$C432&lt;$AU$5),1,"")</f>
        <v/>
      </c>
      <c r="AY432" s="21" t="str">
        <f t="shared" si="34"/>
        <v/>
      </c>
    </row>
    <row r="433" spans="1:51" x14ac:dyDescent="0.25">
      <c r="A433" s="18">
        <v>426</v>
      </c>
      <c r="B433" s="32"/>
      <c r="C433" s="33"/>
      <c r="D433" s="33"/>
      <c r="E433" s="26" t="str">
        <f t="shared" si="30"/>
        <v/>
      </c>
      <c r="F433" s="34"/>
      <c r="G433" s="35"/>
      <c r="H433" s="33"/>
      <c r="I433" s="35"/>
      <c r="J433" s="37"/>
      <c r="K433" s="37"/>
      <c r="L433" s="37"/>
      <c r="M433" s="37"/>
      <c r="N433" s="33"/>
      <c r="O433" s="33"/>
      <c r="P433" s="33"/>
      <c r="Q433" s="33"/>
      <c r="R433" s="35"/>
      <c r="S433" s="35"/>
      <c r="T433" s="37"/>
      <c r="U433" s="37"/>
      <c r="V433" s="35" t="str">
        <f>IF(ISBLANK(C433),"",IF(ISBLANK($D433),$C$3-C433,D433-C433))</f>
        <v/>
      </c>
      <c r="W433" s="35" t="str">
        <f>IF(E433="Oui",1,"")</f>
        <v/>
      </c>
      <c r="X433" s="35" t="str">
        <f t="shared" si="31"/>
        <v/>
      </c>
      <c r="Y433" s="35" t="str">
        <f t="shared" si="32"/>
        <v/>
      </c>
      <c r="Z433" s="35" t="str">
        <f>IF(E433="Oui",N433,"")</f>
        <v/>
      </c>
      <c r="AA433" s="38" t="str">
        <f>IF(E433="Oui",($C$3-J433)/365,"")</f>
        <v/>
      </c>
      <c r="AB433" s="35" t="str">
        <f t="shared" si="33"/>
        <v/>
      </c>
      <c r="AC433" s="35" t="str">
        <f>IF(AND($E433="Oui",$L433="CDI"),1,"")</f>
        <v/>
      </c>
      <c r="AD433" s="35" t="str">
        <f>IF(AND($E433="Oui",$L433="CDD"),1,"")</f>
        <v/>
      </c>
      <c r="AE433" s="35" t="str">
        <f>IF(AND($E433="Oui",$L433="Apprentissage"),1,"")</f>
        <v/>
      </c>
      <c r="AF433" s="35" t="str">
        <f>IF(AND($E433="Oui",$L433="Stage"),1,"")</f>
        <v/>
      </c>
      <c r="AG433" s="35" t="str">
        <f>IF(AND($E433="Oui",$L433="Autre"),1,"")</f>
        <v/>
      </c>
      <c r="AH433" s="35" t="str">
        <f>IF(AND($E433="Oui",$O433="Cadre"),1,"")</f>
        <v/>
      </c>
      <c r="AI433" s="35" t="str">
        <f>IF(AND($E433="Oui",$O433="Agent de maîtrise"),1,"")</f>
        <v/>
      </c>
      <c r="AJ433" s="35" t="str">
        <f>IF(AND($E433="Oui",$O433="Autre"),1,"")</f>
        <v/>
      </c>
      <c r="AK433" s="38" t="str">
        <f>IF(AND($E433="Oui",$H433="F"),($C$3-J433)/365,"")</f>
        <v/>
      </c>
      <c r="AL433" s="38" t="str">
        <f>IF(AND($E433="Oui",$H433="M"),($C$3-$J433)/365,"")</f>
        <v/>
      </c>
      <c r="AM433" s="35" t="str">
        <f>IF(AND($E433="Oui",$L433="CDI",$H433="F"),1,"")</f>
        <v/>
      </c>
      <c r="AN433" s="35" t="str">
        <f>IF(AND($E433="Oui",$L433="CDD",$H433="F"),1,"")</f>
        <v/>
      </c>
      <c r="AO433" s="35" t="str">
        <f>IF(AND($E433="Oui",$L433="Apprentissage",$H433="F"),1,"")</f>
        <v/>
      </c>
      <c r="AP433" s="35" t="str">
        <f>IF(AND($E433="Oui",$L433="Stage",$H433="F"),1,"")</f>
        <v/>
      </c>
      <c r="AQ433" s="35" t="str">
        <f>IF(AND($E433="Oui",$L433="Autre",$H433="F"),1,"")</f>
        <v/>
      </c>
      <c r="AR433" s="35" t="str">
        <f>IF(AND($E433="Oui",$O433="Cadre",$H433="F"),1,"")</f>
        <v/>
      </c>
      <c r="AS433" s="35" t="str">
        <f>IF(AND($E433="Oui",$O433="Agent de maîtrise",$H433="F"),1,"")</f>
        <v/>
      </c>
      <c r="AT433" s="35" t="str">
        <f>IF(AND($E433="Oui",$O433="Autre",$H433="F"),1,"")</f>
        <v/>
      </c>
      <c r="AU433" s="35" t="str">
        <f ca="1">IF($D433&gt;$AU$5,1,"")</f>
        <v/>
      </c>
      <c r="AV433" s="35" t="str">
        <f ca="1">IF(AND($D433&gt;$AV$5,$D433&lt;$AU$5),1,"")</f>
        <v/>
      </c>
      <c r="AW433" s="35" t="str">
        <f ca="1">IF($C433&gt;$AU$5,1,"")</f>
        <v/>
      </c>
      <c r="AX433" s="35" t="str">
        <f ca="1">IF(AND($C433&gt;$AV$5,$C433&lt;$AU$5),1,"")</f>
        <v/>
      </c>
      <c r="AY433" s="21" t="str">
        <f t="shared" si="34"/>
        <v/>
      </c>
    </row>
    <row r="434" spans="1:51" x14ac:dyDescent="0.25">
      <c r="A434" s="18">
        <v>427</v>
      </c>
      <c r="B434" s="32"/>
      <c r="C434" s="33"/>
      <c r="D434" s="33"/>
      <c r="E434" s="26" t="str">
        <f t="shared" si="30"/>
        <v/>
      </c>
      <c r="F434" s="34"/>
      <c r="G434" s="35"/>
      <c r="H434" s="33"/>
      <c r="I434" s="35"/>
      <c r="J434" s="37"/>
      <c r="K434" s="37"/>
      <c r="L434" s="37"/>
      <c r="M434" s="37"/>
      <c r="N434" s="33"/>
      <c r="O434" s="33"/>
      <c r="P434" s="33"/>
      <c r="Q434" s="33"/>
      <c r="R434" s="35"/>
      <c r="S434" s="35"/>
      <c r="T434" s="37"/>
      <c r="U434" s="37"/>
      <c r="V434" s="35" t="str">
        <f>IF(ISBLANK(C434),"",IF(ISBLANK($D434),$C$3-C434,D434-C434))</f>
        <v/>
      </c>
      <c r="W434" s="35" t="str">
        <f>IF(E434="Oui",1,"")</f>
        <v/>
      </c>
      <c r="X434" s="35" t="str">
        <f t="shared" si="31"/>
        <v/>
      </c>
      <c r="Y434" s="35" t="str">
        <f t="shared" si="32"/>
        <v/>
      </c>
      <c r="Z434" s="35" t="str">
        <f>IF(E434="Oui",N434,"")</f>
        <v/>
      </c>
      <c r="AA434" s="38" t="str">
        <f>IF(E434="Oui",($C$3-J434)/365,"")</f>
        <v/>
      </c>
      <c r="AB434" s="35" t="str">
        <f t="shared" si="33"/>
        <v/>
      </c>
      <c r="AC434" s="35" t="str">
        <f>IF(AND($E434="Oui",$L434="CDI"),1,"")</f>
        <v/>
      </c>
      <c r="AD434" s="35" t="str">
        <f>IF(AND($E434="Oui",$L434="CDD"),1,"")</f>
        <v/>
      </c>
      <c r="AE434" s="35" t="str">
        <f>IF(AND($E434="Oui",$L434="Apprentissage"),1,"")</f>
        <v/>
      </c>
      <c r="AF434" s="35" t="str">
        <f>IF(AND($E434="Oui",$L434="Stage"),1,"")</f>
        <v/>
      </c>
      <c r="AG434" s="35" t="str">
        <f>IF(AND($E434="Oui",$L434="Autre"),1,"")</f>
        <v/>
      </c>
      <c r="AH434" s="35" t="str">
        <f>IF(AND($E434="Oui",$O434="Cadre"),1,"")</f>
        <v/>
      </c>
      <c r="AI434" s="35" t="str">
        <f>IF(AND($E434="Oui",$O434="Agent de maîtrise"),1,"")</f>
        <v/>
      </c>
      <c r="AJ434" s="35" t="str">
        <f>IF(AND($E434="Oui",$O434="Autre"),1,"")</f>
        <v/>
      </c>
      <c r="AK434" s="38" t="str">
        <f>IF(AND($E434="Oui",$H434="F"),($C$3-J434)/365,"")</f>
        <v/>
      </c>
      <c r="AL434" s="38" t="str">
        <f>IF(AND($E434="Oui",$H434="M"),($C$3-$J434)/365,"")</f>
        <v/>
      </c>
      <c r="AM434" s="35" t="str">
        <f>IF(AND($E434="Oui",$L434="CDI",$H434="F"),1,"")</f>
        <v/>
      </c>
      <c r="AN434" s="35" t="str">
        <f>IF(AND($E434="Oui",$L434="CDD",$H434="F"),1,"")</f>
        <v/>
      </c>
      <c r="AO434" s="35" t="str">
        <f>IF(AND($E434="Oui",$L434="Apprentissage",$H434="F"),1,"")</f>
        <v/>
      </c>
      <c r="AP434" s="35" t="str">
        <f>IF(AND($E434="Oui",$L434="Stage",$H434="F"),1,"")</f>
        <v/>
      </c>
      <c r="AQ434" s="35" t="str">
        <f>IF(AND($E434="Oui",$L434="Autre",$H434="F"),1,"")</f>
        <v/>
      </c>
      <c r="AR434" s="35" t="str">
        <f>IF(AND($E434="Oui",$O434="Cadre",$H434="F"),1,"")</f>
        <v/>
      </c>
      <c r="AS434" s="35" t="str">
        <f>IF(AND($E434="Oui",$O434="Agent de maîtrise",$H434="F"),1,"")</f>
        <v/>
      </c>
      <c r="AT434" s="35" t="str">
        <f>IF(AND($E434="Oui",$O434="Autre",$H434="F"),1,"")</f>
        <v/>
      </c>
      <c r="AU434" s="35" t="str">
        <f ca="1">IF($D434&gt;$AU$5,1,"")</f>
        <v/>
      </c>
      <c r="AV434" s="35" t="str">
        <f ca="1">IF(AND($D434&gt;$AV$5,$D434&lt;$AU$5),1,"")</f>
        <v/>
      </c>
      <c r="AW434" s="35" t="str">
        <f ca="1">IF($C434&gt;$AU$5,1,"")</f>
        <v/>
      </c>
      <c r="AX434" s="35" t="str">
        <f ca="1">IF(AND($C434&gt;$AV$5,$C434&lt;$AU$5),1,"")</f>
        <v/>
      </c>
      <c r="AY434" s="21" t="str">
        <f t="shared" si="34"/>
        <v/>
      </c>
    </row>
    <row r="435" spans="1:51" x14ac:dyDescent="0.25">
      <c r="A435" s="18">
        <v>428</v>
      </c>
      <c r="B435" s="32"/>
      <c r="C435" s="33"/>
      <c r="D435" s="33"/>
      <c r="E435" s="26" t="str">
        <f t="shared" si="30"/>
        <v/>
      </c>
      <c r="F435" s="34"/>
      <c r="G435" s="35"/>
      <c r="H435" s="33"/>
      <c r="I435" s="35"/>
      <c r="J435" s="37"/>
      <c r="K435" s="37"/>
      <c r="L435" s="37"/>
      <c r="M435" s="37"/>
      <c r="N435" s="33"/>
      <c r="O435" s="33"/>
      <c r="P435" s="33"/>
      <c r="Q435" s="33"/>
      <c r="R435" s="35"/>
      <c r="S435" s="35"/>
      <c r="T435" s="37"/>
      <c r="U435" s="37"/>
      <c r="V435" s="35" t="str">
        <f>IF(ISBLANK(C435),"",IF(ISBLANK($D435),$C$3-C435,D435-C435))</f>
        <v/>
      </c>
      <c r="W435" s="35" t="str">
        <f>IF(E435="Oui",1,"")</f>
        <v/>
      </c>
      <c r="X435" s="35" t="str">
        <f t="shared" si="31"/>
        <v/>
      </c>
      <c r="Y435" s="35" t="str">
        <f t="shared" si="32"/>
        <v/>
      </c>
      <c r="Z435" s="35" t="str">
        <f>IF(E435="Oui",N435,"")</f>
        <v/>
      </c>
      <c r="AA435" s="38" t="str">
        <f>IF(E435="Oui",($C$3-J435)/365,"")</f>
        <v/>
      </c>
      <c r="AB435" s="35" t="str">
        <f t="shared" si="33"/>
        <v/>
      </c>
      <c r="AC435" s="35" t="str">
        <f>IF(AND($E435="Oui",$L435="CDI"),1,"")</f>
        <v/>
      </c>
      <c r="AD435" s="35" t="str">
        <f>IF(AND($E435="Oui",$L435="CDD"),1,"")</f>
        <v/>
      </c>
      <c r="AE435" s="35" t="str">
        <f>IF(AND($E435="Oui",$L435="Apprentissage"),1,"")</f>
        <v/>
      </c>
      <c r="AF435" s="35" t="str">
        <f>IF(AND($E435="Oui",$L435="Stage"),1,"")</f>
        <v/>
      </c>
      <c r="AG435" s="35" t="str">
        <f>IF(AND($E435="Oui",$L435="Autre"),1,"")</f>
        <v/>
      </c>
      <c r="AH435" s="35" t="str">
        <f>IF(AND($E435="Oui",$O435="Cadre"),1,"")</f>
        <v/>
      </c>
      <c r="AI435" s="35" t="str">
        <f>IF(AND($E435="Oui",$O435="Agent de maîtrise"),1,"")</f>
        <v/>
      </c>
      <c r="AJ435" s="35" t="str">
        <f>IF(AND($E435="Oui",$O435="Autre"),1,"")</f>
        <v/>
      </c>
      <c r="AK435" s="38" t="str">
        <f>IF(AND($E435="Oui",$H435="F"),($C$3-J435)/365,"")</f>
        <v/>
      </c>
      <c r="AL435" s="38" t="str">
        <f>IF(AND($E435="Oui",$H435="M"),($C$3-$J435)/365,"")</f>
        <v/>
      </c>
      <c r="AM435" s="35" t="str">
        <f>IF(AND($E435="Oui",$L435="CDI",$H435="F"),1,"")</f>
        <v/>
      </c>
      <c r="AN435" s="35" t="str">
        <f>IF(AND($E435="Oui",$L435="CDD",$H435="F"),1,"")</f>
        <v/>
      </c>
      <c r="AO435" s="35" t="str">
        <f>IF(AND($E435="Oui",$L435="Apprentissage",$H435="F"),1,"")</f>
        <v/>
      </c>
      <c r="AP435" s="35" t="str">
        <f>IF(AND($E435="Oui",$L435="Stage",$H435="F"),1,"")</f>
        <v/>
      </c>
      <c r="AQ435" s="35" t="str">
        <f>IF(AND($E435="Oui",$L435="Autre",$H435="F"),1,"")</f>
        <v/>
      </c>
      <c r="AR435" s="35" t="str">
        <f>IF(AND($E435="Oui",$O435="Cadre",$H435="F"),1,"")</f>
        <v/>
      </c>
      <c r="AS435" s="35" t="str">
        <f>IF(AND($E435="Oui",$O435="Agent de maîtrise",$H435="F"),1,"")</f>
        <v/>
      </c>
      <c r="AT435" s="35" t="str">
        <f>IF(AND($E435="Oui",$O435="Autre",$H435="F"),1,"")</f>
        <v/>
      </c>
      <c r="AU435" s="35" t="str">
        <f ca="1">IF($D435&gt;$AU$5,1,"")</f>
        <v/>
      </c>
      <c r="AV435" s="35" t="str">
        <f ca="1">IF(AND($D435&gt;$AV$5,$D435&lt;$AU$5),1,"")</f>
        <v/>
      </c>
      <c r="AW435" s="35" t="str">
        <f ca="1">IF($C435&gt;$AU$5,1,"")</f>
        <v/>
      </c>
      <c r="AX435" s="35" t="str">
        <f ca="1">IF(AND($C435&gt;$AV$5,$C435&lt;$AU$5),1,"")</f>
        <v/>
      </c>
      <c r="AY435" s="21" t="str">
        <f t="shared" si="34"/>
        <v/>
      </c>
    </row>
    <row r="436" spans="1:51" x14ac:dyDescent="0.25">
      <c r="A436" s="18">
        <v>429</v>
      </c>
      <c r="B436" s="32"/>
      <c r="C436" s="33"/>
      <c r="D436" s="33"/>
      <c r="E436" s="26" t="str">
        <f t="shared" si="30"/>
        <v/>
      </c>
      <c r="F436" s="34"/>
      <c r="G436" s="35"/>
      <c r="H436" s="33"/>
      <c r="I436" s="35"/>
      <c r="J436" s="37"/>
      <c r="K436" s="37"/>
      <c r="L436" s="37"/>
      <c r="M436" s="37"/>
      <c r="N436" s="33"/>
      <c r="O436" s="33"/>
      <c r="P436" s="33"/>
      <c r="Q436" s="33"/>
      <c r="R436" s="35"/>
      <c r="S436" s="35"/>
      <c r="T436" s="37"/>
      <c r="U436" s="37"/>
      <c r="V436" s="35" t="str">
        <f>IF(ISBLANK(C436),"",IF(ISBLANK($D436),$C$3-C436,D436-C436))</f>
        <v/>
      </c>
      <c r="W436" s="35" t="str">
        <f>IF(E436="Oui",1,"")</f>
        <v/>
      </c>
      <c r="X436" s="35" t="str">
        <f t="shared" si="31"/>
        <v/>
      </c>
      <c r="Y436" s="35" t="str">
        <f t="shared" si="32"/>
        <v/>
      </c>
      <c r="Z436" s="35" t="str">
        <f>IF(E436="Oui",N436,"")</f>
        <v/>
      </c>
      <c r="AA436" s="38" t="str">
        <f>IF(E436="Oui",($C$3-J436)/365,"")</f>
        <v/>
      </c>
      <c r="AB436" s="35" t="str">
        <f t="shared" si="33"/>
        <v/>
      </c>
      <c r="AC436" s="35" t="str">
        <f>IF(AND($E436="Oui",$L436="CDI"),1,"")</f>
        <v/>
      </c>
      <c r="AD436" s="35" t="str">
        <f>IF(AND($E436="Oui",$L436="CDD"),1,"")</f>
        <v/>
      </c>
      <c r="AE436" s="35" t="str">
        <f>IF(AND($E436="Oui",$L436="Apprentissage"),1,"")</f>
        <v/>
      </c>
      <c r="AF436" s="35" t="str">
        <f>IF(AND($E436="Oui",$L436="Stage"),1,"")</f>
        <v/>
      </c>
      <c r="AG436" s="35" t="str">
        <f>IF(AND($E436="Oui",$L436="Autre"),1,"")</f>
        <v/>
      </c>
      <c r="AH436" s="35" t="str">
        <f>IF(AND($E436="Oui",$O436="Cadre"),1,"")</f>
        <v/>
      </c>
      <c r="AI436" s="35" t="str">
        <f>IF(AND($E436="Oui",$O436="Agent de maîtrise"),1,"")</f>
        <v/>
      </c>
      <c r="AJ436" s="35" t="str">
        <f>IF(AND($E436="Oui",$O436="Autre"),1,"")</f>
        <v/>
      </c>
      <c r="AK436" s="38" t="str">
        <f>IF(AND($E436="Oui",$H436="F"),($C$3-J436)/365,"")</f>
        <v/>
      </c>
      <c r="AL436" s="38" t="str">
        <f>IF(AND($E436="Oui",$H436="M"),($C$3-$J436)/365,"")</f>
        <v/>
      </c>
      <c r="AM436" s="35" t="str">
        <f>IF(AND($E436="Oui",$L436="CDI",$H436="F"),1,"")</f>
        <v/>
      </c>
      <c r="AN436" s="35" t="str">
        <f>IF(AND($E436="Oui",$L436="CDD",$H436="F"),1,"")</f>
        <v/>
      </c>
      <c r="AO436" s="35" t="str">
        <f>IF(AND($E436="Oui",$L436="Apprentissage",$H436="F"),1,"")</f>
        <v/>
      </c>
      <c r="AP436" s="35" t="str">
        <f>IF(AND($E436="Oui",$L436="Stage",$H436="F"),1,"")</f>
        <v/>
      </c>
      <c r="AQ436" s="35" t="str">
        <f>IF(AND($E436="Oui",$L436="Autre",$H436="F"),1,"")</f>
        <v/>
      </c>
      <c r="AR436" s="35" t="str">
        <f>IF(AND($E436="Oui",$O436="Cadre",$H436="F"),1,"")</f>
        <v/>
      </c>
      <c r="AS436" s="35" t="str">
        <f>IF(AND($E436="Oui",$O436="Agent de maîtrise",$H436="F"),1,"")</f>
        <v/>
      </c>
      <c r="AT436" s="35" t="str">
        <f>IF(AND($E436="Oui",$O436="Autre",$H436="F"),1,"")</f>
        <v/>
      </c>
      <c r="AU436" s="35" t="str">
        <f ca="1">IF($D436&gt;$AU$5,1,"")</f>
        <v/>
      </c>
      <c r="AV436" s="35" t="str">
        <f ca="1">IF(AND($D436&gt;$AV$5,$D436&lt;$AU$5),1,"")</f>
        <v/>
      </c>
      <c r="AW436" s="35" t="str">
        <f ca="1">IF($C436&gt;$AU$5,1,"")</f>
        <v/>
      </c>
      <c r="AX436" s="35" t="str">
        <f ca="1">IF(AND($C436&gt;$AV$5,$C436&lt;$AU$5),1,"")</f>
        <v/>
      </c>
      <c r="AY436" s="21" t="str">
        <f t="shared" si="34"/>
        <v/>
      </c>
    </row>
    <row r="437" spans="1:51" x14ac:dyDescent="0.25">
      <c r="A437" s="18">
        <v>430</v>
      </c>
      <c r="B437" s="32"/>
      <c r="C437" s="33"/>
      <c r="D437" s="33"/>
      <c r="E437" s="26" t="str">
        <f t="shared" si="30"/>
        <v/>
      </c>
      <c r="F437" s="34"/>
      <c r="G437" s="35"/>
      <c r="H437" s="33"/>
      <c r="I437" s="35"/>
      <c r="J437" s="37"/>
      <c r="K437" s="37"/>
      <c r="L437" s="37"/>
      <c r="M437" s="37"/>
      <c r="N437" s="33"/>
      <c r="O437" s="33"/>
      <c r="P437" s="33"/>
      <c r="Q437" s="33"/>
      <c r="R437" s="35"/>
      <c r="S437" s="35"/>
      <c r="T437" s="37"/>
      <c r="U437" s="37"/>
      <c r="V437" s="35" t="str">
        <f>IF(ISBLANK(C437),"",IF(ISBLANK($D437),$C$3-C437,D437-C437))</f>
        <v/>
      </c>
      <c r="W437" s="35" t="str">
        <f>IF(E437="Oui",1,"")</f>
        <v/>
      </c>
      <c r="X437" s="35" t="str">
        <f t="shared" si="31"/>
        <v/>
      </c>
      <c r="Y437" s="35" t="str">
        <f t="shared" si="32"/>
        <v/>
      </c>
      <c r="Z437" s="35" t="str">
        <f>IF(E437="Oui",N437,"")</f>
        <v/>
      </c>
      <c r="AA437" s="38" t="str">
        <f>IF(E437="Oui",($C$3-J437)/365,"")</f>
        <v/>
      </c>
      <c r="AB437" s="35" t="str">
        <f t="shared" si="33"/>
        <v/>
      </c>
      <c r="AC437" s="35" t="str">
        <f>IF(AND($E437="Oui",$L437="CDI"),1,"")</f>
        <v/>
      </c>
      <c r="AD437" s="35" t="str">
        <f>IF(AND($E437="Oui",$L437="CDD"),1,"")</f>
        <v/>
      </c>
      <c r="AE437" s="35" t="str">
        <f>IF(AND($E437="Oui",$L437="Apprentissage"),1,"")</f>
        <v/>
      </c>
      <c r="AF437" s="35" t="str">
        <f>IF(AND($E437="Oui",$L437="Stage"),1,"")</f>
        <v/>
      </c>
      <c r="AG437" s="35" t="str">
        <f>IF(AND($E437="Oui",$L437="Autre"),1,"")</f>
        <v/>
      </c>
      <c r="AH437" s="35" t="str">
        <f>IF(AND($E437="Oui",$O437="Cadre"),1,"")</f>
        <v/>
      </c>
      <c r="AI437" s="35" t="str">
        <f>IF(AND($E437="Oui",$O437="Agent de maîtrise"),1,"")</f>
        <v/>
      </c>
      <c r="AJ437" s="35" t="str">
        <f>IF(AND($E437="Oui",$O437="Autre"),1,"")</f>
        <v/>
      </c>
      <c r="AK437" s="38" t="str">
        <f>IF(AND($E437="Oui",$H437="F"),($C$3-J437)/365,"")</f>
        <v/>
      </c>
      <c r="AL437" s="38" t="str">
        <f>IF(AND($E437="Oui",$H437="M"),($C$3-$J437)/365,"")</f>
        <v/>
      </c>
      <c r="AM437" s="35" t="str">
        <f>IF(AND($E437="Oui",$L437="CDI",$H437="F"),1,"")</f>
        <v/>
      </c>
      <c r="AN437" s="35" t="str">
        <f>IF(AND($E437="Oui",$L437="CDD",$H437="F"),1,"")</f>
        <v/>
      </c>
      <c r="AO437" s="35" t="str">
        <f>IF(AND($E437="Oui",$L437="Apprentissage",$H437="F"),1,"")</f>
        <v/>
      </c>
      <c r="AP437" s="35" t="str">
        <f>IF(AND($E437="Oui",$L437="Stage",$H437="F"),1,"")</f>
        <v/>
      </c>
      <c r="AQ437" s="35" t="str">
        <f>IF(AND($E437="Oui",$L437="Autre",$H437="F"),1,"")</f>
        <v/>
      </c>
      <c r="AR437" s="35" t="str">
        <f>IF(AND($E437="Oui",$O437="Cadre",$H437="F"),1,"")</f>
        <v/>
      </c>
      <c r="AS437" s="35" t="str">
        <f>IF(AND($E437="Oui",$O437="Agent de maîtrise",$H437="F"),1,"")</f>
        <v/>
      </c>
      <c r="AT437" s="35" t="str">
        <f>IF(AND($E437="Oui",$O437="Autre",$H437="F"),1,"")</f>
        <v/>
      </c>
      <c r="AU437" s="35" t="str">
        <f ca="1">IF($D437&gt;$AU$5,1,"")</f>
        <v/>
      </c>
      <c r="AV437" s="35" t="str">
        <f ca="1">IF(AND($D437&gt;$AV$5,$D437&lt;$AU$5),1,"")</f>
        <v/>
      </c>
      <c r="AW437" s="35" t="str">
        <f ca="1">IF($C437&gt;$AU$5,1,"")</f>
        <v/>
      </c>
      <c r="AX437" s="35" t="str">
        <f ca="1">IF(AND($C437&gt;$AV$5,$C437&lt;$AU$5),1,"")</f>
        <v/>
      </c>
      <c r="AY437" s="21" t="str">
        <f t="shared" si="34"/>
        <v/>
      </c>
    </row>
    <row r="438" spans="1:51" x14ac:dyDescent="0.25">
      <c r="A438" s="18">
        <v>431</v>
      </c>
      <c r="B438" s="32"/>
      <c r="C438" s="33"/>
      <c r="D438" s="33"/>
      <c r="E438" s="26" t="str">
        <f t="shared" si="30"/>
        <v/>
      </c>
      <c r="F438" s="34"/>
      <c r="G438" s="35"/>
      <c r="H438" s="33"/>
      <c r="I438" s="35"/>
      <c r="J438" s="37"/>
      <c r="K438" s="37"/>
      <c r="L438" s="37"/>
      <c r="M438" s="37"/>
      <c r="N438" s="33"/>
      <c r="O438" s="33"/>
      <c r="P438" s="33"/>
      <c r="Q438" s="33"/>
      <c r="R438" s="35"/>
      <c r="S438" s="35"/>
      <c r="T438" s="37"/>
      <c r="U438" s="37"/>
      <c r="V438" s="35" t="str">
        <f>IF(ISBLANK(C438),"",IF(ISBLANK($D438),$C$3-C438,D438-C438))</f>
        <v/>
      </c>
      <c r="W438" s="35" t="str">
        <f>IF(E438="Oui",1,"")</f>
        <v/>
      </c>
      <c r="X438" s="35" t="str">
        <f t="shared" si="31"/>
        <v/>
      </c>
      <c r="Y438" s="35" t="str">
        <f t="shared" si="32"/>
        <v/>
      </c>
      <c r="Z438" s="35" t="str">
        <f>IF(E438="Oui",N438,"")</f>
        <v/>
      </c>
      <c r="AA438" s="38" t="str">
        <f>IF(E438="Oui",($C$3-J438)/365,"")</f>
        <v/>
      </c>
      <c r="AB438" s="35" t="str">
        <f t="shared" si="33"/>
        <v/>
      </c>
      <c r="AC438" s="35" t="str">
        <f>IF(AND($E438="Oui",$L438="CDI"),1,"")</f>
        <v/>
      </c>
      <c r="AD438" s="35" t="str">
        <f>IF(AND($E438="Oui",$L438="CDD"),1,"")</f>
        <v/>
      </c>
      <c r="AE438" s="35" t="str">
        <f>IF(AND($E438="Oui",$L438="Apprentissage"),1,"")</f>
        <v/>
      </c>
      <c r="AF438" s="35" t="str">
        <f>IF(AND($E438="Oui",$L438="Stage"),1,"")</f>
        <v/>
      </c>
      <c r="AG438" s="35" t="str">
        <f>IF(AND($E438="Oui",$L438="Autre"),1,"")</f>
        <v/>
      </c>
      <c r="AH438" s="35" t="str">
        <f>IF(AND($E438="Oui",$O438="Cadre"),1,"")</f>
        <v/>
      </c>
      <c r="AI438" s="35" t="str">
        <f>IF(AND($E438="Oui",$O438="Agent de maîtrise"),1,"")</f>
        <v/>
      </c>
      <c r="AJ438" s="35" t="str">
        <f>IF(AND($E438="Oui",$O438="Autre"),1,"")</f>
        <v/>
      </c>
      <c r="AK438" s="38" t="str">
        <f>IF(AND($E438="Oui",$H438="F"),($C$3-J438)/365,"")</f>
        <v/>
      </c>
      <c r="AL438" s="38" t="str">
        <f>IF(AND($E438="Oui",$H438="M"),($C$3-$J438)/365,"")</f>
        <v/>
      </c>
      <c r="AM438" s="35" t="str">
        <f>IF(AND($E438="Oui",$L438="CDI",$H438="F"),1,"")</f>
        <v/>
      </c>
      <c r="AN438" s="35" t="str">
        <f>IF(AND($E438="Oui",$L438="CDD",$H438="F"),1,"")</f>
        <v/>
      </c>
      <c r="AO438" s="35" t="str">
        <f>IF(AND($E438="Oui",$L438="Apprentissage",$H438="F"),1,"")</f>
        <v/>
      </c>
      <c r="AP438" s="35" t="str">
        <f>IF(AND($E438="Oui",$L438="Stage",$H438="F"),1,"")</f>
        <v/>
      </c>
      <c r="AQ438" s="35" t="str">
        <f>IF(AND($E438="Oui",$L438="Autre",$H438="F"),1,"")</f>
        <v/>
      </c>
      <c r="AR438" s="35" t="str">
        <f>IF(AND($E438="Oui",$O438="Cadre",$H438="F"),1,"")</f>
        <v/>
      </c>
      <c r="AS438" s="35" t="str">
        <f>IF(AND($E438="Oui",$O438="Agent de maîtrise",$H438="F"),1,"")</f>
        <v/>
      </c>
      <c r="AT438" s="35" t="str">
        <f>IF(AND($E438="Oui",$O438="Autre",$H438="F"),1,"")</f>
        <v/>
      </c>
      <c r="AU438" s="35" t="str">
        <f ca="1">IF($D438&gt;$AU$5,1,"")</f>
        <v/>
      </c>
      <c r="AV438" s="35" t="str">
        <f ca="1">IF(AND($D438&gt;$AV$5,$D438&lt;$AU$5),1,"")</f>
        <v/>
      </c>
      <c r="AW438" s="35" t="str">
        <f ca="1">IF($C438&gt;$AU$5,1,"")</f>
        <v/>
      </c>
      <c r="AX438" s="35" t="str">
        <f ca="1">IF(AND($C438&gt;$AV$5,$C438&lt;$AU$5),1,"")</f>
        <v/>
      </c>
      <c r="AY438" s="21" t="str">
        <f t="shared" si="34"/>
        <v/>
      </c>
    </row>
    <row r="439" spans="1:51" x14ac:dyDescent="0.25">
      <c r="A439" s="18">
        <v>432</v>
      </c>
      <c r="B439" s="32"/>
      <c r="C439" s="33"/>
      <c r="D439" s="33"/>
      <c r="E439" s="26" t="str">
        <f t="shared" si="30"/>
        <v/>
      </c>
      <c r="F439" s="34"/>
      <c r="G439" s="35"/>
      <c r="H439" s="33"/>
      <c r="I439" s="35"/>
      <c r="J439" s="37"/>
      <c r="K439" s="37"/>
      <c r="L439" s="37"/>
      <c r="M439" s="37"/>
      <c r="N439" s="33"/>
      <c r="O439" s="33"/>
      <c r="P439" s="33"/>
      <c r="Q439" s="33"/>
      <c r="R439" s="35"/>
      <c r="S439" s="35"/>
      <c r="T439" s="37"/>
      <c r="U439" s="37"/>
      <c r="V439" s="35" t="str">
        <f>IF(ISBLANK(C439),"",IF(ISBLANK($D439),$C$3-C439,D439-C439))</f>
        <v/>
      </c>
      <c r="W439" s="35" t="str">
        <f>IF(E439="Oui",1,"")</f>
        <v/>
      </c>
      <c r="X439" s="35" t="str">
        <f t="shared" si="31"/>
        <v/>
      </c>
      <c r="Y439" s="35" t="str">
        <f t="shared" si="32"/>
        <v/>
      </c>
      <c r="Z439" s="35" t="str">
        <f>IF(E439="Oui",N439,"")</f>
        <v/>
      </c>
      <c r="AA439" s="38" t="str">
        <f>IF(E439="Oui",($C$3-J439)/365,"")</f>
        <v/>
      </c>
      <c r="AB439" s="35" t="str">
        <f t="shared" si="33"/>
        <v/>
      </c>
      <c r="AC439" s="35" t="str">
        <f>IF(AND($E439="Oui",$L439="CDI"),1,"")</f>
        <v/>
      </c>
      <c r="AD439" s="35" t="str">
        <f>IF(AND($E439="Oui",$L439="CDD"),1,"")</f>
        <v/>
      </c>
      <c r="AE439" s="35" t="str">
        <f>IF(AND($E439="Oui",$L439="Apprentissage"),1,"")</f>
        <v/>
      </c>
      <c r="AF439" s="35" t="str">
        <f>IF(AND($E439="Oui",$L439="Stage"),1,"")</f>
        <v/>
      </c>
      <c r="AG439" s="35" t="str">
        <f>IF(AND($E439="Oui",$L439="Autre"),1,"")</f>
        <v/>
      </c>
      <c r="AH439" s="35" t="str">
        <f>IF(AND($E439="Oui",$O439="Cadre"),1,"")</f>
        <v/>
      </c>
      <c r="AI439" s="35" t="str">
        <f>IF(AND($E439="Oui",$O439="Agent de maîtrise"),1,"")</f>
        <v/>
      </c>
      <c r="AJ439" s="35" t="str">
        <f>IF(AND($E439="Oui",$O439="Autre"),1,"")</f>
        <v/>
      </c>
      <c r="AK439" s="38" t="str">
        <f>IF(AND($E439="Oui",$H439="F"),($C$3-J439)/365,"")</f>
        <v/>
      </c>
      <c r="AL439" s="38" t="str">
        <f>IF(AND($E439="Oui",$H439="M"),($C$3-$J439)/365,"")</f>
        <v/>
      </c>
      <c r="AM439" s="35" t="str">
        <f>IF(AND($E439="Oui",$L439="CDI",$H439="F"),1,"")</f>
        <v/>
      </c>
      <c r="AN439" s="35" t="str">
        <f>IF(AND($E439="Oui",$L439="CDD",$H439="F"),1,"")</f>
        <v/>
      </c>
      <c r="AO439" s="35" t="str">
        <f>IF(AND($E439="Oui",$L439="Apprentissage",$H439="F"),1,"")</f>
        <v/>
      </c>
      <c r="AP439" s="35" t="str">
        <f>IF(AND($E439="Oui",$L439="Stage",$H439="F"),1,"")</f>
        <v/>
      </c>
      <c r="AQ439" s="35" t="str">
        <f>IF(AND($E439="Oui",$L439="Autre",$H439="F"),1,"")</f>
        <v/>
      </c>
      <c r="AR439" s="35" t="str">
        <f>IF(AND($E439="Oui",$O439="Cadre",$H439="F"),1,"")</f>
        <v/>
      </c>
      <c r="AS439" s="35" t="str">
        <f>IF(AND($E439="Oui",$O439="Agent de maîtrise",$H439="F"),1,"")</f>
        <v/>
      </c>
      <c r="AT439" s="35" t="str">
        <f>IF(AND($E439="Oui",$O439="Autre",$H439="F"),1,"")</f>
        <v/>
      </c>
      <c r="AU439" s="35" t="str">
        <f ca="1">IF($D439&gt;$AU$5,1,"")</f>
        <v/>
      </c>
      <c r="AV439" s="35" t="str">
        <f ca="1">IF(AND($D439&gt;$AV$5,$D439&lt;$AU$5),1,"")</f>
        <v/>
      </c>
      <c r="AW439" s="35" t="str">
        <f ca="1">IF($C439&gt;$AU$5,1,"")</f>
        <v/>
      </c>
      <c r="AX439" s="35" t="str">
        <f ca="1">IF(AND($C439&gt;$AV$5,$C439&lt;$AU$5),1,"")</f>
        <v/>
      </c>
      <c r="AY439" s="21" t="str">
        <f t="shared" si="34"/>
        <v/>
      </c>
    </row>
    <row r="440" spans="1:51" x14ac:dyDescent="0.25">
      <c r="A440" s="18">
        <v>433</v>
      </c>
      <c r="B440" s="32"/>
      <c r="C440" s="33"/>
      <c r="D440" s="33"/>
      <c r="E440" s="26" t="str">
        <f t="shared" si="30"/>
        <v/>
      </c>
      <c r="F440" s="34"/>
      <c r="G440" s="35"/>
      <c r="H440" s="33"/>
      <c r="I440" s="35"/>
      <c r="J440" s="37"/>
      <c r="K440" s="37"/>
      <c r="L440" s="37"/>
      <c r="M440" s="37"/>
      <c r="N440" s="33"/>
      <c r="O440" s="33"/>
      <c r="P440" s="33"/>
      <c r="Q440" s="33"/>
      <c r="R440" s="35"/>
      <c r="S440" s="35"/>
      <c r="T440" s="37"/>
      <c r="U440" s="37"/>
      <c r="V440" s="35" t="str">
        <f>IF(ISBLANK(C440),"",IF(ISBLANK($D440),$C$3-C440,D440-C440))</f>
        <v/>
      </c>
      <c r="W440" s="35" t="str">
        <f>IF(E440="Oui",1,"")</f>
        <v/>
      </c>
      <c r="X440" s="35" t="str">
        <f t="shared" si="31"/>
        <v/>
      </c>
      <c r="Y440" s="35" t="str">
        <f t="shared" si="32"/>
        <v/>
      </c>
      <c r="Z440" s="35" t="str">
        <f>IF(E440="Oui",N440,"")</f>
        <v/>
      </c>
      <c r="AA440" s="38" t="str">
        <f>IF(E440="Oui",($C$3-J440)/365,"")</f>
        <v/>
      </c>
      <c r="AB440" s="35" t="str">
        <f t="shared" si="33"/>
        <v/>
      </c>
      <c r="AC440" s="35" t="str">
        <f>IF(AND($E440="Oui",$L440="CDI"),1,"")</f>
        <v/>
      </c>
      <c r="AD440" s="35" t="str">
        <f>IF(AND($E440="Oui",$L440="CDD"),1,"")</f>
        <v/>
      </c>
      <c r="AE440" s="35" t="str">
        <f>IF(AND($E440="Oui",$L440="Apprentissage"),1,"")</f>
        <v/>
      </c>
      <c r="AF440" s="35" t="str">
        <f>IF(AND($E440="Oui",$L440="Stage"),1,"")</f>
        <v/>
      </c>
      <c r="AG440" s="35" t="str">
        <f>IF(AND($E440="Oui",$L440="Autre"),1,"")</f>
        <v/>
      </c>
      <c r="AH440" s="35" t="str">
        <f>IF(AND($E440="Oui",$O440="Cadre"),1,"")</f>
        <v/>
      </c>
      <c r="AI440" s="35" t="str">
        <f>IF(AND($E440="Oui",$O440="Agent de maîtrise"),1,"")</f>
        <v/>
      </c>
      <c r="AJ440" s="35" t="str">
        <f>IF(AND($E440="Oui",$O440="Autre"),1,"")</f>
        <v/>
      </c>
      <c r="AK440" s="38" t="str">
        <f>IF(AND($E440="Oui",$H440="F"),($C$3-J440)/365,"")</f>
        <v/>
      </c>
      <c r="AL440" s="38" t="str">
        <f>IF(AND($E440="Oui",$H440="M"),($C$3-$J440)/365,"")</f>
        <v/>
      </c>
      <c r="AM440" s="35" t="str">
        <f>IF(AND($E440="Oui",$L440="CDI",$H440="F"),1,"")</f>
        <v/>
      </c>
      <c r="AN440" s="35" t="str">
        <f>IF(AND($E440="Oui",$L440="CDD",$H440="F"),1,"")</f>
        <v/>
      </c>
      <c r="AO440" s="35" t="str">
        <f>IF(AND($E440="Oui",$L440="Apprentissage",$H440="F"),1,"")</f>
        <v/>
      </c>
      <c r="AP440" s="35" t="str">
        <f>IF(AND($E440="Oui",$L440="Stage",$H440="F"),1,"")</f>
        <v/>
      </c>
      <c r="AQ440" s="35" t="str">
        <f>IF(AND($E440="Oui",$L440="Autre",$H440="F"),1,"")</f>
        <v/>
      </c>
      <c r="AR440" s="35" t="str">
        <f>IF(AND($E440="Oui",$O440="Cadre",$H440="F"),1,"")</f>
        <v/>
      </c>
      <c r="AS440" s="35" t="str">
        <f>IF(AND($E440="Oui",$O440="Agent de maîtrise",$H440="F"),1,"")</f>
        <v/>
      </c>
      <c r="AT440" s="35" t="str">
        <f>IF(AND($E440="Oui",$O440="Autre",$H440="F"),1,"")</f>
        <v/>
      </c>
      <c r="AU440" s="35" t="str">
        <f ca="1">IF($D440&gt;$AU$5,1,"")</f>
        <v/>
      </c>
      <c r="AV440" s="35" t="str">
        <f ca="1">IF(AND($D440&gt;$AV$5,$D440&lt;$AU$5),1,"")</f>
        <v/>
      </c>
      <c r="AW440" s="35" t="str">
        <f ca="1">IF($C440&gt;$AU$5,1,"")</f>
        <v/>
      </c>
      <c r="AX440" s="35" t="str">
        <f ca="1">IF(AND($C440&gt;$AV$5,$C440&lt;$AU$5),1,"")</f>
        <v/>
      </c>
      <c r="AY440" s="21" t="str">
        <f t="shared" si="34"/>
        <v/>
      </c>
    </row>
    <row r="441" spans="1:51" x14ac:dyDescent="0.25">
      <c r="A441" s="18">
        <v>434</v>
      </c>
      <c r="B441" s="32"/>
      <c r="C441" s="33"/>
      <c r="D441" s="33"/>
      <c r="E441" s="26" t="str">
        <f t="shared" si="30"/>
        <v/>
      </c>
      <c r="F441" s="34"/>
      <c r="G441" s="35"/>
      <c r="H441" s="33"/>
      <c r="I441" s="35"/>
      <c r="J441" s="37"/>
      <c r="K441" s="37"/>
      <c r="L441" s="37"/>
      <c r="M441" s="37"/>
      <c r="N441" s="33"/>
      <c r="O441" s="33"/>
      <c r="P441" s="33"/>
      <c r="Q441" s="33"/>
      <c r="R441" s="35"/>
      <c r="S441" s="35"/>
      <c r="T441" s="37"/>
      <c r="U441" s="37"/>
      <c r="V441" s="35" t="str">
        <f>IF(ISBLANK(C441),"",IF(ISBLANK($D441),$C$3-C441,D441-C441))</f>
        <v/>
      </c>
      <c r="W441" s="35" t="str">
        <f>IF(E441="Oui",1,"")</f>
        <v/>
      </c>
      <c r="X441" s="35" t="str">
        <f t="shared" si="31"/>
        <v/>
      </c>
      <c r="Y441" s="35" t="str">
        <f t="shared" si="32"/>
        <v/>
      </c>
      <c r="Z441" s="35" t="str">
        <f>IF(E441="Oui",N441,"")</f>
        <v/>
      </c>
      <c r="AA441" s="38" t="str">
        <f>IF(E441="Oui",($C$3-J441)/365,"")</f>
        <v/>
      </c>
      <c r="AB441" s="35" t="str">
        <f t="shared" si="33"/>
        <v/>
      </c>
      <c r="AC441" s="35" t="str">
        <f>IF(AND($E441="Oui",$L441="CDI"),1,"")</f>
        <v/>
      </c>
      <c r="AD441" s="35" t="str">
        <f>IF(AND($E441="Oui",$L441="CDD"),1,"")</f>
        <v/>
      </c>
      <c r="AE441" s="35" t="str">
        <f>IF(AND($E441="Oui",$L441="Apprentissage"),1,"")</f>
        <v/>
      </c>
      <c r="AF441" s="35" t="str">
        <f>IF(AND($E441="Oui",$L441="Stage"),1,"")</f>
        <v/>
      </c>
      <c r="AG441" s="35" t="str">
        <f>IF(AND($E441="Oui",$L441="Autre"),1,"")</f>
        <v/>
      </c>
      <c r="AH441" s="35" t="str">
        <f>IF(AND($E441="Oui",$O441="Cadre"),1,"")</f>
        <v/>
      </c>
      <c r="AI441" s="35" t="str">
        <f>IF(AND($E441="Oui",$O441="Agent de maîtrise"),1,"")</f>
        <v/>
      </c>
      <c r="AJ441" s="35" t="str">
        <f>IF(AND($E441="Oui",$O441="Autre"),1,"")</f>
        <v/>
      </c>
      <c r="AK441" s="38" t="str">
        <f>IF(AND($E441="Oui",$H441="F"),($C$3-J441)/365,"")</f>
        <v/>
      </c>
      <c r="AL441" s="38" t="str">
        <f>IF(AND($E441="Oui",$H441="M"),($C$3-$J441)/365,"")</f>
        <v/>
      </c>
      <c r="AM441" s="35" t="str">
        <f>IF(AND($E441="Oui",$L441="CDI",$H441="F"),1,"")</f>
        <v/>
      </c>
      <c r="AN441" s="35" t="str">
        <f>IF(AND($E441="Oui",$L441="CDD",$H441="F"),1,"")</f>
        <v/>
      </c>
      <c r="AO441" s="35" t="str">
        <f>IF(AND($E441="Oui",$L441="Apprentissage",$H441="F"),1,"")</f>
        <v/>
      </c>
      <c r="AP441" s="35" t="str">
        <f>IF(AND($E441="Oui",$L441="Stage",$H441="F"),1,"")</f>
        <v/>
      </c>
      <c r="AQ441" s="35" t="str">
        <f>IF(AND($E441="Oui",$L441="Autre",$H441="F"),1,"")</f>
        <v/>
      </c>
      <c r="AR441" s="35" t="str">
        <f>IF(AND($E441="Oui",$O441="Cadre",$H441="F"),1,"")</f>
        <v/>
      </c>
      <c r="AS441" s="35" t="str">
        <f>IF(AND($E441="Oui",$O441="Agent de maîtrise",$H441="F"),1,"")</f>
        <v/>
      </c>
      <c r="AT441" s="35" t="str">
        <f>IF(AND($E441="Oui",$O441="Autre",$H441="F"),1,"")</f>
        <v/>
      </c>
      <c r="AU441" s="35" t="str">
        <f ca="1">IF($D441&gt;$AU$5,1,"")</f>
        <v/>
      </c>
      <c r="AV441" s="35" t="str">
        <f ca="1">IF(AND($D441&gt;$AV$5,$D441&lt;$AU$5),1,"")</f>
        <v/>
      </c>
      <c r="AW441" s="35" t="str">
        <f ca="1">IF($C441&gt;$AU$5,1,"")</f>
        <v/>
      </c>
      <c r="AX441" s="35" t="str">
        <f ca="1">IF(AND($C441&gt;$AV$5,$C441&lt;$AU$5),1,"")</f>
        <v/>
      </c>
      <c r="AY441" s="21" t="str">
        <f t="shared" si="34"/>
        <v/>
      </c>
    </row>
    <row r="442" spans="1:51" x14ac:dyDescent="0.25">
      <c r="A442" s="18">
        <v>435</v>
      </c>
      <c r="B442" s="32"/>
      <c r="C442" s="33"/>
      <c r="D442" s="33"/>
      <c r="E442" s="26" t="str">
        <f t="shared" si="30"/>
        <v/>
      </c>
      <c r="F442" s="34"/>
      <c r="G442" s="35"/>
      <c r="H442" s="33"/>
      <c r="I442" s="35"/>
      <c r="J442" s="37"/>
      <c r="K442" s="37"/>
      <c r="L442" s="37"/>
      <c r="M442" s="37"/>
      <c r="N442" s="33"/>
      <c r="O442" s="33"/>
      <c r="P442" s="33"/>
      <c r="Q442" s="33"/>
      <c r="R442" s="35"/>
      <c r="S442" s="35"/>
      <c r="T442" s="37"/>
      <c r="U442" s="37"/>
      <c r="V442" s="35" t="str">
        <f>IF(ISBLANK(C442),"",IF(ISBLANK($D442),$C$3-C442,D442-C442))</f>
        <v/>
      </c>
      <c r="W442" s="35" t="str">
        <f>IF(E442="Oui",1,"")</f>
        <v/>
      </c>
      <c r="X442" s="35" t="str">
        <f t="shared" si="31"/>
        <v/>
      </c>
      <c r="Y442" s="35" t="str">
        <f t="shared" si="32"/>
        <v/>
      </c>
      <c r="Z442" s="35" t="str">
        <f>IF(E442="Oui",N442,"")</f>
        <v/>
      </c>
      <c r="AA442" s="38" t="str">
        <f>IF(E442="Oui",($C$3-J442)/365,"")</f>
        <v/>
      </c>
      <c r="AB442" s="35" t="str">
        <f t="shared" si="33"/>
        <v/>
      </c>
      <c r="AC442" s="35" t="str">
        <f>IF(AND($E442="Oui",$L442="CDI"),1,"")</f>
        <v/>
      </c>
      <c r="AD442" s="35" t="str">
        <f>IF(AND($E442="Oui",$L442="CDD"),1,"")</f>
        <v/>
      </c>
      <c r="AE442" s="35" t="str">
        <f>IF(AND($E442="Oui",$L442="Apprentissage"),1,"")</f>
        <v/>
      </c>
      <c r="AF442" s="35" t="str">
        <f>IF(AND($E442="Oui",$L442="Stage"),1,"")</f>
        <v/>
      </c>
      <c r="AG442" s="35" t="str">
        <f>IF(AND($E442="Oui",$L442="Autre"),1,"")</f>
        <v/>
      </c>
      <c r="AH442" s="35" t="str">
        <f>IF(AND($E442="Oui",$O442="Cadre"),1,"")</f>
        <v/>
      </c>
      <c r="AI442" s="35" t="str">
        <f>IF(AND($E442="Oui",$O442="Agent de maîtrise"),1,"")</f>
        <v/>
      </c>
      <c r="AJ442" s="35" t="str">
        <f>IF(AND($E442="Oui",$O442="Autre"),1,"")</f>
        <v/>
      </c>
      <c r="AK442" s="38" t="str">
        <f>IF(AND($E442="Oui",$H442="F"),($C$3-J442)/365,"")</f>
        <v/>
      </c>
      <c r="AL442" s="38" t="str">
        <f>IF(AND($E442="Oui",$H442="M"),($C$3-$J442)/365,"")</f>
        <v/>
      </c>
      <c r="AM442" s="35" t="str">
        <f>IF(AND($E442="Oui",$L442="CDI",$H442="F"),1,"")</f>
        <v/>
      </c>
      <c r="AN442" s="35" t="str">
        <f>IF(AND($E442="Oui",$L442="CDD",$H442="F"),1,"")</f>
        <v/>
      </c>
      <c r="AO442" s="35" t="str">
        <f>IF(AND($E442="Oui",$L442="Apprentissage",$H442="F"),1,"")</f>
        <v/>
      </c>
      <c r="AP442" s="35" t="str">
        <f>IF(AND($E442="Oui",$L442="Stage",$H442="F"),1,"")</f>
        <v/>
      </c>
      <c r="AQ442" s="35" t="str">
        <f>IF(AND($E442="Oui",$L442="Autre",$H442="F"),1,"")</f>
        <v/>
      </c>
      <c r="AR442" s="35" t="str">
        <f>IF(AND($E442="Oui",$O442="Cadre",$H442="F"),1,"")</f>
        <v/>
      </c>
      <c r="AS442" s="35" t="str">
        <f>IF(AND($E442="Oui",$O442="Agent de maîtrise",$H442="F"),1,"")</f>
        <v/>
      </c>
      <c r="AT442" s="35" t="str">
        <f>IF(AND($E442="Oui",$O442="Autre",$H442="F"),1,"")</f>
        <v/>
      </c>
      <c r="AU442" s="35" t="str">
        <f ca="1">IF($D442&gt;$AU$5,1,"")</f>
        <v/>
      </c>
      <c r="AV442" s="35" t="str">
        <f ca="1">IF(AND($D442&gt;$AV$5,$D442&lt;$AU$5),1,"")</f>
        <v/>
      </c>
      <c r="AW442" s="35" t="str">
        <f ca="1">IF($C442&gt;$AU$5,1,"")</f>
        <v/>
      </c>
      <c r="AX442" s="35" t="str">
        <f ca="1">IF(AND($C442&gt;$AV$5,$C442&lt;$AU$5),1,"")</f>
        <v/>
      </c>
      <c r="AY442" s="21" t="str">
        <f t="shared" si="34"/>
        <v/>
      </c>
    </row>
    <row r="443" spans="1:51" x14ac:dyDescent="0.25">
      <c r="A443" s="18">
        <v>436</v>
      </c>
      <c r="B443" s="32"/>
      <c r="C443" s="33"/>
      <c r="D443" s="33"/>
      <c r="E443" s="26" t="str">
        <f t="shared" si="30"/>
        <v/>
      </c>
      <c r="F443" s="34"/>
      <c r="G443" s="35"/>
      <c r="H443" s="33"/>
      <c r="I443" s="35"/>
      <c r="J443" s="37"/>
      <c r="K443" s="37"/>
      <c r="L443" s="37"/>
      <c r="M443" s="37"/>
      <c r="N443" s="33"/>
      <c r="O443" s="33"/>
      <c r="P443" s="33"/>
      <c r="Q443" s="33"/>
      <c r="R443" s="35"/>
      <c r="S443" s="35"/>
      <c r="T443" s="37"/>
      <c r="U443" s="37"/>
      <c r="V443" s="35" t="str">
        <f>IF(ISBLANK(C443),"",IF(ISBLANK($D443),$C$3-C443,D443-C443))</f>
        <v/>
      </c>
      <c r="W443" s="35" t="str">
        <f>IF(E443="Oui",1,"")</f>
        <v/>
      </c>
      <c r="X443" s="35" t="str">
        <f t="shared" si="31"/>
        <v/>
      </c>
      <c r="Y443" s="35" t="str">
        <f t="shared" si="32"/>
        <v/>
      </c>
      <c r="Z443" s="35" t="str">
        <f>IF(E443="Oui",N443,"")</f>
        <v/>
      </c>
      <c r="AA443" s="38" t="str">
        <f>IF(E443="Oui",($C$3-J443)/365,"")</f>
        <v/>
      </c>
      <c r="AB443" s="35" t="str">
        <f t="shared" si="33"/>
        <v/>
      </c>
      <c r="AC443" s="35" t="str">
        <f>IF(AND($E443="Oui",$L443="CDI"),1,"")</f>
        <v/>
      </c>
      <c r="AD443" s="35" t="str">
        <f>IF(AND($E443="Oui",$L443="CDD"),1,"")</f>
        <v/>
      </c>
      <c r="AE443" s="35" t="str">
        <f>IF(AND($E443="Oui",$L443="Apprentissage"),1,"")</f>
        <v/>
      </c>
      <c r="AF443" s="35" t="str">
        <f>IF(AND($E443="Oui",$L443="Stage"),1,"")</f>
        <v/>
      </c>
      <c r="AG443" s="35" t="str">
        <f>IF(AND($E443="Oui",$L443="Autre"),1,"")</f>
        <v/>
      </c>
      <c r="AH443" s="35" t="str">
        <f>IF(AND($E443="Oui",$O443="Cadre"),1,"")</f>
        <v/>
      </c>
      <c r="AI443" s="35" t="str">
        <f>IF(AND($E443="Oui",$O443="Agent de maîtrise"),1,"")</f>
        <v/>
      </c>
      <c r="AJ443" s="35" t="str">
        <f>IF(AND($E443="Oui",$O443="Autre"),1,"")</f>
        <v/>
      </c>
      <c r="AK443" s="38" t="str">
        <f>IF(AND($E443="Oui",$H443="F"),($C$3-J443)/365,"")</f>
        <v/>
      </c>
      <c r="AL443" s="38" t="str">
        <f>IF(AND($E443="Oui",$H443="M"),($C$3-$J443)/365,"")</f>
        <v/>
      </c>
      <c r="AM443" s="35" t="str">
        <f>IF(AND($E443="Oui",$L443="CDI",$H443="F"),1,"")</f>
        <v/>
      </c>
      <c r="AN443" s="35" t="str">
        <f>IF(AND($E443="Oui",$L443="CDD",$H443="F"),1,"")</f>
        <v/>
      </c>
      <c r="AO443" s="35" t="str">
        <f>IF(AND($E443="Oui",$L443="Apprentissage",$H443="F"),1,"")</f>
        <v/>
      </c>
      <c r="AP443" s="35" t="str">
        <f>IF(AND($E443="Oui",$L443="Stage",$H443="F"),1,"")</f>
        <v/>
      </c>
      <c r="AQ443" s="35" t="str">
        <f>IF(AND($E443="Oui",$L443="Autre",$H443="F"),1,"")</f>
        <v/>
      </c>
      <c r="AR443" s="35" t="str">
        <f>IF(AND($E443="Oui",$O443="Cadre",$H443="F"),1,"")</f>
        <v/>
      </c>
      <c r="AS443" s="35" t="str">
        <f>IF(AND($E443="Oui",$O443="Agent de maîtrise",$H443="F"),1,"")</f>
        <v/>
      </c>
      <c r="AT443" s="35" t="str">
        <f>IF(AND($E443="Oui",$O443="Autre",$H443="F"),1,"")</f>
        <v/>
      </c>
      <c r="AU443" s="35" t="str">
        <f ca="1">IF($D443&gt;$AU$5,1,"")</f>
        <v/>
      </c>
      <c r="AV443" s="35" t="str">
        <f ca="1">IF(AND($D443&gt;$AV$5,$D443&lt;$AU$5),1,"")</f>
        <v/>
      </c>
      <c r="AW443" s="35" t="str">
        <f ca="1">IF($C443&gt;$AU$5,1,"")</f>
        <v/>
      </c>
      <c r="AX443" s="35" t="str">
        <f ca="1">IF(AND($C443&gt;$AV$5,$C443&lt;$AU$5),1,"")</f>
        <v/>
      </c>
      <c r="AY443" s="21" t="str">
        <f t="shared" si="34"/>
        <v/>
      </c>
    </row>
    <row r="444" spans="1:51" x14ac:dyDescent="0.25">
      <c r="A444" s="18">
        <v>437</v>
      </c>
      <c r="B444" s="32"/>
      <c r="C444" s="33"/>
      <c r="D444" s="33"/>
      <c r="E444" s="26" t="str">
        <f t="shared" si="30"/>
        <v/>
      </c>
      <c r="F444" s="34"/>
      <c r="G444" s="35"/>
      <c r="H444" s="33"/>
      <c r="I444" s="35"/>
      <c r="J444" s="37"/>
      <c r="K444" s="37"/>
      <c r="L444" s="37"/>
      <c r="M444" s="37"/>
      <c r="N444" s="33"/>
      <c r="O444" s="33"/>
      <c r="P444" s="33"/>
      <c r="Q444" s="33"/>
      <c r="R444" s="35"/>
      <c r="S444" s="35"/>
      <c r="T444" s="37"/>
      <c r="U444" s="37"/>
      <c r="V444" s="35" t="str">
        <f>IF(ISBLANK(C444),"",IF(ISBLANK($D444),$C$3-C444,D444-C444))</f>
        <v/>
      </c>
      <c r="W444" s="35" t="str">
        <f>IF(E444="Oui",1,"")</f>
        <v/>
      </c>
      <c r="X444" s="35" t="str">
        <f t="shared" si="31"/>
        <v/>
      </c>
      <c r="Y444" s="35" t="str">
        <f t="shared" si="32"/>
        <v/>
      </c>
      <c r="Z444" s="35" t="str">
        <f>IF(E444="Oui",N444,"")</f>
        <v/>
      </c>
      <c r="AA444" s="38" t="str">
        <f>IF(E444="Oui",($C$3-J444)/365,"")</f>
        <v/>
      </c>
      <c r="AB444" s="35" t="str">
        <f t="shared" si="33"/>
        <v/>
      </c>
      <c r="AC444" s="35" t="str">
        <f>IF(AND($E444="Oui",$L444="CDI"),1,"")</f>
        <v/>
      </c>
      <c r="AD444" s="35" t="str">
        <f>IF(AND($E444="Oui",$L444="CDD"),1,"")</f>
        <v/>
      </c>
      <c r="AE444" s="35" t="str">
        <f>IF(AND($E444="Oui",$L444="Apprentissage"),1,"")</f>
        <v/>
      </c>
      <c r="AF444" s="35" t="str">
        <f>IF(AND($E444="Oui",$L444="Stage"),1,"")</f>
        <v/>
      </c>
      <c r="AG444" s="35" t="str">
        <f>IF(AND($E444="Oui",$L444="Autre"),1,"")</f>
        <v/>
      </c>
      <c r="AH444" s="35" t="str">
        <f>IF(AND($E444="Oui",$O444="Cadre"),1,"")</f>
        <v/>
      </c>
      <c r="AI444" s="35" t="str">
        <f>IF(AND($E444="Oui",$O444="Agent de maîtrise"),1,"")</f>
        <v/>
      </c>
      <c r="AJ444" s="35" t="str">
        <f>IF(AND($E444="Oui",$O444="Autre"),1,"")</f>
        <v/>
      </c>
      <c r="AK444" s="38" t="str">
        <f>IF(AND($E444="Oui",$H444="F"),($C$3-J444)/365,"")</f>
        <v/>
      </c>
      <c r="AL444" s="38" t="str">
        <f>IF(AND($E444="Oui",$H444="M"),($C$3-$J444)/365,"")</f>
        <v/>
      </c>
      <c r="AM444" s="35" t="str">
        <f>IF(AND($E444="Oui",$L444="CDI",$H444="F"),1,"")</f>
        <v/>
      </c>
      <c r="AN444" s="35" t="str">
        <f>IF(AND($E444="Oui",$L444="CDD",$H444="F"),1,"")</f>
        <v/>
      </c>
      <c r="AO444" s="35" t="str">
        <f>IF(AND($E444="Oui",$L444="Apprentissage",$H444="F"),1,"")</f>
        <v/>
      </c>
      <c r="AP444" s="35" t="str">
        <f>IF(AND($E444="Oui",$L444="Stage",$H444="F"),1,"")</f>
        <v/>
      </c>
      <c r="AQ444" s="35" t="str">
        <f>IF(AND($E444="Oui",$L444="Autre",$H444="F"),1,"")</f>
        <v/>
      </c>
      <c r="AR444" s="35" t="str">
        <f>IF(AND($E444="Oui",$O444="Cadre",$H444="F"),1,"")</f>
        <v/>
      </c>
      <c r="AS444" s="35" t="str">
        <f>IF(AND($E444="Oui",$O444="Agent de maîtrise",$H444="F"),1,"")</f>
        <v/>
      </c>
      <c r="AT444" s="35" t="str">
        <f>IF(AND($E444="Oui",$O444="Autre",$H444="F"),1,"")</f>
        <v/>
      </c>
      <c r="AU444" s="35" t="str">
        <f ca="1">IF($D444&gt;$AU$5,1,"")</f>
        <v/>
      </c>
      <c r="AV444" s="35" t="str">
        <f ca="1">IF(AND($D444&gt;$AV$5,$D444&lt;$AU$5),1,"")</f>
        <v/>
      </c>
      <c r="AW444" s="35" t="str">
        <f ca="1">IF($C444&gt;$AU$5,1,"")</f>
        <v/>
      </c>
      <c r="AX444" s="35" t="str">
        <f ca="1">IF(AND($C444&gt;$AV$5,$C444&lt;$AU$5),1,"")</f>
        <v/>
      </c>
      <c r="AY444" s="21" t="str">
        <f t="shared" si="34"/>
        <v/>
      </c>
    </row>
    <row r="445" spans="1:51" x14ac:dyDescent="0.25">
      <c r="A445" s="18">
        <v>438</v>
      </c>
      <c r="B445" s="32"/>
      <c r="C445" s="33"/>
      <c r="D445" s="33"/>
      <c r="E445" s="26" t="str">
        <f t="shared" si="30"/>
        <v/>
      </c>
      <c r="F445" s="34"/>
      <c r="G445" s="35"/>
      <c r="H445" s="33"/>
      <c r="I445" s="35"/>
      <c r="J445" s="37"/>
      <c r="K445" s="37"/>
      <c r="L445" s="37"/>
      <c r="M445" s="37"/>
      <c r="N445" s="33"/>
      <c r="O445" s="33"/>
      <c r="P445" s="33"/>
      <c r="Q445" s="33"/>
      <c r="R445" s="35"/>
      <c r="S445" s="35"/>
      <c r="T445" s="37"/>
      <c r="U445" s="37"/>
      <c r="V445" s="35" t="str">
        <f>IF(ISBLANK(C445),"",IF(ISBLANK($D445),$C$3-C445,D445-C445))</f>
        <v/>
      </c>
      <c r="W445" s="35" t="str">
        <f>IF(E445="Oui",1,"")</f>
        <v/>
      </c>
      <c r="X445" s="35" t="str">
        <f t="shared" si="31"/>
        <v/>
      </c>
      <c r="Y445" s="35" t="str">
        <f t="shared" si="32"/>
        <v/>
      </c>
      <c r="Z445" s="35" t="str">
        <f>IF(E445="Oui",N445,"")</f>
        <v/>
      </c>
      <c r="AA445" s="38" t="str">
        <f>IF(E445="Oui",($C$3-J445)/365,"")</f>
        <v/>
      </c>
      <c r="AB445" s="35" t="str">
        <f t="shared" si="33"/>
        <v/>
      </c>
      <c r="AC445" s="35" t="str">
        <f>IF(AND($E445="Oui",$L445="CDI"),1,"")</f>
        <v/>
      </c>
      <c r="AD445" s="35" t="str">
        <f>IF(AND($E445="Oui",$L445="CDD"),1,"")</f>
        <v/>
      </c>
      <c r="AE445" s="35" t="str">
        <f>IF(AND($E445="Oui",$L445="Apprentissage"),1,"")</f>
        <v/>
      </c>
      <c r="AF445" s="35" t="str">
        <f>IF(AND($E445="Oui",$L445="Stage"),1,"")</f>
        <v/>
      </c>
      <c r="AG445" s="35" t="str">
        <f>IF(AND($E445="Oui",$L445="Autre"),1,"")</f>
        <v/>
      </c>
      <c r="AH445" s="35" t="str">
        <f>IF(AND($E445="Oui",$O445="Cadre"),1,"")</f>
        <v/>
      </c>
      <c r="AI445" s="35" t="str">
        <f>IF(AND($E445="Oui",$O445="Agent de maîtrise"),1,"")</f>
        <v/>
      </c>
      <c r="AJ445" s="35" t="str">
        <f>IF(AND($E445="Oui",$O445="Autre"),1,"")</f>
        <v/>
      </c>
      <c r="AK445" s="38" t="str">
        <f>IF(AND($E445="Oui",$H445="F"),($C$3-J445)/365,"")</f>
        <v/>
      </c>
      <c r="AL445" s="38" t="str">
        <f>IF(AND($E445="Oui",$H445="M"),($C$3-$J445)/365,"")</f>
        <v/>
      </c>
      <c r="AM445" s="35" t="str">
        <f>IF(AND($E445="Oui",$L445="CDI",$H445="F"),1,"")</f>
        <v/>
      </c>
      <c r="AN445" s="35" t="str">
        <f>IF(AND($E445="Oui",$L445="CDD",$H445="F"),1,"")</f>
        <v/>
      </c>
      <c r="AO445" s="35" t="str">
        <f>IF(AND($E445="Oui",$L445="Apprentissage",$H445="F"),1,"")</f>
        <v/>
      </c>
      <c r="AP445" s="35" t="str">
        <f>IF(AND($E445="Oui",$L445="Stage",$H445="F"),1,"")</f>
        <v/>
      </c>
      <c r="AQ445" s="35" t="str">
        <f>IF(AND($E445="Oui",$L445="Autre",$H445="F"),1,"")</f>
        <v/>
      </c>
      <c r="AR445" s="35" t="str">
        <f>IF(AND($E445="Oui",$O445="Cadre",$H445="F"),1,"")</f>
        <v/>
      </c>
      <c r="AS445" s="35" t="str">
        <f>IF(AND($E445="Oui",$O445="Agent de maîtrise",$H445="F"),1,"")</f>
        <v/>
      </c>
      <c r="AT445" s="35" t="str">
        <f>IF(AND($E445="Oui",$O445="Autre",$H445="F"),1,"")</f>
        <v/>
      </c>
      <c r="AU445" s="35" t="str">
        <f ca="1">IF($D445&gt;$AU$5,1,"")</f>
        <v/>
      </c>
      <c r="AV445" s="35" t="str">
        <f ca="1">IF(AND($D445&gt;$AV$5,$D445&lt;$AU$5),1,"")</f>
        <v/>
      </c>
      <c r="AW445" s="35" t="str">
        <f ca="1">IF($C445&gt;$AU$5,1,"")</f>
        <v/>
      </c>
      <c r="AX445" s="35" t="str">
        <f ca="1">IF(AND($C445&gt;$AV$5,$C445&lt;$AU$5),1,"")</f>
        <v/>
      </c>
      <c r="AY445" s="21" t="str">
        <f t="shared" si="34"/>
        <v/>
      </c>
    </row>
    <row r="446" spans="1:51" x14ac:dyDescent="0.25">
      <c r="A446" s="18">
        <v>439</v>
      </c>
      <c r="B446" s="32"/>
      <c r="C446" s="33"/>
      <c r="D446" s="33"/>
      <c r="E446" s="26" t="str">
        <f t="shared" si="30"/>
        <v/>
      </c>
      <c r="F446" s="34"/>
      <c r="G446" s="35"/>
      <c r="H446" s="33"/>
      <c r="I446" s="35"/>
      <c r="J446" s="37"/>
      <c r="K446" s="37"/>
      <c r="L446" s="37"/>
      <c r="M446" s="37"/>
      <c r="N446" s="33"/>
      <c r="O446" s="33"/>
      <c r="P446" s="33"/>
      <c r="Q446" s="33"/>
      <c r="R446" s="35"/>
      <c r="S446" s="35"/>
      <c r="T446" s="37"/>
      <c r="U446" s="37"/>
      <c r="V446" s="35" t="str">
        <f>IF(ISBLANK(C446),"",IF(ISBLANK($D446),$C$3-C446,D446-C446))</f>
        <v/>
      </c>
      <c r="W446" s="35" t="str">
        <f>IF(E446="Oui",1,"")</f>
        <v/>
      </c>
      <c r="X446" s="35" t="str">
        <f t="shared" si="31"/>
        <v/>
      </c>
      <c r="Y446" s="35" t="str">
        <f t="shared" si="32"/>
        <v/>
      </c>
      <c r="Z446" s="35" t="str">
        <f>IF(E446="Oui",N446,"")</f>
        <v/>
      </c>
      <c r="AA446" s="38" t="str">
        <f>IF(E446="Oui",($C$3-J446)/365,"")</f>
        <v/>
      </c>
      <c r="AB446" s="35" t="str">
        <f t="shared" si="33"/>
        <v/>
      </c>
      <c r="AC446" s="35" t="str">
        <f>IF(AND($E446="Oui",$L446="CDI"),1,"")</f>
        <v/>
      </c>
      <c r="AD446" s="35" t="str">
        <f>IF(AND($E446="Oui",$L446="CDD"),1,"")</f>
        <v/>
      </c>
      <c r="AE446" s="35" t="str">
        <f>IF(AND($E446="Oui",$L446="Apprentissage"),1,"")</f>
        <v/>
      </c>
      <c r="AF446" s="35" t="str">
        <f>IF(AND($E446="Oui",$L446="Stage"),1,"")</f>
        <v/>
      </c>
      <c r="AG446" s="35" t="str">
        <f>IF(AND($E446="Oui",$L446="Autre"),1,"")</f>
        <v/>
      </c>
      <c r="AH446" s="35" t="str">
        <f>IF(AND($E446="Oui",$O446="Cadre"),1,"")</f>
        <v/>
      </c>
      <c r="AI446" s="35" t="str">
        <f>IF(AND($E446="Oui",$O446="Agent de maîtrise"),1,"")</f>
        <v/>
      </c>
      <c r="AJ446" s="35" t="str">
        <f>IF(AND($E446="Oui",$O446="Autre"),1,"")</f>
        <v/>
      </c>
      <c r="AK446" s="38" t="str">
        <f>IF(AND($E446="Oui",$H446="F"),($C$3-J446)/365,"")</f>
        <v/>
      </c>
      <c r="AL446" s="38" t="str">
        <f>IF(AND($E446="Oui",$H446="M"),($C$3-$J446)/365,"")</f>
        <v/>
      </c>
      <c r="AM446" s="35" t="str">
        <f>IF(AND($E446="Oui",$L446="CDI",$H446="F"),1,"")</f>
        <v/>
      </c>
      <c r="AN446" s="35" t="str">
        <f>IF(AND($E446="Oui",$L446="CDD",$H446="F"),1,"")</f>
        <v/>
      </c>
      <c r="AO446" s="35" t="str">
        <f>IF(AND($E446="Oui",$L446="Apprentissage",$H446="F"),1,"")</f>
        <v/>
      </c>
      <c r="AP446" s="35" t="str">
        <f>IF(AND($E446="Oui",$L446="Stage",$H446="F"),1,"")</f>
        <v/>
      </c>
      <c r="AQ446" s="35" t="str">
        <f>IF(AND($E446="Oui",$L446="Autre",$H446="F"),1,"")</f>
        <v/>
      </c>
      <c r="AR446" s="35" t="str">
        <f>IF(AND($E446="Oui",$O446="Cadre",$H446="F"),1,"")</f>
        <v/>
      </c>
      <c r="AS446" s="35" t="str">
        <f>IF(AND($E446="Oui",$O446="Agent de maîtrise",$H446="F"),1,"")</f>
        <v/>
      </c>
      <c r="AT446" s="35" t="str">
        <f>IF(AND($E446="Oui",$O446="Autre",$H446="F"),1,"")</f>
        <v/>
      </c>
      <c r="AU446" s="35" t="str">
        <f ca="1">IF($D446&gt;$AU$5,1,"")</f>
        <v/>
      </c>
      <c r="AV446" s="35" t="str">
        <f ca="1">IF(AND($D446&gt;$AV$5,$D446&lt;$AU$5),1,"")</f>
        <v/>
      </c>
      <c r="AW446" s="35" t="str">
        <f ca="1">IF($C446&gt;$AU$5,1,"")</f>
        <v/>
      </c>
      <c r="AX446" s="35" t="str">
        <f ca="1">IF(AND($C446&gt;$AV$5,$C446&lt;$AU$5),1,"")</f>
        <v/>
      </c>
      <c r="AY446" s="21" t="str">
        <f t="shared" si="34"/>
        <v/>
      </c>
    </row>
    <row r="447" spans="1:51" x14ac:dyDescent="0.25">
      <c r="A447" s="18">
        <v>440</v>
      </c>
      <c r="B447" s="32"/>
      <c r="C447" s="33"/>
      <c r="D447" s="33"/>
      <c r="E447" s="26" t="str">
        <f t="shared" si="30"/>
        <v/>
      </c>
      <c r="F447" s="34"/>
      <c r="G447" s="35"/>
      <c r="H447" s="33"/>
      <c r="I447" s="35"/>
      <c r="J447" s="37"/>
      <c r="K447" s="37"/>
      <c r="L447" s="37"/>
      <c r="M447" s="37"/>
      <c r="N447" s="33"/>
      <c r="O447" s="33"/>
      <c r="P447" s="33"/>
      <c r="Q447" s="33"/>
      <c r="R447" s="35"/>
      <c r="S447" s="35"/>
      <c r="T447" s="37"/>
      <c r="U447" s="37"/>
      <c r="V447" s="35" t="str">
        <f>IF(ISBLANK(C447),"",IF(ISBLANK($D447),$C$3-C447,D447-C447))</f>
        <v/>
      </c>
      <c r="W447" s="35" t="str">
        <f>IF(E447="Oui",1,"")</f>
        <v/>
      </c>
      <c r="X447" s="35" t="str">
        <f t="shared" si="31"/>
        <v/>
      </c>
      <c r="Y447" s="35" t="str">
        <f t="shared" si="32"/>
        <v/>
      </c>
      <c r="Z447" s="35" t="str">
        <f>IF(E447="Oui",N447,"")</f>
        <v/>
      </c>
      <c r="AA447" s="38" t="str">
        <f>IF(E447="Oui",($C$3-J447)/365,"")</f>
        <v/>
      </c>
      <c r="AB447" s="35" t="str">
        <f t="shared" si="33"/>
        <v/>
      </c>
      <c r="AC447" s="35" t="str">
        <f>IF(AND($E447="Oui",$L447="CDI"),1,"")</f>
        <v/>
      </c>
      <c r="AD447" s="35" t="str">
        <f>IF(AND($E447="Oui",$L447="CDD"),1,"")</f>
        <v/>
      </c>
      <c r="AE447" s="35" t="str">
        <f>IF(AND($E447="Oui",$L447="Apprentissage"),1,"")</f>
        <v/>
      </c>
      <c r="AF447" s="35" t="str">
        <f>IF(AND($E447="Oui",$L447="Stage"),1,"")</f>
        <v/>
      </c>
      <c r="AG447" s="35" t="str">
        <f>IF(AND($E447="Oui",$L447="Autre"),1,"")</f>
        <v/>
      </c>
      <c r="AH447" s="35" t="str">
        <f>IF(AND($E447="Oui",$O447="Cadre"),1,"")</f>
        <v/>
      </c>
      <c r="AI447" s="35" t="str">
        <f>IF(AND($E447="Oui",$O447="Agent de maîtrise"),1,"")</f>
        <v/>
      </c>
      <c r="AJ447" s="35" t="str">
        <f>IF(AND($E447="Oui",$O447="Autre"),1,"")</f>
        <v/>
      </c>
      <c r="AK447" s="38" t="str">
        <f>IF(AND($E447="Oui",$H447="F"),($C$3-J447)/365,"")</f>
        <v/>
      </c>
      <c r="AL447" s="38" t="str">
        <f>IF(AND($E447="Oui",$H447="M"),($C$3-$J447)/365,"")</f>
        <v/>
      </c>
      <c r="AM447" s="35" t="str">
        <f>IF(AND($E447="Oui",$L447="CDI",$H447="F"),1,"")</f>
        <v/>
      </c>
      <c r="AN447" s="35" t="str">
        <f>IF(AND($E447="Oui",$L447="CDD",$H447="F"),1,"")</f>
        <v/>
      </c>
      <c r="AO447" s="35" t="str">
        <f>IF(AND($E447="Oui",$L447="Apprentissage",$H447="F"),1,"")</f>
        <v/>
      </c>
      <c r="AP447" s="35" t="str">
        <f>IF(AND($E447="Oui",$L447="Stage",$H447="F"),1,"")</f>
        <v/>
      </c>
      <c r="AQ447" s="35" t="str">
        <f>IF(AND($E447="Oui",$L447="Autre",$H447="F"),1,"")</f>
        <v/>
      </c>
      <c r="AR447" s="35" t="str">
        <f>IF(AND($E447="Oui",$O447="Cadre",$H447="F"),1,"")</f>
        <v/>
      </c>
      <c r="AS447" s="35" t="str">
        <f>IF(AND($E447="Oui",$O447="Agent de maîtrise",$H447="F"),1,"")</f>
        <v/>
      </c>
      <c r="AT447" s="35" t="str">
        <f>IF(AND($E447="Oui",$O447="Autre",$H447="F"),1,"")</f>
        <v/>
      </c>
      <c r="AU447" s="35" t="str">
        <f ca="1">IF($D447&gt;$AU$5,1,"")</f>
        <v/>
      </c>
      <c r="AV447" s="35" t="str">
        <f ca="1">IF(AND($D447&gt;$AV$5,$D447&lt;$AU$5),1,"")</f>
        <v/>
      </c>
      <c r="AW447" s="35" t="str">
        <f ca="1">IF($C447&gt;$AU$5,1,"")</f>
        <v/>
      </c>
      <c r="AX447" s="35" t="str">
        <f ca="1">IF(AND($C447&gt;$AV$5,$C447&lt;$AU$5),1,"")</f>
        <v/>
      </c>
      <c r="AY447" s="21" t="str">
        <f t="shared" si="34"/>
        <v/>
      </c>
    </row>
    <row r="448" spans="1:51" x14ac:dyDescent="0.25">
      <c r="A448" s="18">
        <v>441</v>
      </c>
      <c r="B448" s="32"/>
      <c r="C448" s="33"/>
      <c r="D448" s="33"/>
      <c r="E448" s="26" t="str">
        <f t="shared" si="30"/>
        <v/>
      </c>
      <c r="F448" s="34"/>
      <c r="G448" s="35"/>
      <c r="H448" s="33"/>
      <c r="I448" s="35"/>
      <c r="J448" s="37"/>
      <c r="K448" s="37"/>
      <c r="L448" s="37"/>
      <c r="M448" s="37"/>
      <c r="N448" s="33"/>
      <c r="O448" s="33"/>
      <c r="P448" s="33"/>
      <c r="Q448" s="33"/>
      <c r="R448" s="35"/>
      <c r="S448" s="35"/>
      <c r="T448" s="37"/>
      <c r="U448" s="37"/>
      <c r="V448" s="35" t="str">
        <f>IF(ISBLANK(C448),"",IF(ISBLANK($D448),$C$3-C448,D448-C448))</f>
        <v/>
      </c>
      <c r="W448" s="35" t="str">
        <f>IF(E448="Oui",1,"")</f>
        <v/>
      </c>
      <c r="X448" s="35" t="str">
        <f t="shared" si="31"/>
        <v/>
      </c>
      <c r="Y448" s="35" t="str">
        <f t="shared" si="32"/>
        <v/>
      </c>
      <c r="Z448" s="35" t="str">
        <f>IF(E448="Oui",N448,"")</f>
        <v/>
      </c>
      <c r="AA448" s="38" t="str">
        <f>IF(E448="Oui",($C$3-J448)/365,"")</f>
        <v/>
      </c>
      <c r="AB448" s="35" t="str">
        <f t="shared" si="33"/>
        <v/>
      </c>
      <c r="AC448" s="35" t="str">
        <f>IF(AND($E448="Oui",$L448="CDI"),1,"")</f>
        <v/>
      </c>
      <c r="AD448" s="35" t="str">
        <f>IF(AND($E448="Oui",$L448="CDD"),1,"")</f>
        <v/>
      </c>
      <c r="AE448" s="35" t="str">
        <f>IF(AND($E448="Oui",$L448="Apprentissage"),1,"")</f>
        <v/>
      </c>
      <c r="AF448" s="35" t="str">
        <f>IF(AND($E448="Oui",$L448="Stage"),1,"")</f>
        <v/>
      </c>
      <c r="AG448" s="35" t="str">
        <f>IF(AND($E448="Oui",$L448="Autre"),1,"")</f>
        <v/>
      </c>
      <c r="AH448" s="35" t="str">
        <f>IF(AND($E448="Oui",$O448="Cadre"),1,"")</f>
        <v/>
      </c>
      <c r="AI448" s="35" t="str">
        <f>IF(AND($E448="Oui",$O448="Agent de maîtrise"),1,"")</f>
        <v/>
      </c>
      <c r="AJ448" s="35" t="str">
        <f>IF(AND($E448="Oui",$O448="Autre"),1,"")</f>
        <v/>
      </c>
      <c r="AK448" s="38" t="str">
        <f>IF(AND($E448="Oui",$H448="F"),($C$3-J448)/365,"")</f>
        <v/>
      </c>
      <c r="AL448" s="38" t="str">
        <f>IF(AND($E448="Oui",$H448="M"),($C$3-$J448)/365,"")</f>
        <v/>
      </c>
      <c r="AM448" s="35" t="str">
        <f>IF(AND($E448="Oui",$L448="CDI",$H448="F"),1,"")</f>
        <v/>
      </c>
      <c r="AN448" s="35" t="str">
        <f>IF(AND($E448="Oui",$L448="CDD",$H448="F"),1,"")</f>
        <v/>
      </c>
      <c r="AO448" s="35" t="str">
        <f>IF(AND($E448="Oui",$L448="Apprentissage",$H448="F"),1,"")</f>
        <v/>
      </c>
      <c r="AP448" s="35" t="str">
        <f>IF(AND($E448="Oui",$L448="Stage",$H448="F"),1,"")</f>
        <v/>
      </c>
      <c r="AQ448" s="35" t="str">
        <f>IF(AND($E448="Oui",$L448="Autre",$H448="F"),1,"")</f>
        <v/>
      </c>
      <c r="AR448" s="35" t="str">
        <f>IF(AND($E448="Oui",$O448="Cadre",$H448="F"),1,"")</f>
        <v/>
      </c>
      <c r="AS448" s="35" t="str">
        <f>IF(AND($E448="Oui",$O448="Agent de maîtrise",$H448="F"),1,"")</f>
        <v/>
      </c>
      <c r="AT448" s="35" t="str">
        <f>IF(AND($E448="Oui",$O448="Autre",$H448="F"),1,"")</f>
        <v/>
      </c>
      <c r="AU448" s="35" t="str">
        <f ca="1">IF($D448&gt;$AU$5,1,"")</f>
        <v/>
      </c>
      <c r="AV448" s="35" t="str">
        <f ca="1">IF(AND($D448&gt;$AV$5,$D448&lt;$AU$5),1,"")</f>
        <v/>
      </c>
      <c r="AW448" s="35" t="str">
        <f ca="1">IF($C448&gt;$AU$5,1,"")</f>
        <v/>
      </c>
      <c r="AX448" s="35" t="str">
        <f ca="1">IF(AND($C448&gt;$AV$5,$C448&lt;$AU$5),1,"")</f>
        <v/>
      </c>
      <c r="AY448" s="21" t="str">
        <f t="shared" si="34"/>
        <v/>
      </c>
    </row>
    <row r="449" spans="1:51" x14ac:dyDescent="0.25">
      <c r="A449" s="18">
        <v>442</v>
      </c>
      <c r="B449" s="32"/>
      <c r="C449" s="33"/>
      <c r="D449" s="33"/>
      <c r="E449" s="26" t="str">
        <f t="shared" si="30"/>
        <v/>
      </c>
      <c r="F449" s="34"/>
      <c r="G449" s="35"/>
      <c r="H449" s="33"/>
      <c r="I449" s="35"/>
      <c r="J449" s="37"/>
      <c r="K449" s="37"/>
      <c r="L449" s="37"/>
      <c r="M449" s="37"/>
      <c r="N449" s="33"/>
      <c r="O449" s="33"/>
      <c r="P449" s="33"/>
      <c r="Q449" s="33"/>
      <c r="R449" s="35"/>
      <c r="S449" s="35"/>
      <c r="T449" s="37"/>
      <c r="U449" s="37"/>
      <c r="V449" s="35" t="str">
        <f>IF(ISBLANK(C449),"",IF(ISBLANK($D449),$C$3-C449,D449-C449))</f>
        <v/>
      </c>
      <c r="W449" s="35" t="str">
        <f>IF(E449="Oui",1,"")</f>
        <v/>
      </c>
      <c r="X449" s="35" t="str">
        <f t="shared" si="31"/>
        <v/>
      </c>
      <c r="Y449" s="35" t="str">
        <f t="shared" si="32"/>
        <v/>
      </c>
      <c r="Z449" s="35" t="str">
        <f>IF(E449="Oui",N449,"")</f>
        <v/>
      </c>
      <c r="AA449" s="38" t="str">
        <f>IF(E449="Oui",($C$3-J449)/365,"")</f>
        <v/>
      </c>
      <c r="AB449" s="35" t="str">
        <f t="shared" si="33"/>
        <v/>
      </c>
      <c r="AC449" s="35" t="str">
        <f>IF(AND($E449="Oui",$L449="CDI"),1,"")</f>
        <v/>
      </c>
      <c r="AD449" s="35" t="str">
        <f>IF(AND($E449="Oui",$L449="CDD"),1,"")</f>
        <v/>
      </c>
      <c r="AE449" s="35" t="str">
        <f>IF(AND($E449="Oui",$L449="Apprentissage"),1,"")</f>
        <v/>
      </c>
      <c r="AF449" s="35" t="str">
        <f>IF(AND($E449="Oui",$L449="Stage"),1,"")</f>
        <v/>
      </c>
      <c r="AG449" s="35" t="str">
        <f>IF(AND($E449="Oui",$L449="Autre"),1,"")</f>
        <v/>
      </c>
      <c r="AH449" s="35" t="str">
        <f>IF(AND($E449="Oui",$O449="Cadre"),1,"")</f>
        <v/>
      </c>
      <c r="AI449" s="35" t="str">
        <f>IF(AND($E449="Oui",$O449="Agent de maîtrise"),1,"")</f>
        <v/>
      </c>
      <c r="AJ449" s="35" t="str">
        <f>IF(AND($E449="Oui",$O449="Autre"),1,"")</f>
        <v/>
      </c>
      <c r="AK449" s="38" t="str">
        <f>IF(AND($E449="Oui",$H449="F"),($C$3-J449)/365,"")</f>
        <v/>
      </c>
      <c r="AL449" s="38" t="str">
        <f>IF(AND($E449="Oui",$H449="M"),($C$3-$J449)/365,"")</f>
        <v/>
      </c>
      <c r="AM449" s="35" t="str">
        <f>IF(AND($E449="Oui",$L449="CDI",$H449="F"),1,"")</f>
        <v/>
      </c>
      <c r="AN449" s="35" t="str">
        <f>IF(AND($E449="Oui",$L449="CDD",$H449="F"),1,"")</f>
        <v/>
      </c>
      <c r="AO449" s="35" t="str">
        <f>IF(AND($E449="Oui",$L449="Apprentissage",$H449="F"),1,"")</f>
        <v/>
      </c>
      <c r="AP449" s="35" t="str">
        <f>IF(AND($E449="Oui",$L449="Stage",$H449="F"),1,"")</f>
        <v/>
      </c>
      <c r="AQ449" s="35" t="str">
        <f>IF(AND($E449="Oui",$L449="Autre",$H449="F"),1,"")</f>
        <v/>
      </c>
      <c r="AR449" s="35" t="str">
        <f>IF(AND($E449="Oui",$O449="Cadre",$H449="F"),1,"")</f>
        <v/>
      </c>
      <c r="AS449" s="35" t="str">
        <f>IF(AND($E449="Oui",$O449="Agent de maîtrise",$H449="F"),1,"")</f>
        <v/>
      </c>
      <c r="AT449" s="35" t="str">
        <f>IF(AND($E449="Oui",$O449="Autre",$H449="F"),1,"")</f>
        <v/>
      </c>
      <c r="AU449" s="35" t="str">
        <f ca="1">IF($D449&gt;$AU$5,1,"")</f>
        <v/>
      </c>
      <c r="AV449" s="35" t="str">
        <f ca="1">IF(AND($D449&gt;$AV$5,$D449&lt;$AU$5),1,"")</f>
        <v/>
      </c>
      <c r="AW449" s="35" t="str">
        <f ca="1">IF($C449&gt;$AU$5,1,"")</f>
        <v/>
      </c>
      <c r="AX449" s="35" t="str">
        <f ca="1">IF(AND($C449&gt;$AV$5,$C449&lt;$AU$5),1,"")</f>
        <v/>
      </c>
      <c r="AY449" s="21" t="str">
        <f t="shared" si="34"/>
        <v/>
      </c>
    </row>
    <row r="450" spans="1:51" x14ac:dyDescent="0.25">
      <c r="A450" s="18">
        <v>443</v>
      </c>
      <c r="B450" s="32"/>
      <c r="C450" s="33"/>
      <c r="D450" s="33"/>
      <c r="E450" s="26" t="str">
        <f t="shared" si="30"/>
        <v/>
      </c>
      <c r="F450" s="34"/>
      <c r="G450" s="35"/>
      <c r="H450" s="33"/>
      <c r="I450" s="35"/>
      <c r="J450" s="37"/>
      <c r="K450" s="37"/>
      <c r="L450" s="37"/>
      <c r="M450" s="37"/>
      <c r="N450" s="33"/>
      <c r="O450" s="33"/>
      <c r="P450" s="33"/>
      <c r="Q450" s="33"/>
      <c r="R450" s="35"/>
      <c r="S450" s="35"/>
      <c r="T450" s="37"/>
      <c r="U450" s="37"/>
      <c r="V450" s="35" t="str">
        <f>IF(ISBLANK(C450),"",IF(ISBLANK($D450),$C$3-C450,D450-C450))</f>
        <v/>
      </c>
      <c r="W450" s="35" t="str">
        <f>IF(E450="Oui",1,"")</f>
        <v/>
      </c>
      <c r="X450" s="35" t="str">
        <f t="shared" si="31"/>
        <v/>
      </c>
      <c r="Y450" s="35" t="str">
        <f t="shared" si="32"/>
        <v/>
      </c>
      <c r="Z450" s="35" t="str">
        <f>IF(E450="Oui",N450,"")</f>
        <v/>
      </c>
      <c r="AA450" s="38" t="str">
        <f>IF(E450="Oui",($C$3-J450)/365,"")</f>
        <v/>
      </c>
      <c r="AB450" s="35" t="str">
        <f t="shared" si="33"/>
        <v/>
      </c>
      <c r="AC450" s="35" t="str">
        <f>IF(AND($E450="Oui",$L450="CDI"),1,"")</f>
        <v/>
      </c>
      <c r="AD450" s="35" t="str">
        <f>IF(AND($E450="Oui",$L450="CDD"),1,"")</f>
        <v/>
      </c>
      <c r="AE450" s="35" t="str">
        <f>IF(AND($E450="Oui",$L450="Apprentissage"),1,"")</f>
        <v/>
      </c>
      <c r="AF450" s="35" t="str">
        <f>IF(AND($E450="Oui",$L450="Stage"),1,"")</f>
        <v/>
      </c>
      <c r="AG450" s="35" t="str">
        <f>IF(AND($E450="Oui",$L450="Autre"),1,"")</f>
        <v/>
      </c>
      <c r="AH450" s="35" t="str">
        <f>IF(AND($E450="Oui",$O450="Cadre"),1,"")</f>
        <v/>
      </c>
      <c r="AI450" s="35" t="str">
        <f>IF(AND($E450="Oui",$O450="Agent de maîtrise"),1,"")</f>
        <v/>
      </c>
      <c r="AJ450" s="35" t="str">
        <f>IF(AND($E450="Oui",$O450="Autre"),1,"")</f>
        <v/>
      </c>
      <c r="AK450" s="38" t="str">
        <f>IF(AND($E450="Oui",$H450="F"),($C$3-J450)/365,"")</f>
        <v/>
      </c>
      <c r="AL450" s="38" t="str">
        <f>IF(AND($E450="Oui",$H450="M"),($C$3-$J450)/365,"")</f>
        <v/>
      </c>
      <c r="AM450" s="35" t="str">
        <f>IF(AND($E450="Oui",$L450="CDI",$H450="F"),1,"")</f>
        <v/>
      </c>
      <c r="AN450" s="35" t="str">
        <f>IF(AND($E450="Oui",$L450="CDD",$H450="F"),1,"")</f>
        <v/>
      </c>
      <c r="AO450" s="35" t="str">
        <f>IF(AND($E450="Oui",$L450="Apprentissage",$H450="F"),1,"")</f>
        <v/>
      </c>
      <c r="AP450" s="35" t="str">
        <f>IF(AND($E450="Oui",$L450="Stage",$H450="F"),1,"")</f>
        <v/>
      </c>
      <c r="AQ450" s="35" t="str">
        <f>IF(AND($E450="Oui",$L450="Autre",$H450="F"),1,"")</f>
        <v/>
      </c>
      <c r="AR450" s="35" t="str">
        <f>IF(AND($E450="Oui",$O450="Cadre",$H450="F"),1,"")</f>
        <v/>
      </c>
      <c r="AS450" s="35" t="str">
        <f>IF(AND($E450="Oui",$O450="Agent de maîtrise",$H450="F"),1,"")</f>
        <v/>
      </c>
      <c r="AT450" s="35" t="str">
        <f>IF(AND($E450="Oui",$O450="Autre",$H450="F"),1,"")</f>
        <v/>
      </c>
      <c r="AU450" s="35" t="str">
        <f ca="1">IF($D450&gt;$AU$5,1,"")</f>
        <v/>
      </c>
      <c r="AV450" s="35" t="str">
        <f ca="1">IF(AND($D450&gt;$AV$5,$D450&lt;$AU$5),1,"")</f>
        <v/>
      </c>
      <c r="AW450" s="35" t="str">
        <f ca="1">IF($C450&gt;$AU$5,1,"")</f>
        <v/>
      </c>
      <c r="AX450" s="35" t="str">
        <f ca="1">IF(AND($C450&gt;$AV$5,$C450&lt;$AU$5),1,"")</f>
        <v/>
      </c>
      <c r="AY450" s="21" t="str">
        <f t="shared" si="34"/>
        <v/>
      </c>
    </row>
    <row r="451" spans="1:51" x14ac:dyDescent="0.25">
      <c r="A451" s="18">
        <v>444</v>
      </c>
      <c r="B451" s="32"/>
      <c r="C451" s="33"/>
      <c r="D451" s="33"/>
      <c r="E451" s="26" t="str">
        <f t="shared" si="30"/>
        <v/>
      </c>
      <c r="F451" s="34"/>
      <c r="G451" s="35"/>
      <c r="H451" s="33"/>
      <c r="I451" s="35"/>
      <c r="J451" s="37"/>
      <c r="K451" s="37"/>
      <c r="L451" s="37"/>
      <c r="M451" s="37"/>
      <c r="N451" s="33"/>
      <c r="O451" s="33"/>
      <c r="P451" s="33"/>
      <c r="Q451" s="33"/>
      <c r="R451" s="35"/>
      <c r="S451" s="35"/>
      <c r="T451" s="37"/>
      <c r="U451" s="37"/>
      <c r="V451" s="35" t="str">
        <f>IF(ISBLANK(C451),"",IF(ISBLANK($D451),$C$3-C451,D451-C451))</f>
        <v/>
      </c>
      <c r="W451" s="35" t="str">
        <f>IF(E451="Oui",1,"")</f>
        <v/>
      </c>
      <c r="X451" s="35" t="str">
        <f t="shared" si="31"/>
        <v/>
      </c>
      <c r="Y451" s="35" t="str">
        <f t="shared" si="32"/>
        <v/>
      </c>
      <c r="Z451" s="35" t="str">
        <f>IF(E451="Oui",N451,"")</f>
        <v/>
      </c>
      <c r="AA451" s="38" t="str">
        <f>IF(E451="Oui",($C$3-J451)/365,"")</f>
        <v/>
      </c>
      <c r="AB451" s="35" t="str">
        <f t="shared" si="33"/>
        <v/>
      </c>
      <c r="AC451" s="35" t="str">
        <f>IF(AND($E451="Oui",$L451="CDI"),1,"")</f>
        <v/>
      </c>
      <c r="AD451" s="35" t="str">
        <f>IF(AND($E451="Oui",$L451="CDD"),1,"")</f>
        <v/>
      </c>
      <c r="AE451" s="35" t="str">
        <f>IF(AND($E451="Oui",$L451="Apprentissage"),1,"")</f>
        <v/>
      </c>
      <c r="AF451" s="35" t="str">
        <f>IF(AND($E451="Oui",$L451="Stage"),1,"")</f>
        <v/>
      </c>
      <c r="AG451" s="35" t="str">
        <f>IF(AND($E451="Oui",$L451="Autre"),1,"")</f>
        <v/>
      </c>
      <c r="AH451" s="35" t="str">
        <f>IF(AND($E451="Oui",$O451="Cadre"),1,"")</f>
        <v/>
      </c>
      <c r="AI451" s="35" t="str">
        <f>IF(AND($E451="Oui",$O451="Agent de maîtrise"),1,"")</f>
        <v/>
      </c>
      <c r="AJ451" s="35" t="str">
        <f>IF(AND($E451="Oui",$O451="Autre"),1,"")</f>
        <v/>
      </c>
      <c r="AK451" s="38" t="str">
        <f>IF(AND($E451="Oui",$H451="F"),($C$3-J451)/365,"")</f>
        <v/>
      </c>
      <c r="AL451" s="38" t="str">
        <f>IF(AND($E451="Oui",$H451="M"),($C$3-$J451)/365,"")</f>
        <v/>
      </c>
      <c r="AM451" s="35" t="str">
        <f>IF(AND($E451="Oui",$L451="CDI",$H451="F"),1,"")</f>
        <v/>
      </c>
      <c r="AN451" s="35" t="str">
        <f>IF(AND($E451="Oui",$L451="CDD",$H451="F"),1,"")</f>
        <v/>
      </c>
      <c r="AO451" s="35" t="str">
        <f>IF(AND($E451="Oui",$L451="Apprentissage",$H451="F"),1,"")</f>
        <v/>
      </c>
      <c r="AP451" s="35" t="str">
        <f>IF(AND($E451="Oui",$L451="Stage",$H451="F"),1,"")</f>
        <v/>
      </c>
      <c r="AQ451" s="35" t="str">
        <f>IF(AND($E451="Oui",$L451="Autre",$H451="F"),1,"")</f>
        <v/>
      </c>
      <c r="AR451" s="35" t="str">
        <f>IF(AND($E451="Oui",$O451="Cadre",$H451="F"),1,"")</f>
        <v/>
      </c>
      <c r="AS451" s="35" t="str">
        <f>IF(AND($E451="Oui",$O451="Agent de maîtrise",$H451="F"),1,"")</f>
        <v/>
      </c>
      <c r="AT451" s="35" t="str">
        <f>IF(AND($E451="Oui",$O451="Autre",$H451="F"),1,"")</f>
        <v/>
      </c>
      <c r="AU451" s="35" t="str">
        <f ca="1">IF($D451&gt;$AU$5,1,"")</f>
        <v/>
      </c>
      <c r="AV451" s="35" t="str">
        <f ca="1">IF(AND($D451&gt;$AV$5,$D451&lt;$AU$5),1,"")</f>
        <v/>
      </c>
      <c r="AW451" s="35" t="str">
        <f ca="1">IF($C451&gt;$AU$5,1,"")</f>
        <v/>
      </c>
      <c r="AX451" s="35" t="str">
        <f ca="1">IF(AND($C451&gt;$AV$5,$C451&lt;$AU$5),1,"")</f>
        <v/>
      </c>
      <c r="AY451" s="21" t="str">
        <f t="shared" si="34"/>
        <v/>
      </c>
    </row>
    <row r="452" spans="1:51" x14ac:dyDescent="0.25">
      <c r="A452" s="18">
        <v>445</v>
      </c>
      <c r="B452" s="32"/>
      <c r="C452" s="33"/>
      <c r="D452" s="33"/>
      <c r="E452" s="26" t="str">
        <f t="shared" si="30"/>
        <v/>
      </c>
      <c r="F452" s="34"/>
      <c r="G452" s="35"/>
      <c r="H452" s="33"/>
      <c r="I452" s="35"/>
      <c r="J452" s="37"/>
      <c r="K452" s="37"/>
      <c r="L452" s="37"/>
      <c r="M452" s="37"/>
      <c r="N452" s="33"/>
      <c r="O452" s="33"/>
      <c r="P452" s="33"/>
      <c r="Q452" s="33"/>
      <c r="R452" s="35"/>
      <c r="S452" s="35"/>
      <c r="T452" s="37"/>
      <c r="U452" s="37"/>
      <c r="V452" s="35" t="str">
        <f>IF(ISBLANK(C452),"",IF(ISBLANK($D452),$C$3-C452,D452-C452))</f>
        <v/>
      </c>
      <c r="W452" s="35" t="str">
        <f>IF(E452="Oui",1,"")</f>
        <v/>
      </c>
      <c r="X452" s="35" t="str">
        <f t="shared" si="31"/>
        <v/>
      </c>
      <c r="Y452" s="35" t="str">
        <f t="shared" si="32"/>
        <v/>
      </c>
      <c r="Z452" s="35" t="str">
        <f>IF(E452="Oui",N452,"")</f>
        <v/>
      </c>
      <c r="AA452" s="38" t="str">
        <f>IF(E452="Oui",($C$3-J452)/365,"")</f>
        <v/>
      </c>
      <c r="AB452" s="35" t="str">
        <f t="shared" si="33"/>
        <v/>
      </c>
      <c r="AC452" s="35" t="str">
        <f>IF(AND($E452="Oui",$L452="CDI"),1,"")</f>
        <v/>
      </c>
      <c r="AD452" s="35" t="str">
        <f>IF(AND($E452="Oui",$L452="CDD"),1,"")</f>
        <v/>
      </c>
      <c r="AE452" s="35" t="str">
        <f>IF(AND($E452="Oui",$L452="Apprentissage"),1,"")</f>
        <v/>
      </c>
      <c r="AF452" s="35" t="str">
        <f>IF(AND($E452="Oui",$L452="Stage"),1,"")</f>
        <v/>
      </c>
      <c r="AG452" s="35" t="str">
        <f>IF(AND($E452="Oui",$L452="Autre"),1,"")</f>
        <v/>
      </c>
      <c r="AH452" s="35" t="str">
        <f>IF(AND($E452="Oui",$O452="Cadre"),1,"")</f>
        <v/>
      </c>
      <c r="AI452" s="35" t="str">
        <f>IF(AND($E452="Oui",$O452="Agent de maîtrise"),1,"")</f>
        <v/>
      </c>
      <c r="AJ452" s="35" t="str">
        <f>IF(AND($E452="Oui",$O452="Autre"),1,"")</f>
        <v/>
      </c>
      <c r="AK452" s="38" t="str">
        <f>IF(AND($E452="Oui",$H452="F"),($C$3-J452)/365,"")</f>
        <v/>
      </c>
      <c r="AL452" s="38" t="str">
        <f>IF(AND($E452="Oui",$H452="M"),($C$3-$J452)/365,"")</f>
        <v/>
      </c>
      <c r="AM452" s="35" t="str">
        <f>IF(AND($E452="Oui",$L452="CDI",$H452="F"),1,"")</f>
        <v/>
      </c>
      <c r="AN452" s="35" t="str">
        <f>IF(AND($E452="Oui",$L452="CDD",$H452="F"),1,"")</f>
        <v/>
      </c>
      <c r="AO452" s="35" t="str">
        <f>IF(AND($E452="Oui",$L452="Apprentissage",$H452="F"),1,"")</f>
        <v/>
      </c>
      <c r="AP452" s="35" t="str">
        <f>IF(AND($E452="Oui",$L452="Stage",$H452="F"),1,"")</f>
        <v/>
      </c>
      <c r="AQ452" s="35" t="str">
        <f>IF(AND($E452="Oui",$L452="Autre",$H452="F"),1,"")</f>
        <v/>
      </c>
      <c r="AR452" s="35" t="str">
        <f>IF(AND($E452="Oui",$O452="Cadre",$H452="F"),1,"")</f>
        <v/>
      </c>
      <c r="AS452" s="35" t="str">
        <f>IF(AND($E452="Oui",$O452="Agent de maîtrise",$H452="F"),1,"")</f>
        <v/>
      </c>
      <c r="AT452" s="35" t="str">
        <f>IF(AND($E452="Oui",$O452="Autre",$H452="F"),1,"")</f>
        <v/>
      </c>
      <c r="AU452" s="35" t="str">
        <f ca="1">IF($D452&gt;$AU$5,1,"")</f>
        <v/>
      </c>
      <c r="AV452" s="35" t="str">
        <f ca="1">IF(AND($D452&gt;$AV$5,$D452&lt;$AU$5),1,"")</f>
        <v/>
      </c>
      <c r="AW452" s="35" t="str">
        <f ca="1">IF($C452&gt;$AU$5,1,"")</f>
        <v/>
      </c>
      <c r="AX452" s="35" t="str">
        <f ca="1">IF(AND($C452&gt;$AV$5,$C452&lt;$AU$5),1,"")</f>
        <v/>
      </c>
      <c r="AY452" s="21" t="str">
        <f t="shared" si="34"/>
        <v/>
      </c>
    </row>
    <row r="453" spans="1:51" x14ac:dyDescent="0.25">
      <c r="A453" s="18">
        <v>446</v>
      </c>
      <c r="B453" s="32"/>
      <c r="C453" s="33"/>
      <c r="D453" s="33"/>
      <c r="E453" s="26" t="str">
        <f t="shared" si="30"/>
        <v/>
      </c>
      <c r="F453" s="34"/>
      <c r="G453" s="35"/>
      <c r="H453" s="33"/>
      <c r="I453" s="35"/>
      <c r="J453" s="37"/>
      <c r="K453" s="37"/>
      <c r="L453" s="37"/>
      <c r="M453" s="37"/>
      <c r="N453" s="33"/>
      <c r="O453" s="33"/>
      <c r="P453" s="33"/>
      <c r="Q453" s="33"/>
      <c r="R453" s="35"/>
      <c r="S453" s="35"/>
      <c r="T453" s="37"/>
      <c r="U453" s="37"/>
      <c r="V453" s="35" t="str">
        <f>IF(ISBLANK(C453),"",IF(ISBLANK($D453),$C$3-C453,D453-C453))</f>
        <v/>
      </c>
      <c r="W453" s="35" t="str">
        <f>IF(E453="Oui",1,"")</f>
        <v/>
      </c>
      <c r="X453" s="35" t="str">
        <f t="shared" si="31"/>
        <v/>
      </c>
      <c r="Y453" s="35" t="str">
        <f t="shared" si="32"/>
        <v/>
      </c>
      <c r="Z453" s="35" t="str">
        <f>IF(E453="Oui",N453,"")</f>
        <v/>
      </c>
      <c r="AA453" s="38" t="str">
        <f>IF(E453="Oui",($C$3-J453)/365,"")</f>
        <v/>
      </c>
      <c r="AB453" s="35" t="str">
        <f t="shared" si="33"/>
        <v/>
      </c>
      <c r="AC453" s="35" t="str">
        <f>IF(AND($E453="Oui",$L453="CDI"),1,"")</f>
        <v/>
      </c>
      <c r="AD453" s="35" t="str">
        <f>IF(AND($E453="Oui",$L453="CDD"),1,"")</f>
        <v/>
      </c>
      <c r="AE453" s="35" t="str">
        <f>IF(AND($E453="Oui",$L453="Apprentissage"),1,"")</f>
        <v/>
      </c>
      <c r="AF453" s="35" t="str">
        <f>IF(AND($E453="Oui",$L453="Stage"),1,"")</f>
        <v/>
      </c>
      <c r="AG453" s="35" t="str">
        <f>IF(AND($E453="Oui",$L453="Autre"),1,"")</f>
        <v/>
      </c>
      <c r="AH453" s="35" t="str">
        <f>IF(AND($E453="Oui",$O453="Cadre"),1,"")</f>
        <v/>
      </c>
      <c r="AI453" s="35" t="str">
        <f>IF(AND($E453="Oui",$O453="Agent de maîtrise"),1,"")</f>
        <v/>
      </c>
      <c r="AJ453" s="35" t="str">
        <f>IF(AND($E453="Oui",$O453="Autre"),1,"")</f>
        <v/>
      </c>
      <c r="AK453" s="38" t="str">
        <f>IF(AND($E453="Oui",$H453="F"),($C$3-J453)/365,"")</f>
        <v/>
      </c>
      <c r="AL453" s="38" t="str">
        <f>IF(AND($E453="Oui",$H453="M"),($C$3-$J453)/365,"")</f>
        <v/>
      </c>
      <c r="AM453" s="35" t="str">
        <f>IF(AND($E453="Oui",$L453="CDI",$H453="F"),1,"")</f>
        <v/>
      </c>
      <c r="AN453" s="35" t="str">
        <f>IF(AND($E453="Oui",$L453="CDD",$H453="F"),1,"")</f>
        <v/>
      </c>
      <c r="AO453" s="35" t="str">
        <f>IF(AND($E453="Oui",$L453="Apprentissage",$H453="F"),1,"")</f>
        <v/>
      </c>
      <c r="AP453" s="35" t="str">
        <f>IF(AND($E453="Oui",$L453="Stage",$H453="F"),1,"")</f>
        <v/>
      </c>
      <c r="AQ453" s="35" t="str">
        <f>IF(AND($E453="Oui",$L453="Autre",$H453="F"),1,"")</f>
        <v/>
      </c>
      <c r="AR453" s="35" t="str">
        <f>IF(AND($E453="Oui",$O453="Cadre",$H453="F"),1,"")</f>
        <v/>
      </c>
      <c r="AS453" s="35" t="str">
        <f>IF(AND($E453="Oui",$O453="Agent de maîtrise",$H453="F"),1,"")</f>
        <v/>
      </c>
      <c r="AT453" s="35" t="str">
        <f>IF(AND($E453="Oui",$O453="Autre",$H453="F"),1,"")</f>
        <v/>
      </c>
      <c r="AU453" s="35" t="str">
        <f ca="1">IF($D453&gt;$AU$5,1,"")</f>
        <v/>
      </c>
      <c r="AV453" s="35" t="str">
        <f ca="1">IF(AND($D453&gt;$AV$5,$D453&lt;$AU$5),1,"")</f>
        <v/>
      </c>
      <c r="AW453" s="35" t="str">
        <f ca="1">IF($C453&gt;$AU$5,1,"")</f>
        <v/>
      </c>
      <c r="AX453" s="35" t="str">
        <f ca="1">IF(AND($C453&gt;$AV$5,$C453&lt;$AU$5),1,"")</f>
        <v/>
      </c>
      <c r="AY453" s="21" t="str">
        <f t="shared" si="34"/>
        <v/>
      </c>
    </row>
    <row r="454" spans="1:51" x14ac:dyDescent="0.25">
      <c r="A454" s="18">
        <v>447</v>
      </c>
      <c r="B454" s="32"/>
      <c r="C454" s="33"/>
      <c r="D454" s="33"/>
      <c r="E454" s="26" t="str">
        <f t="shared" si="30"/>
        <v/>
      </c>
      <c r="F454" s="34"/>
      <c r="G454" s="35"/>
      <c r="H454" s="33"/>
      <c r="I454" s="35"/>
      <c r="J454" s="37"/>
      <c r="K454" s="37"/>
      <c r="L454" s="37"/>
      <c r="M454" s="37"/>
      <c r="N454" s="33"/>
      <c r="O454" s="33"/>
      <c r="P454" s="33"/>
      <c r="Q454" s="33"/>
      <c r="R454" s="35"/>
      <c r="S454" s="35"/>
      <c r="T454" s="37"/>
      <c r="U454" s="37"/>
      <c r="V454" s="35" t="str">
        <f>IF(ISBLANK(C454),"",IF(ISBLANK($D454),$C$3-C454,D454-C454))</f>
        <v/>
      </c>
      <c r="W454" s="35" t="str">
        <f>IF(E454="Oui",1,"")</f>
        <v/>
      </c>
      <c r="X454" s="35" t="str">
        <f t="shared" si="31"/>
        <v/>
      </c>
      <c r="Y454" s="35" t="str">
        <f t="shared" si="32"/>
        <v/>
      </c>
      <c r="Z454" s="35" t="str">
        <f>IF(E454="Oui",N454,"")</f>
        <v/>
      </c>
      <c r="AA454" s="38" t="str">
        <f>IF(E454="Oui",($C$3-J454)/365,"")</f>
        <v/>
      </c>
      <c r="AB454" s="35" t="str">
        <f t="shared" si="33"/>
        <v/>
      </c>
      <c r="AC454" s="35" t="str">
        <f>IF(AND($E454="Oui",$L454="CDI"),1,"")</f>
        <v/>
      </c>
      <c r="AD454" s="35" t="str">
        <f>IF(AND($E454="Oui",$L454="CDD"),1,"")</f>
        <v/>
      </c>
      <c r="AE454" s="35" t="str">
        <f>IF(AND($E454="Oui",$L454="Apprentissage"),1,"")</f>
        <v/>
      </c>
      <c r="AF454" s="35" t="str">
        <f>IF(AND($E454="Oui",$L454="Stage"),1,"")</f>
        <v/>
      </c>
      <c r="AG454" s="35" t="str">
        <f>IF(AND($E454="Oui",$L454="Autre"),1,"")</f>
        <v/>
      </c>
      <c r="AH454" s="35" t="str">
        <f>IF(AND($E454="Oui",$O454="Cadre"),1,"")</f>
        <v/>
      </c>
      <c r="AI454" s="35" t="str">
        <f>IF(AND($E454="Oui",$O454="Agent de maîtrise"),1,"")</f>
        <v/>
      </c>
      <c r="AJ454" s="35" t="str">
        <f>IF(AND($E454="Oui",$O454="Autre"),1,"")</f>
        <v/>
      </c>
      <c r="AK454" s="38" t="str">
        <f>IF(AND($E454="Oui",$H454="F"),($C$3-J454)/365,"")</f>
        <v/>
      </c>
      <c r="AL454" s="38" t="str">
        <f>IF(AND($E454="Oui",$H454="M"),($C$3-$J454)/365,"")</f>
        <v/>
      </c>
      <c r="AM454" s="35" t="str">
        <f>IF(AND($E454="Oui",$L454="CDI",$H454="F"),1,"")</f>
        <v/>
      </c>
      <c r="AN454" s="35" t="str">
        <f>IF(AND($E454="Oui",$L454="CDD",$H454="F"),1,"")</f>
        <v/>
      </c>
      <c r="AO454" s="35" t="str">
        <f>IF(AND($E454="Oui",$L454="Apprentissage",$H454="F"),1,"")</f>
        <v/>
      </c>
      <c r="AP454" s="35" t="str">
        <f>IF(AND($E454="Oui",$L454="Stage",$H454="F"),1,"")</f>
        <v/>
      </c>
      <c r="AQ454" s="35" t="str">
        <f>IF(AND($E454="Oui",$L454="Autre",$H454="F"),1,"")</f>
        <v/>
      </c>
      <c r="AR454" s="35" t="str">
        <f>IF(AND($E454="Oui",$O454="Cadre",$H454="F"),1,"")</f>
        <v/>
      </c>
      <c r="AS454" s="35" t="str">
        <f>IF(AND($E454="Oui",$O454="Agent de maîtrise",$H454="F"),1,"")</f>
        <v/>
      </c>
      <c r="AT454" s="35" t="str">
        <f>IF(AND($E454="Oui",$O454="Autre",$H454="F"),1,"")</f>
        <v/>
      </c>
      <c r="AU454" s="35" t="str">
        <f ca="1">IF($D454&gt;$AU$5,1,"")</f>
        <v/>
      </c>
      <c r="AV454" s="35" t="str">
        <f ca="1">IF(AND($D454&gt;$AV$5,$D454&lt;$AU$5),1,"")</f>
        <v/>
      </c>
      <c r="AW454" s="35" t="str">
        <f ca="1">IF($C454&gt;$AU$5,1,"")</f>
        <v/>
      </c>
      <c r="AX454" s="35" t="str">
        <f ca="1">IF(AND($C454&gt;$AV$5,$C454&lt;$AU$5),1,"")</f>
        <v/>
      </c>
      <c r="AY454" s="21" t="str">
        <f t="shared" si="34"/>
        <v/>
      </c>
    </row>
    <row r="455" spans="1:51" x14ac:dyDescent="0.25">
      <c r="A455" s="18">
        <v>448</v>
      </c>
      <c r="B455" s="32"/>
      <c r="C455" s="33"/>
      <c r="D455" s="33"/>
      <c r="E455" s="26" t="str">
        <f t="shared" si="30"/>
        <v/>
      </c>
      <c r="F455" s="34"/>
      <c r="G455" s="35"/>
      <c r="H455" s="33"/>
      <c r="I455" s="35"/>
      <c r="J455" s="37"/>
      <c r="K455" s="37"/>
      <c r="L455" s="37"/>
      <c r="M455" s="37"/>
      <c r="N455" s="33"/>
      <c r="O455" s="33"/>
      <c r="P455" s="33"/>
      <c r="Q455" s="33"/>
      <c r="R455" s="35"/>
      <c r="S455" s="35"/>
      <c r="T455" s="37"/>
      <c r="U455" s="37"/>
      <c r="V455" s="35" t="str">
        <f>IF(ISBLANK(C455),"",IF(ISBLANK($D455),$C$3-C455,D455-C455))</f>
        <v/>
      </c>
      <c r="W455" s="35" t="str">
        <f>IF(E455="Oui",1,"")</f>
        <v/>
      </c>
      <c r="X455" s="35" t="str">
        <f t="shared" si="31"/>
        <v/>
      </c>
      <c r="Y455" s="35" t="str">
        <f t="shared" si="32"/>
        <v/>
      </c>
      <c r="Z455" s="35" t="str">
        <f>IF(E455="Oui",N455,"")</f>
        <v/>
      </c>
      <c r="AA455" s="38" t="str">
        <f>IF(E455="Oui",($C$3-J455)/365,"")</f>
        <v/>
      </c>
      <c r="AB455" s="35" t="str">
        <f t="shared" si="33"/>
        <v/>
      </c>
      <c r="AC455" s="35" t="str">
        <f>IF(AND($E455="Oui",$L455="CDI"),1,"")</f>
        <v/>
      </c>
      <c r="AD455" s="35" t="str">
        <f>IF(AND($E455="Oui",$L455="CDD"),1,"")</f>
        <v/>
      </c>
      <c r="AE455" s="35" t="str">
        <f>IF(AND($E455="Oui",$L455="Apprentissage"),1,"")</f>
        <v/>
      </c>
      <c r="AF455" s="35" t="str">
        <f>IF(AND($E455="Oui",$L455="Stage"),1,"")</f>
        <v/>
      </c>
      <c r="AG455" s="35" t="str">
        <f>IF(AND($E455="Oui",$L455="Autre"),1,"")</f>
        <v/>
      </c>
      <c r="AH455" s="35" t="str">
        <f>IF(AND($E455="Oui",$O455="Cadre"),1,"")</f>
        <v/>
      </c>
      <c r="AI455" s="35" t="str">
        <f>IF(AND($E455="Oui",$O455="Agent de maîtrise"),1,"")</f>
        <v/>
      </c>
      <c r="AJ455" s="35" t="str">
        <f>IF(AND($E455="Oui",$O455="Autre"),1,"")</f>
        <v/>
      </c>
      <c r="AK455" s="38" t="str">
        <f>IF(AND($E455="Oui",$H455="F"),($C$3-J455)/365,"")</f>
        <v/>
      </c>
      <c r="AL455" s="38" t="str">
        <f>IF(AND($E455="Oui",$H455="M"),($C$3-$J455)/365,"")</f>
        <v/>
      </c>
      <c r="AM455" s="35" t="str">
        <f>IF(AND($E455="Oui",$L455="CDI",$H455="F"),1,"")</f>
        <v/>
      </c>
      <c r="AN455" s="35" t="str">
        <f>IF(AND($E455="Oui",$L455="CDD",$H455="F"),1,"")</f>
        <v/>
      </c>
      <c r="AO455" s="35" t="str">
        <f>IF(AND($E455="Oui",$L455="Apprentissage",$H455="F"),1,"")</f>
        <v/>
      </c>
      <c r="AP455" s="35" t="str">
        <f>IF(AND($E455="Oui",$L455="Stage",$H455="F"),1,"")</f>
        <v/>
      </c>
      <c r="AQ455" s="35" t="str">
        <f>IF(AND($E455="Oui",$L455="Autre",$H455="F"),1,"")</f>
        <v/>
      </c>
      <c r="AR455" s="35" t="str">
        <f>IF(AND($E455="Oui",$O455="Cadre",$H455="F"),1,"")</f>
        <v/>
      </c>
      <c r="AS455" s="35" t="str">
        <f>IF(AND($E455="Oui",$O455="Agent de maîtrise",$H455="F"),1,"")</f>
        <v/>
      </c>
      <c r="AT455" s="35" t="str">
        <f>IF(AND($E455="Oui",$O455="Autre",$H455="F"),1,"")</f>
        <v/>
      </c>
      <c r="AU455" s="35" t="str">
        <f ca="1">IF($D455&gt;$AU$5,1,"")</f>
        <v/>
      </c>
      <c r="AV455" s="35" t="str">
        <f ca="1">IF(AND($D455&gt;$AV$5,$D455&lt;$AU$5),1,"")</f>
        <v/>
      </c>
      <c r="AW455" s="35" t="str">
        <f ca="1">IF($C455&gt;$AU$5,1,"")</f>
        <v/>
      </c>
      <c r="AX455" s="35" t="str">
        <f ca="1">IF(AND($C455&gt;$AV$5,$C455&lt;$AU$5),1,"")</f>
        <v/>
      </c>
      <c r="AY455" s="21" t="str">
        <f t="shared" si="34"/>
        <v/>
      </c>
    </row>
    <row r="456" spans="1:51" x14ac:dyDescent="0.25">
      <c r="A456" s="18">
        <v>449</v>
      </c>
      <c r="B456" s="32"/>
      <c r="C456" s="33"/>
      <c r="D456" s="33"/>
      <c r="E456" s="26" t="str">
        <f t="shared" si="30"/>
        <v/>
      </c>
      <c r="F456" s="34"/>
      <c r="G456" s="35"/>
      <c r="H456" s="33"/>
      <c r="I456" s="35"/>
      <c r="J456" s="37"/>
      <c r="K456" s="37"/>
      <c r="L456" s="37"/>
      <c r="M456" s="37"/>
      <c r="N456" s="33"/>
      <c r="O456" s="33"/>
      <c r="P456" s="33"/>
      <c r="Q456" s="33"/>
      <c r="R456" s="35"/>
      <c r="S456" s="35"/>
      <c r="T456" s="37"/>
      <c r="U456" s="37"/>
      <c r="V456" s="35" t="str">
        <f>IF(ISBLANK(C456),"",IF(ISBLANK($D456),$C$3-C456,D456-C456))</f>
        <v/>
      </c>
      <c r="W456" s="35" t="str">
        <f>IF(E456="Oui",1,"")</f>
        <v/>
      </c>
      <c r="X456" s="35" t="str">
        <f t="shared" si="31"/>
        <v/>
      </c>
      <c r="Y456" s="35" t="str">
        <f t="shared" si="32"/>
        <v/>
      </c>
      <c r="Z456" s="35" t="str">
        <f>IF(E456="Oui",N456,"")</f>
        <v/>
      </c>
      <c r="AA456" s="38" t="str">
        <f>IF(E456="Oui",($C$3-J456)/365,"")</f>
        <v/>
      </c>
      <c r="AB456" s="35" t="str">
        <f t="shared" si="33"/>
        <v/>
      </c>
      <c r="AC456" s="35" t="str">
        <f>IF(AND($E456="Oui",$L456="CDI"),1,"")</f>
        <v/>
      </c>
      <c r="AD456" s="35" t="str">
        <f>IF(AND($E456="Oui",$L456="CDD"),1,"")</f>
        <v/>
      </c>
      <c r="AE456" s="35" t="str">
        <f>IF(AND($E456="Oui",$L456="Apprentissage"),1,"")</f>
        <v/>
      </c>
      <c r="AF456" s="35" t="str">
        <f>IF(AND($E456="Oui",$L456="Stage"),1,"")</f>
        <v/>
      </c>
      <c r="AG456" s="35" t="str">
        <f>IF(AND($E456="Oui",$L456="Autre"),1,"")</f>
        <v/>
      </c>
      <c r="AH456" s="35" t="str">
        <f>IF(AND($E456="Oui",$O456="Cadre"),1,"")</f>
        <v/>
      </c>
      <c r="AI456" s="35" t="str">
        <f>IF(AND($E456="Oui",$O456="Agent de maîtrise"),1,"")</f>
        <v/>
      </c>
      <c r="AJ456" s="35" t="str">
        <f>IF(AND($E456="Oui",$O456="Autre"),1,"")</f>
        <v/>
      </c>
      <c r="AK456" s="38" t="str">
        <f>IF(AND($E456="Oui",$H456="F"),($C$3-J456)/365,"")</f>
        <v/>
      </c>
      <c r="AL456" s="38" t="str">
        <f>IF(AND($E456="Oui",$H456="M"),($C$3-$J456)/365,"")</f>
        <v/>
      </c>
      <c r="AM456" s="35" t="str">
        <f>IF(AND($E456="Oui",$L456="CDI",$H456="F"),1,"")</f>
        <v/>
      </c>
      <c r="AN456" s="35" t="str">
        <f>IF(AND($E456="Oui",$L456="CDD",$H456="F"),1,"")</f>
        <v/>
      </c>
      <c r="AO456" s="35" t="str">
        <f>IF(AND($E456="Oui",$L456="Apprentissage",$H456="F"),1,"")</f>
        <v/>
      </c>
      <c r="AP456" s="35" t="str">
        <f>IF(AND($E456="Oui",$L456="Stage",$H456="F"),1,"")</f>
        <v/>
      </c>
      <c r="AQ456" s="35" t="str">
        <f>IF(AND($E456="Oui",$L456="Autre",$H456="F"),1,"")</f>
        <v/>
      </c>
      <c r="AR456" s="35" t="str">
        <f>IF(AND($E456="Oui",$O456="Cadre",$H456="F"),1,"")</f>
        <v/>
      </c>
      <c r="AS456" s="35" t="str">
        <f>IF(AND($E456="Oui",$O456="Agent de maîtrise",$H456="F"),1,"")</f>
        <v/>
      </c>
      <c r="AT456" s="35" t="str">
        <f>IF(AND($E456="Oui",$O456="Autre",$H456="F"),1,"")</f>
        <v/>
      </c>
      <c r="AU456" s="35" t="str">
        <f ca="1">IF($D456&gt;$AU$5,1,"")</f>
        <v/>
      </c>
      <c r="AV456" s="35" t="str">
        <f ca="1">IF(AND($D456&gt;$AV$5,$D456&lt;$AU$5),1,"")</f>
        <v/>
      </c>
      <c r="AW456" s="35" t="str">
        <f ca="1">IF($C456&gt;$AU$5,1,"")</f>
        <v/>
      </c>
      <c r="AX456" s="35" t="str">
        <f ca="1">IF(AND($C456&gt;$AV$5,$C456&lt;$AU$5),1,"")</f>
        <v/>
      </c>
      <c r="AY456" s="21" t="str">
        <f t="shared" si="34"/>
        <v/>
      </c>
    </row>
    <row r="457" spans="1:51" x14ac:dyDescent="0.25">
      <c r="A457" s="18">
        <v>450</v>
      </c>
      <c r="B457" s="32"/>
      <c r="C457" s="33"/>
      <c r="D457" s="33"/>
      <c r="E457" s="26" t="str">
        <f t="shared" ref="E457:E520" si="35">IF(AND(ISBLANK(D457),ISBLANK(C457)),"",IF(ISBLANK(D457),"Oui","Non"))</f>
        <v/>
      </c>
      <c r="F457" s="34"/>
      <c r="G457" s="35"/>
      <c r="H457" s="33"/>
      <c r="I457" s="35"/>
      <c r="J457" s="37"/>
      <c r="K457" s="37"/>
      <c r="L457" s="37"/>
      <c r="M457" s="37"/>
      <c r="N457" s="33"/>
      <c r="O457" s="33"/>
      <c r="P457" s="33"/>
      <c r="Q457" s="33"/>
      <c r="R457" s="35"/>
      <c r="S457" s="35"/>
      <c r="T457" s="37"/>
      <c r="U457" s="37"/>
      <c r="V457" s="35" t="str">
        <f>IF(ISBLANK(C457),"",IF(ISBLANK($D457),$C$3-C457,D457-C457))</f>
        <v/>
      </c>
      <c r="W457" s="35" t="str">
        <f>IF(E457="Oui",1,"")</f>
        <v/>
      </c>
      <c r="X457" s="35" t="str">
        <f t="shared" ref="X457:X520" si="36">IF(H457="F",W457,"")</f>
        <v/>
      </c>
      <c r="Y457" s="35" t="str">
        <f t="shared" ref="Y457:Y520" si="37">IF(H457="M",W457,"")</f>
        <v/>
      </c>
      <c r="Z457" s="35" t="str">
        <f>IF(E457="Oui",N457,"")</f>
        <v/>
      </c>
      <c r="AA457" s="38" t="str">
        <f>IF(E457="Oui",($C$3-J457)/365,"")</f>
        <v/>
      </c>
      <c r="AB457" s="35" t="str">
        <f t="shared" ref="AB457:AB520" si="38">IF(AND($E457="Oui",K457="Oui"),1,"")</f>
        <v/>
      </c>
      <c r="AC457" s="35" t="str">
        <f>IF(AND($E457="Oui",$L457="CDI"),1,"")</f>
        <v/>
      </c>
      <c r="AD457" s="35" t="str">
        <f>IF(AND($E457="Oui",$L457="CDD"),1,"")</f>
        <v/>
      </c>
      <c r="AE457" s="35" t="str">
        <f>IF(AND($E457="Oui",$L457="Apprentissage"),1,"")</f>
        <v/>
      </c>
      <c r="AF457" s="35" t="str">
        <f>IF(AND($E457="Oui",$L457="Stage"),1,"")</f>
        <v/>
      </c>
      <c r="AG457" s="35" t="str">
        <f>IF(AND($E457="Oui",$L457="Autre"),1,"")</f>
        <v/>
      </c>
      <c r="AH457" s="35" t="str">
        <f>IF(AND($E457="Oui",$O457="Cadre"),1,"")</f>
        <v/>
      </c>
      <c r="AI457" s="35" t="str">
        <f>IF(AND($E457="Oui",$O457="Agent de maîtrise"),1,"")</f>
        <v/>
      </c>
      <c r="AJ457" s="35" t="str">
        <f>IF(AND($E457="Oui",$O457="Autre"),1,"")</f>
        <v/>
      </c>
      <c r="AK457" s="38" t="str">
        <f>IF(AND($E457="Oui",$H457="F"),($C$3-J457)/365,"")</f>
        <v/>
      </c>
      <c r="AL457" s="38" t="str">
        <f>IF(AND($E457="Oui",$H457="M"),($C$3-$J457)/365,"")</f>
        <v/>
      </c>
      <c r="AM457" s="35" t="str">
        <f>IF(AND($E457="Oui",$L457="CDI",$H457="F"),1,"")</f>
        <v/>
      </c>
      <c r="AN457" s="35" t="str">
        <f>IF(AND($E457="Oui",$L457="CDD",$H457="F"),1,"")</f>
        <v/>
      </c>
      <c r="AO457" s="35" t="str">
        <f>IF(AND($E457="Oui",$L457="Apprentissage",$H457="F"),1,"")</f>
        <v/>
      </c>
      <c r="AP457" s="35" t="str">
        <f>IF(AND($E457="Oui",$L457="Stage",$H457="F"),1,"")</f>
        <v/>
      </c>
      <c r="AQ457" s="35" t="str">
        <f>IF(AND($E457="Oui",$L457="Autre",$H457="F"),1,"")</f>
        <v/>
      </c>
      <c r="AR457" s="35" t="str">
        <f>IF(AND($E457="Oui",$O457="Cadre",$H457="F"),1,"")</f>
        <v/>
      </c>
      <c r="AS457" s="35" t="str">
        <f>IF(AND($E457="Oui",$O457="Agent de maîtrise",$H457="F"),1,"")</f>
        <v/>
      </c>
      <c r="AT457" s="35" t="str">
        <f>IF(AND($E457="Oui",$O457="Autre",$H457="F"),1,"")</f>
        <v/>
      </c>
      <c r="AU457" s="35" t="str">
        <f ca="1">IF($D457&gt;$AU$5,1,"")</f>
        <v/>
      </c>
      <c r="AV457" s="35" t="str">
        <f ca="1">IF(AND($D457&gt;$AV$5,$D457&lt;$AU$5),1,"")</f>
        <v/>
      </c>
      <c r="AW457" s="35" t="str">
        <f ca="1">IF($C457&gt;$AU$5,1,"")</f>
        <v/>
      </c>
      <c r="AX457" s="35" t="str">
        <f ca="1">IF(AND($C457&gt;$AV$5,$C457&lt;$AU$5),1,"")</f>
        <v/>
      </c>
      <c r="AY457" s="21" t="str">
        <f t="shared" ref="AY457:AY520" si="39">IF(ISBLANK(B457),"",B457)</f>
        <v/>
      </c>
    </row>
    <row r="458" spans="1:51" x14ac:dyDescent="0.25">
      <c r="A458" s="18">
        <v>451</v>
      </c>
      <c r="B458" s="32"/>
      <c r="C458" s="33"/>
      <c r="D458" s="33"/>
      <c r="E458" s="26" t="str">
        <f t="shared" si="35"/>
        <v/>
      </c>
      <c r="F458" s="34"/>
      <c r="G458" s="35"/>
      <c r="H458" s="33"/>
      <c r="I458" s="35"/>
      <c r="J458" s="37"/>
      <c r="K458" s="37"/>
      <c r="L458" s="37"/>
      <c r="M458" s="37"/>
      <c r="N458" s="33"/>
      <c r="O458" s="33"/>
      <c r="P458" s="33"/>
      <c r="Q458" s="33"/>
      <c r="R458" s="35"/>
      <c r="S458" s="35"/>
      <c r="T458" s="37"/>
      <c r="U458" s="37"/>
      <c r="V458" s="35" t="str">
        <f>IF(ISBLANK(C458),"",IF(ISBLANK($D458),$C$3-C458,D458-C458))</f>
        <v/>
      </c>
      <c r="W458" s="35" t="str">
        <f>IF(E458="Oui",1,"")</f>
        <v/>
      </c>
      <c r="X458" s="35" t="str">
        <f t="shared" si="36"/>
        <v/>
      </c>
      <c r="Y458" s="35" t="str">
        <f t="shared" si="37"/>
        <v/>
      </c>
      <c r="Z458" s="35" t="str">
        <f>IF(E458="Oui",N458,"")</f>
        <v/>
      </c>
      <c r="AA458" s="38" t="str">
        <f>IF(E458="Oui",($C$3-J458)/365,"")</f>
        <v/>
      </c>
      <c r="AB458" s="35" t="str">
        <f t="shared" si="38"/>
        <v/>
      </c>
      <c r="AC458" s="35" t="str">
        <f>IF(AND($E458="Oui",$L458="CDI"),1,"")</f>
        <v/>
      </c>
      <c r="AD458" s="35" t="str">
        <f>IF(AND($E458="Oui",$L458="CDD"),1,"")</f>
        <v/>
      </c>
      <c r="AE458" s="35" t="str">
        <f>IF(AND($E458="Oui",$L458="Apprentissage"),1,"")</f>
        <v/>
      </c>
      <c r="AF458" s="35" t="str">
        <f>IF(AND($E458="Oui",$L458="Stage"),1,"")</f>
        <v/>
      </c>
      <c r="AG458" s="35" t="str">
        <f>IF(AND($E458="Oui",$L458="Autre"),1,"")</f>
        <v/>
      </c>
      <c r="AH458" s="35" t="str">
        <f>IF(AND($E458="Oui",$O458="Cadre"),1,"")</f>
        <v/>
      </c>
      <c r="AI458" s="35" t="str">
        <f>IF(AND($E458="Oui",$O458="Agent de maîtrise"),1,"")</f>
        <v/>
      </c>
      <c r="AJ458" s="35" t="str">
        <f>IF(AND($E458="Oui",$O458="Autre"),1,"")</f>
        <v/>
      </c>
      <c r="AK458" s="38" t="str">
        <f>IF(AND($E458="Oui",$H458="F"),($C$3-J458)/365,"")</f>
        <v/>
      </c>
      <c r="AL458" s="38" t="str">
        <f>IF(AND($E458="Oui",$H458="M"),($C$3-$J458)/365,"")</f>
        <v/>
      </c>
      <c r="AM458" s="35" t="str">
        <f>IF(AND($E458="Oui",$L458="CDI",$H458="F"),1,"")</f>
        <v/>
      </c>
      <c r="AN458" s="35" t="str">
        <f>IF(AND($E458="Oui",$L458="CDD",$H458="F"),1,"")</f>
        <v/>
      </c>
      <c r="AO458" s="35" t="str">
        <f>IF(AND($E458="Oui",$L458="Apprentissage",$H458="F"),1,"")</f>
        <v/>
      </c>
      <c r="AP458" s="35" t="str">
        <f>IF(AND($E458="Oui",$L458="Stage",$H458="F"),1,"")</f>
        <v/>
      </c>
      <c r="AQ458" s="35" t="str">
        <f>IF(AND($E458="Oui",$L458="Autre",$H458="F"),1,"")</f>
        <v/>
      </c>
      <c r="AR458" s="35" t="str">
        <f>IF(AND($E458="Oui",$O458="Cadre",$H458="F"),1,"")</f>
        <v/>
      </c>
      <c r="AS458" s="35" t="str">
        <f>IF(AND($E458="Oui",$O458="Agent de maîtrise",$H458="F"),1,"")</f>
        <v/>
      </c>
      <c r="AT458" s="35" t="str">
        <f>IF(AND($E458="Oui",$O458="Autre",$H458="F"),1,"")</f>
        <v/>
      </c>
      <c r="AU458" s="35" t="str">
        <f ca="1">IF($D458&gt;$AU$5,1,"")</f>
        <v/>
      </c>
      <c r="AV458" s="35" t="str">
        <f ca="1">IF(AND($D458&gt;$AV$5,$D458&lt;$AU$5),1,"")</f>
        <v/>
      </c>
      <c r="AW458" s="35" t="str">
        <f ca="1">IF($C458&gt;$AU$5,1,"")</f>
        <v/>
      </c>
      <c r="AX458" s="35" t="str">
        <f ca="1">IF(AND($C458&gt;$AV$5,$C458&lt;$AU$5),1,"")</f>
        <v/>
      </c>
      <c r="AY458" s="21" t="str">
        <f t="shared" si="39"/>
        <v/>
      </c>
    </row>
    <row r="459" spans="1:51" x14ac:dyDescent="0.25">
      <c r="A459" s="18">
        <v>452</v>
      </c>
      <c r="B459" s="32"/>
      <c r="C459" s="33"/>
      <c r="D459" s="33"/>
      <c r="E459" s="26" t="str">
        <f t="shared" si="35"/>
        <v/>
      </c>
      <c r="F459" s="34"/>
      <c r="G459" s="35"/>
      <c r="H459" s="33"/>
      <c r="I459" s="35"/>
      <c r="J459" s="37"/>
      <c r="K459" s="37"/>
      <c r="L459" s="37"/>
      <c r="M459" s="37"/>
      <c r="N459" s="33"/>
      <c r="O459" s="33"/>
      <c r="P459" s="33"/>
      <c r="Q459" s="33"/>
      <c r="R459" s="35"/>
      <c r="S459" s="35"/>
      <c r="T459" s="37"/>
      <c r="U459" s="37"/>
      <c r="V459" s="35" t="str">
        <f>IF(ISBLANK(C459),"",IF(ISBLANK($D459),$C$3-C459,D459-C459))</f>
        <v/>
      </c>
      <c r="W459" s="35" t="str">
        <f>IF(E459="Oui",1,"")</f>
        <v/>
      </c>
      <c r="X459" s="35" t="str">
        <f t="shared" si="36"/>
        <v/>
      </c>
      <c r="Y459" s="35" t="str">
        <f t="shared" si="37"/>
        <v/>
      </c>
      <c r="Z459" s="35" t="str">
        <f>IF(E459="Oui",N459,"")</f>
        <v/>
      </c>
      <c r="AA459" s="38" t="str">
        <f>IF(E459="Oui",($C$3-J459)/365,"")</f>
        <v/>
      </c>
      <c r="AB459" s="35" t="str">
        <f t="shared" si="38"/>
        <v/>
      </c>
      <c r="AC459" s="35" t="str">
        <f>IF(AND($E459="Oui",$L459="CDI"),1,"")</f>
        <v/>
      </c>
      <c r="AD459" s="35" t="str">
        <f>IF(AND($E459="Oui",$L459="CDD"),1,"")</f>
        <v/>
      </c>
      <c r="AE459" s="35" t="str">
        <f>IF(AND($E459="Oui",$L459="Apprentissage"),1,"")</f>
        <v/>
      </c>
      <c r="AF459" s="35" t="str">
        <f>IF(AND($E459="Oui",$L459="Stage"),1,"")</f>
        <v/>
      </c>
      <c r="AG459" s="35" t="str">
        <f>IF(AND($E459="Oui",$L459="Autre"),1,"")</f>
        <v/>
      </c>
      <c r="AH459" s="35" t="str">
        <f>IF(AND($E459="Oui",$O459="Cadre"),1,"")</f>
        <v/>
      </c>
      <c r="AI459" s="35" t="str">
        <f>IF(AND($E459="Oui",$O459="Agent de maîtrise"),1,"")</f>
        <v/>
      </c>
      <c r="AJ459" s="35" t="str">
        <f>IF(AND($E459="Oui",$O459="Autre"),1,"")</f>
        <v/>
      </c>
      <c r="AK459" s="38" t="str">
        <f>IF(AND($E459="Oui",$H459="F"),($C$3-J459)/365,"")</f>
        <v/>
      </c>
      <c r="AL459" s="38" t="str">
        <f>IF(AND($E459="Oui",$H459="M"),($C$3-$J459)/365,"")</f>
        <v/>
      </c>
      <c r="AM459" s="35" t="str">
        <f>IF(AND($E459="Oui",$L459="CDI",$H459="F"),1,"")</f>
        <v/>
      </c>
      <c r="AN459" s="35" t="str">
        <f>IF(AND($E459="Oui",$L459="CDD",$H459="F"),1,"")</f>
        <v/>
      </c>
      <c r="AO459" s="35" t="str">
        <f>IF(AND($E459="Oui",$L459="Apprentissage",$H459="F"),1,"")</f>
        <v/>
      </c>
      <c r="AP459" s="35" t="str">
        <f>IF(AND($E459="Oui",$L459="Stage",$H459="F"),1,"")</f>
        <v/>
      </c>
      <c r="AQ459" s="35" t="str">
        <f>IF(AND($E459="Oui",$L459="Autre",$H459="F"),1,"")</f>
        <v/>
      </c>
      <c r="AR459" s="35" t="str">
        <f>IF(AND($E459="Oui",$O459="Cadre",$H459="F"),1,"")</f>
        <v/>
      </c>
      <c r="AS459" s="35" t="str">
        <f>IF(AND($E459="Oui",$O459="Agent de maîtrise",$H459="F"),1,"")</f>
        <v/>
      </c>
      <c r="AT459" s="35" t="str">
        <f>IF(AND($E459="Oui",$O459="Autre",$H459="F"),1,"")</f>
        <v/>
      </c>
      <c r="AU459" s="35" t="str">
        <f ca="1">IF($D459&gt;$AU$5,1,"")</f>
        <v/>
      </c>
      <c r="AV459" s="35" t="str">
        <f ca="1">IF(AND($D459&gt;$AV$5,$D459&lt;$AU$5),1,"")</f>
        <v/>
      </c>
      <c r="AW459" s="35" t="str">
        <f ca="1">IF($C459&gt;$AU$5,1,"")</f>
        <v/>
      </c>
      <c r="AX459" s="35" t="str">
        <f ca="1">IF(AND($C459&gt;$AV$5,$C459&lt;$AU$5),1,"")</f>
        <v/>
      </c>
      <c r="AY459" s="21" t="str">
        <f t="shared" si="39"/>
        <v/>
      </c>
    </row>
    <row r="460" spans="1:51" x14ac:dyDescent="0.25">
      <c r="A460" s="18">
        <v>453</v>
      </c>
      <c r="B460" s="32"/>
      <c r="C460" s="33"/>
      <c r="D460" s="33"/>
      <c r="E460" s="26" t="str">
        <f t="shared" si="35"/>
        <v/>
      </c>
      <c r="F460" s="34"/>
      <c r="G460" s="35"/>
      <c r="H460" s="33"/>
      <c r="I460" s="35"/>
      <c r="J460" s="37"/>
      <c r="K460" s="37"/>
      <c r="L460" s="37"/>
      <c r="M460" s="37"/>
      <c r="N460" s="33"/>
      <c r="O460" s="33"/>
      <c r="P460" s="33"/>
      <c r="Q460" s="33"/>
      <c r="R460" s="35"/>
      <c r="S460" s="35"/>
      <c r="T460" s="37"/>
      <c r="U460" s="37"/>
      <c r="V460" s="35" t="str">
        <f>IF(ISBLANK(C460),"",IF(ISBLANK($D460),$C$3-C460,D460-C460))</f>
        <v/>
      </c>
      <c r="W460" s="35" t="str">
        <f>IF(E460="Oui",1,"")</f>
        <v/>
      </c>
      <c r="X460" s="35" t="str">
        <f t="shared" si="36"/>
        <v/>
      </c>
      <c r="Y460" s="35" t="str">
        <f t="shared" si="37"/>
        <v/>
      </c>
      <c r="Z460" s="35" t="str">
        <f>IF(E460="Oui",N460,"")</f>
        <v/>
      </c>
      <c r="AA460" s="38" t="str">
        <f>IF(E460="Oui",($C$3-J460)/365,"")</f>
        <v/>
      </c>
      <c r="AB460" s="35" t="str">
        <f t="shared" si="38"/>
        <v/>
      </c>
      <c r="AC460" s="35" t="str">
        <f>IF(AND($E460="Oui",$L460="CDI"),1,"")</f>
        <v/>
      </c>
      <c r="AD460" s="35" t="str">
        <f>IF(AND($E460="Oui",$L460="CDD"),1,"")</f>
        <v/>
      </c>
      <c r="AE460" s="35" t="str">
        <f>IF(AND($E460="Oui",$L460="Apprentissage"),1,"")</f>
        <v/>
      </c>
      <c r="AF460" s="35" t="str">
        <f>IF(AND($E460="Oui",$L460="Stage"),1,"")</f>
        <v/>
      </c>
      <c r="AG460" s="35" t="str">
        <f>IF(AND($E460="Oui",$L460="Autre"),1,"")</f>
        <v/>
      </c>
      <c r="AH460" s="35" t="str">
        <f>IF(AND($E460="Oui",$O460="Cadre"),1,"")</f>
        <v/>
      </c>
      <c r="AI460" s="35" t="str">
        <f>IF(AND($E460="Oui",$O460="Agent de maîtrise"),1,"")</f>
        <v/>
      </c>
      <c r="AJ460" s="35" t="str">
        <f>IF(AND($E460="Oui",$O460="Autre"),1,"")</f>
        <v/>
      </c>
      <c r="AK460" s="38" t="str">
        <f>IF(AND($E460="Oui",$H460="F"),($C$3-J460)/365,"")</f>
        <v/>
      </c>
      <c r="AL460" s="38" t="str">
        <f>IF(AND($E460="Oui",$H460="M"),($C$3-$J460)/365,"")</f>
        <v/>
      </c>
      <c r="AM460" s="35" t="str">
        <f>IF(AND($E460="Oui",$L460="CDI",$H460="F"),1,"")</f>
        <v/>
      </c>
      <c r="AN460" s="35" t="str">
        <f>IF(AND($E460="Oui",$L460="CDD",$H460="F"),1,"")</f>
        <v/>
      </c>
      <c r="AO460" s="35" t="str">
        <f>IF(AND($E460="Oui",$L460="Apprentissage",$H460="F"),1,"")</f>
        <v/>
      </c>
      <c r="AP460" s="35" t="str">
        <f>IF(AND($E460="Oui",$L460="Stage",$H460="F"),1,"")</f>
        <v/>
      </c>
      <c r="AQ460" s="35" t="str">
        <f>IF(AND($E460="Oui",$L460="Autre",$H460="F"),1,"")</f>
        <v/>
      </c>
      <c r="AR460" s="35" t="str">
        <f>IF(AND($E460="Oui",$O460="Cadre",$H460="F"),1,"")</f>
        <v/>
      </c>
      <c r="AS460" s="35" t="str">
        <f>IF(AND($E460="Oui",$O460="Agent de maîtrise",$H460="F"),1,"")</f>
        <v/>
      </c>
      <c r="AT460" s="35" t="str">
        <f>IF(AND($E460="Oui",$O460="Autre",$H460="F"),1,"")</f>
        <v/>
      </c>
      <c r="AU460" s="35" t="str">
        <f ca="1">IF($D460&gt;$AU$5,1,"")</f>
        <v/>
      </c>
      <c r="AV460" s="35" t="str">
        <f ca="1">IF(AND($D460&gt;$AV$5,$D460&lt;$AU$5),1,"")</f>
        <v/>
      </c>
      <c r="AW460" s="35" t="str">
        <f ca="1">IF($C460&gt;$AU$5,1,"")</f>
        <v/>
      </c>
      <c r="AX460" s="35" t="str">
        <f ca="1">IF(AND($C460&gt;$AV$5,$C460&lt;$AU$5),1,"")</f>
        <v/>
      </c>
      <c r="AY460" s="21" t="str">
        <f t="shared" si="39"/>
        <v/>
      </c>
    </row>
    <row r="461" spans="1:51" x14ac:dyDescent="0.25">
      <c r="A461" s="18">
        <v>454</v>
      </c>
      <c r="B461" s="32"/>
      <c r="C461" s="33"/>
      <c r="D461" s="33"/>
      <c r="E461" s="26" t="str">
        <f t="shared" si="35"/>
        <v/>
      </c>
      <c r="F461" s="34"/>
      <c r="G461" s="35"/>
      <c r="H461" s="33"/>
      <c r="I461" s="35"/>
      <c r="J461" s="37"/>
      <c r="K461" s="37"/>
      <c r="L461" s="37"/>
      <c r="M461" s="37"/>
      <c r="N461" s="33"/>
      <c r="O461" s="33"/>
      <c r="P461" s="33"/>
      <c r="Q461" s="33"/>
      <c r="R461" s="35"/>
      <c r="S461" s="35"/>
      <c r="T461" s="37"/>
      <c r="U461" s="37"/>
      <c r="V461" s="35" t="str">
        <f>IF(ISBLANK(C461),"",IF(ISBLANK($D461),$C$3-C461,D461-C461))</f>
        <v/>
      </c>
      <c r="W461" s="35" t="str">
        <f>IF(E461="Oui",1,"")</f>
        <v/>
      </c>
      <c r="X461" s="35" t="str">
        <f t="shared" si="36"/>
        <v/>
      </c>
      <c r="Y461" s="35" t="str">
        <f t="shared" si="37"/>
        <v/>
      </c>
      <c r="Z461" s="35" t="str">
        <f>IF(E461="Oui",N461,"")</f>
        <v/>
      </c>
      <c r="AA461" s="38" t="str">
        <f>IF(E461="Oui",($C$3-J461)/365,"")</f>
        <v/>
      </c>
      <c r="AB461" s="35" t="str">
        <f t="shared" si="38"/>
        <v/>
      </c>
      <c r="AC461" s="35" t="str">
        <f>IF(AND($E461="Oui",$L461="CDI"),1,"")</f>
        <v/>
      </c>
      <c r="AD461" s="35" t="str">
        <f>IF(AND($E461="Oui",$L461="CDD"),1,"")</f>
        <v/>
      </c>
      <c r="AE461" s="35" t="str">
        <f>IF(AND($E461="Oui",$L461="Apprentissage"),1,"")</f>
        <v/>
      </c>
      <c r="AF461" s="35" t="str">
        <f>IF(AND($E461="Oui",$L461="Stage"),1,"")</f>
        <v/>
      </c>
      <c r="AG461" s="35" t="str">
        <f>IF(AND($E461="Oui",$L461="Autre"),1,"")</f>
        <v/>
      </c>
      <c r="AH461" s="35" t="str">
        <f>IF(AND($E461="Oui",$O461="Cadre"),1,"")</f>
        <v/>
      </c>
      <c r="AI461" s="35" t="str">
        <f>IF(AND($E461="Oui",$O461="Agent de maîtrise"),1,"")</f>
        <v/>
      </c>
      <c r="AJ461" s="35" t="str">
        <f>IF(AND($E461="Oui",$O461="Autre"),1,"")</f>
        <v/>
      </c>
      <c r="AK461" s="38" t="str">
        <f>IF(AND($E461="Oui",$H461="F"),($C$3-J461)/365,"")</f>
        <v/>
      </c>
      <c r="AL461" s="38" t="str">
        <f>IF(AND($E461="Oui",$H461="M"),($C$3-$J461)/365,"")</f>
        <v/>
      </c>
      <c r="AM461" s="35" t="str">
        <f>IF(AND($E461="Oui",$L461="CDI",$H461="F"),1,"")</f>
        <v/>
      </c>
      <c r="AN461" s="35" t="str">
        <f>IF(AND($E461="Oui",$L461="CDD",$H461="F"),1,"")</f>
        <v/>
      </c>
      <c r="AO461" s="35" t="str">
        <f>IF(AND($E461="Oui",$L461="Apprentissage",$H461="F"),1,"")</f>
        <v/>
      </c>
      <c r="AP461" s="35" t="str">
        <f>IF(AND($E461="Oui",$L461="Stage",$H461="F"),1,"")</f>
        <v/>
      </c>
      <c r="AQ461" s="35" t="str">
        <f>IF(AND($E461="Oui",$L461="Autre",$H461="F"),1,"")</f>
        <v/>
      </c>
      <c r="AR461" s="35" t="str">
        <f>IF(AND($E461="Oui",$O461="Cadre",$H461="F"),1,"")</f>
        <v/>
      </c>
      <c r="AS461" s="35" t="str">
        <f>IF(AND($E461="Oui",$O461="Agent de maîtrise",$H461="F"),1,"")</f>
        <v/>
      </c>
      <c r="AT461" s="35" t="str">
        <f>IF(AND($E461="Oui",$O461="Autre",$H461="F"),1,"")</f>
        <v/>
      </c>
      <c r="AU461" s="35" t="str">
        <f ca="1">IF($D461&gt;$AU$5,1,"")</f>
        <v/>
      </c>
      <c r="AV461" s="35" t="str">
        <f ca="1">IF(AND($D461&gt;$AV$5,$D461&lt;$AU$5),1,"")</f>
        <v/>
      </c>
      <c r="AW461" s="35" t="str">
        <f ca="1">IF($C461&gt;$AU$5,1,"")</f>
        <v/>
      </c>
      <c r="AX461" s="35" t="str">
        <f ca="1">IF(AND($C461&gt;$AV$5,$C461&lt;$AU$5),1,"")</f>
        <v/>
      </c>
      <c r="AY461" s="21" t="str">
        <f t="shared" si="39"/>
        <v/>
      </c>
    </row>
    <row r="462" spans="1:51" x14ac:dyDescent="0.25">
      <c r="A462" s="18">
        <v>455</v>
      </c>
      <c r="B462" s="32"/>
      <c r="C462" s="33"/>
      <c r="D462" s="33"/>
      <c r="E462" s="26" t="str">
        <f t="shared" si="35"/>
        <v/>
      </c>
      <c r="F462" s="34"/>
      <c r="G462" s="35"/>
      <c r="H462" s="33"/>
      <c r="I462" s="35"/>
      <c r="J462" s="37"/>
      <c r="K462" s="37"/>
      <c r="L462" s="37"/>
      <c r="M462" s="37"/>
      <c r="N462" s="33"/>
      <c r="O462" s="33"/>
      <c r="P462" s="33"/>
      <c r="Q462" s="33"/>
      <c r="R462" s="35"/>
      <c r="S462" s="35"/>
      <c r="T462" s="37"/>
      <c r="U462" s="37"/>
      <c r="V462" s="35" t="str">
        <f>IF(ISBLANK(C462),"",IF(ISBLANK($D462),$C$3-C462,D462-C462))</f>
        <v/>
      </c>
      <c r="W462" s="35" t="str">
        <f>IF(E462="Oui",1,"")</f>
        <v/>
      </c>
      <c r="X462" s="35" t="str">
        <f t="shared" si="36"/>
        <v/>
      </c>
      <c r="Y462" s="35" t="str">
        <f t="shared" si="37"/>
        <v/>
      </c>
      <c r="Z462" s="35" t="str">
        <f>IF(E462="Oui",N462,"")</f>
        <v/>
      </c>
      <c r="AA462" s="38" t="str">
        <f>IF(E462="Oui",($C$3-J462)/365,"")</f>
        <v/>
      </c>
      <c r="AB462" s="35" t="str">
        <f t="shared" si="38"/>
        <v/>
      </c>
      <c r="AC462" s="35" t="str">
        <f>IF(AND($E462="Oui",$L462="CDI"),1,"")</f>
        <v/>
      </c>
      <c r="AD462" s="35" t="str">
        <f>IF(AND($E462="Oui",$L462="CDD"),1,"")</f>
        <v/>
      </c>
      <c r="AE462" s="35" t="str">
        <f>IF(AND($E462="Oui",$L462="Apprentissage"),1,"")</f>
        <v/>
      </c>
      <c r="AF462" s="35" t="str">
        <f>IF(AND($E462="Oui",$L462="Stage"),1,"")</f>
        <v/>
      </c>
      <c r="AG462" s="35" t="str">
        <f>IF(AND($E462="Oui",$L462="Autre"),1,"")</f>
        <v/>
      </c>
      <c r="AH462" s="35" t="str">
        <f>IF(AND($E462="Oui",$O462="Cadre"),1,"")</f>
        <v/>
      </c>
      <c r="AI462" s="35" t="str">
        <f>IF(AND($E462="Oui",$O462="Agent de maîtrise"),1,"")</f>
        <v/>
      </c>
      <c r="AJ462" s="35" t="str">
        <f>IF(AND($E462="Oui",$O462="Autre"),1,"")</f>
        <v/>
      </c>
      <c r="AK462" s="38" t="str">
        <f>IF(AND($E462="Oui",$H462="F"),($C$3-J462)/365,"")</f>
        <v/>
      </c>
      <c r="AL462" s="38" t="str">
        <f>IF(AND($E462="Oui",$H462="M"),($C$3-$J462)/365,"")</f>
        <v/>
      </c>
      <c r="AM462" s="35" t="str">
        <f>IF(AND($E462="Oui",$L462="CDI",$H462="F"),1,"")</f>
        <v/>
      </c>
      <c r="AN462" s="35" t="str">
        <f>IF(AND($E462="Oui",$L462="CDD",$H462="F"),1,"")</f>
        <v/>
      </c>
      <c r="AO462" s="35" t="str">
        <f>IF(AND($E462="Oui",$L462="Apprentissage",$H462="F"),1,"")</f>
        <v/>
      </c>
      <c r="AP462" s="35" t="str">
        <f>IF(AND($E462="Oui",$L462="Stage",$H462="F"),1,"")</f>
        <v/>
      </c>
      <c r="AQ462" s="35" t="str">
        <f>IF(AND($E462="Oui",$L462="Autre",$H462="F"),1,"")</f>
        <v/>
      </c>
      <c r="AR462" s="35" t="str">
        <f>IF(AND($E462="Oui",$O462="Cadre",$H462="F"),1,"")</f>
        <v/>
      </c>
      <c r="AS462" s="35" t="str">
        <f>IF(AND($E462="Oui",$O462="Agent de maîtrise",$H462="F"),1,"")</f>
        <v/>
      </c>
      <c r="AT462" s="35" t="str">
        <f>IF(AND($E462="Oui",$O462="Autre",$H462="F"),1,"")</f>
        <v/>
      </c>
      <c r="AU462" s="35" t="str">
        <f ca="1">IF($D462&gt;$AU$5,1,"")</f>
        <v/>
      </c>
      <c r="AV462" s="35" t="str">
        <f ca="1">IF(AND($D462&gt;$AV$5,$D462&lt;$AU$5),1,"")</f>
        <v/>
      </c>
      <c r="AW462" s="35" t="str">
        <f ca="1">IF($C462&gt;$AU$5,1,"")</f>
        <v/>
      </c>
      <c r="AX462" s="35" t="str">
        <f ca="1">IF(AND($C462&gt;$AV$5,$C462&lt;$AU$5),1,"")</f>
        <v/>
      </c>
      <c r="AY462" s="21" t="str">
        <f t="shared" si="39"/>
        <v/>
      </c>
    </row>
    <row r="463" spans="1:51" x14ac:dyDescent="0.25">
      <c r="A463" s="18">
        <v>456</v>
      </c>
      <c r="B463" s="32"/>
      <c r="C463" s="33"/>
      <c r="D463" s="33"/>
      <c r="E463" s="26" t="str">
        <f t="shared" si="35"/>
        <v/>
      </c>
      <c r="F463" s="34"/>
      <c r="G463" s="35"/>
      <c r="H463" s="33"/>
      <c r="I463" s="35"/>
      <c r="J463" s="37"/>
      <c r="K463" s="37"/>
      <c r="L463" s="37"/>
      <c r="M463" s="37"/>
      <c r="N463" s="33"/>
      <c r="O463" s="33"/>
      <c r="P463" s="33"/>
      <c r="Q463" s="33"/>
      <c r="R463" s="35"/>
      <c r="S463" s="35"/>
      <c r="T463" s="37"/>
      <c r="U463" s="37"/>
      <c r="V463" s="35" t="str">
        <f>IF(ISBLANK(C463),"",IF(ISBLANK($D463),$C$3-C463,D463-C463))</f>
        <v/>
      </c>
      <c r="W463" s="35" t="str">
        <f>IF(E463="Oui",1,"")</f>
        <v/>
      </c>
      <c r="X463" s="35" t="str">
        <f t="shared" si="36"/>
        <v/>
      </c>
      <c r="Y463" s="35" t="str">
        <f t="shared" si="37"/>
        <v/>
      </c>
      <c r="Z463" s="35" t="str">
        <f>IF(E463="Oui",N463,"")</f>
        <v/>
      </c>
      <c r="AA463" s="38" t="str">
        <f>IF(E463="Oui",($C$3-J463)/365,"")</f>
        <v/>
      </c>
      <c r="AB463" s="35" t="str">
        <f t="shared" si="38"/>
        <v/>
      </c>
      <c r="AC463" s="35" t="str">
        <f>IF(AND($E463="Oui",$L463="CDI"),1,"")</f>
        <v/>
      </c>
      <c r="AD463" s="35" t="str">
        <f>IF(AND($E463="Oui",$L463="CDD"),1,"")</f>
        <v/>
      </c>
      <c r="AE463" s="35" t="str">
        <f>IF(AND($E463="Oui",$L463="Apprentissage"),1,"")</f>
        <v/>
      </c>
      <c r="AF463" s="35" t="str">
        <f>IF(AND($E463="Oui",$L463="Stage"),1,"")</f>
        <v/>
      </c>
      <c r="AG463" s="35" t="str">
        <f>IF(AND($E463="Oui",$L463="Autre"),1,"")</f>
        <v/>
      </c>
      <c r="AH463" s="35" t="str">
        <f>IF(AND($E463="Oui",$O463="Cadre"),1,"")</f>
        <v/>
      </c>
      <c r="AI463" s="35" t="str">
        <f>IF(AND($E463="Oui",$O463="Agent de maîtrise"),1,"")</f>
        <v/>
      </c>
      <c r="AJ463" s="35" t="str">
        <f>IF(AND($E463="Oui",$O463="Autre"),1,"")</f>
        <v/>
      </c>
      <c r="AK463" s="38" t="str">
        <f>IF(AND($E463="Oui",$H463="F"),($C$3-J463)/365,"")</f>
        <v/>
      </c>
      <c r="AL463" s="38" t="str">
        <f>IF(AND($E463="Oui",$H463="M"),($C$3-$J463)/365,"")</f>
        <v/>
      </c>
      <c r="AM463" s="35" t="str">
        <f>IF(AND($E463="Oui",$L463="CDI",$H463="F"),1,"")</f>
        <v/>
      </c>
      <c r="AN463" s="35" t="str">
        <f>IF(AND($E463="Oui",$L463="CDD",$H463="F"),1,"")</f>
        <v/>
      </c>
      <c r="AO463" s="35" t="str">
        <f>IF(AND($E463="Oui",$L463="Apprentissage",$H463="F"),1,"")</f>
        <v/>
      </c>
      <c r="AP463" s="35" t="str">
        <f>IF(AND($E463="Oui",$L463="Stage",$H463="F"),1,"")</f>
        <v/>
      </c>
      <c r="AQ463" s="35" t="str">
        <f>IF(AND($E463="Oui",$L463="Autre",$H463="F"),1,"")</f>
        <v/>
      </c>
      <c r="AR463" s="35" t="str">
        <f>IF(AND($E463="Oui",$O463="Cadre",$H463="F"),1,"")</f>
        <v/>
      </c>
      <c r="AS463" s="35" t="str">
        <f>IF(AND($E463="Oui",$O463="Agent de maîtrise",$H463="F"),1,"")</f>
        <v/>
      </c>
      <c r="AT463" s="35" t="str">
        <f>IF(AND($E463="Oui",$O463="Autre",$H463="F"),1,"")</f>
        <v/>
      </c>
      <c r="AU463" s="35" t="str">
        <f ca="1">IF($D463&gt;$AU$5,1,"")</f>
        <v/>
      </c>
      <c r="AV463" s="35" t="str">
        <f ca="1">IF(AND($D463&gt;$AV$5,$D463&lt;$AU$5),1,"")</f>
        <v/>
      </c>
      <c r="AW463" s="35" t="str">
        <f ca="1">IF($C463&gt;$AU$5,1,"")</f>
        <v/>
      </c>
      <c r="AX463" s="35" t="str">
        <f ca="1">IF(AND($C463&gt;$AV$5,$C463&lt;$AU$5),1,"")</f>
        <v/>
      </c>
      <c r="AY463" s="21" t="str">
        <f t="shared" si="39"/>
        <v/>
      </c>
    </row>
    <row r="464" spans="1:51" x14ac:dyDescent="0.25">
      <c r="A464" s="18">
        <v>457</v>
      </c>
      <c r="B464" s="32"/>
      <c r="C464" s="33"/>
      <c r="D464" s="33"/>
      <c r="E464" s="26" t="str">
        <f t="shared" si="35"/>
        <v/>
      </c>
      <c r="F464" s="34"/>
      <c r="G464" s="35"/>
      <c r="H464" s="33"/>
      <c r="I464" s="35"/>
      <c r="J464" s="37"/>
      <c r="K464" s="37"/>
      <c r="L464" s="37"/>
      <c r="M464" s="37"/>
      <c r="N464" s="33"/>
      <c r="O464" s="33"/>
      <c r="P464" s="33"/>
      <c r="Q464" s="33"/>
      <c r="R464" s="35"/>
      <c r="S464" s="35"/>
      <c r="T464" s="37"/>
      <c r="U464" s="37"/>
      <c r="V464" s="35" t="str">
        <f>IF(ISBLANK(C464),"",IF(ISBLANK($D464),$C$3-C464,D464-C464))</f>
        <v/>
      </c>
      <c r="W464" s="35" t="str">
        <f>IF(E464="Oui",1,"")</f>
        <v/>
      </c>
      <c r="X464" s="35" t="str">
        <f t="shared" si="36"/>
        <v/>
      </c>
      <c r="Y464" s="35" t="str">
        <f t="shared" si="37"/>
        <v/>
      </c>
      <c r="Z464" s="35" t="str">
        <f>IF(E464="Oui",N464,"")</f>
        <v/>
      </c>
      <c r="AA464" s="38" t="str">
        <f>IF(E464="Oui",($C$3-J464)/365,"")</f>
        <v/>
      </c>
      <c r="AB464" s="35" t="str">
        <f t="shared" si="38"/>
        <v/>
      </c>
      <c r="AC464" s="35" t="str">
        <f>IF(AND($E464="Oui",$L464="CDI"),1,"")</f>
        <v/>
      </c>
      <c r="AD464" s="35" t="str">
        <f>IF(AND($E464="Oui",$L464="CDD"),1,"")</f>
        <v/>
      </c>
      <c r="AE464" s="35" t="str">
        <f>IF(AND($E464="Oui",$L464="Apprentissage"),1,"")</f>
        <v/>
      </c>
      <c r="AF464" s="35" t="str">
        <f>IF(AND($E464="Oui",$L464="Stage"),1,"")</f>
        <v/>
      </c>
      <c r="AG464" s="35" t="str">
        <f>IF(AND($E464="Oui",$L464="Autre"),1,"")</f>
        <v/>
      </c>
      <c r="AH464" s="35" t="str">
        <f>IF(AND($E464="Oui",$O464="Cadre"),1,"")</f>
        <v/>
      </c>
      <c r="AI464" s="35" t="str">
        <f>IF(AND($E464="Oui",$O464="Agent de maîtrise"),1,"")</f>
        <v/>
      </c>
      <c r="AJ464" s="35" t="str">
        <f>IF(AND($E464="Oui",$O464="Autre"),1,"")</f>
        <v/>
      </c>
      <c r="AK464" s="38" t="str">
        <f>IF(AND($E464="Oui",$H464="F"),($C$3-J464)/365,"")</f>
        <v/>
      </c>
      <c r="AL464" s="38" t="str">
        <f>IF(AND($E464="Oui",$H464="M"),($C$3-$J464)/365,"")</f>
        <v/>
      </c>
      <c r="AM464" s="35" t="str">
        <f>IF(AND($E464="Oui",$L464="CDI",$H464="F"),1,"")</f>
        <v/>
      </c>
      <c r="AN464" s="35" t="str">
        <f>IF(AND($E464="Oui",$L464="CDD",$H464="F"),1,"")</f>
        <v/>
      </c>
      <c r="AO464" s="35" t="str">
        <f>IF(AND($E464="Oui",$L464="Apprentissage",$H464="F"),1,"")</f>
        <v/>
      </c>
      <c r="AP464" s="35" t="str">
        <f>IF(AND($E464="Oui",$L464="Stage",$H464="F"),1,"")</f>
        <v/>
      </c>
      <c r="AQ464" s="35" t="str">
        <f>IF(AND($E464="Oui",$L464="Autre",$H464="F"),1,"")</f>
        <v/>
      </c>
      <c r="AR464" s="35" t="str">
        <f>IF(AND($E464="Oui",$O464="Cadre",$H464="F"),1,"")</f>
        <v/>
      </c>
      <c r="AS464" s="35" t="str">
        <f>IF(AND($E464="Oui",$O464="Agent de maîtrise",$H464="F"),1,"")</f>
        <v/>
      </c>
      <c r="AT464" s="35" t="str">
        <f>IF(AND($E464="Oui",$O464="Autre",$H464="F"),1,"")</f>
        <v/>
      </c>
      <c r="AU464" s="35" t="str">
        <f ca="1">IF($D464&gt;$AU$5,1,"")</f>
        <v/>
      </c>
      <c r="AV464" s="35" t="str">
        <f ca="1">IF(AND($D464&gt;$AV$5,$D464&lt;$AU$5),1,"")</f>
        <v/>
      </c>
      <c r="AW464" s="35" t="str">
        <f ca="1">IF($C464&gt;$AU$5,1,"")</f>
        <v/>
      </c>
      <c r="AX464" s="35" t="str">
        <f ca="1">IF(AND($C464&gt;$AV$5,$C464&lt;$AU$5),1,"")</f>
        <v/>
      </c>
      <c r="AY464" s="21" t="str">
        <f t="shared" si="39"/>
        <v/>
      </c>
    </row>
    <row r="465" spans="1:51" x14ac:dyDescent="0.25">
      <c r="A465" s="18">
        <v>458</v>
      </c>
      <c r="B465" s="32"/>
      <c r="C465" s="33"/>
      <c r="D465" s="33"/>
      <c r="E465" s="26" t="str">
        <f t="shared" si="35"/>
        <v/>
      </c>
      <c r="F465" s="34"/>
      <c r="G465" s="35"/>
      <c r="H465" s="33"/>
      <c r="I465" s="35"/>
      <c r="J465" s="37"/>
      <c r="K465" s="37"/>
      <c r="L465" s="37"/>
      <c r="M465" s="37"/>
      <c r="N465" s="33"/>
      <c r="O465" s="33"/>
      <c r="P465" s="33"/>
      <c r="Q465" s="33"/>
      <c r="R465" s="35"/>
      <c r="S465" s="35"/>
      <c r="T465" s="37"/>
      <c r="U465" s="37"/>
      <c r="V465" s="35" t="str">
        <f>IF(ISBLANK(C465),"",IF(ISBLANK($D465),$C$3-C465,D465-C465))</f>
        <v/>
      </c>
      <c r="W465" s="35" t="str">
        <f>IF(E465="Oui",1,"")</f>
        <v/>
      </c>
      <c r="X465" s="35" t="str">
        <f t="shared" si="36"/>
        <v/>
      </c>
      <c r="Y465" s="35" t="str">
        <f t="shared" si="37"/>
        <v/>
      </c>
      <c r="Z465" s="35" t="str">
        <f>IF(E465="Oui",N465,"")</f>
        <v/>
      </c>
      <c r="AA465" s="38" t="str">
        <f>IF(E465="Oui",($C$3-J465)/365,"")</f>
        <v/>
      </c>
      <c r="AB465" s="35" t="str">
        <f t="shared" si="38"/>
        <v/>
      </c>
      <c r="AC465" s="35" t="str">
        <f>IF(AND($E465="Oui",$L465="CDI"),1,"")</f>
        <v/>
      </c>
      <c r="AD465" s="35" t="str">
        <f>IF(AND($E465="Oui",$L465="CDD"),1,"")</f>
        <v/>
      </c>
      <c r="AE465" s="35" t="str">
        <f>IF(AND($E465="Oui",$L465="Apprentissage"),1,"")</f>
        <v/>
      </c>
      <c r="AF465" s="35" t="str">
        <f>IF(AND($E465="Oui",$L465="Stage"),1,"")</f>
        <v/>
      </c>
      <c r="AG465" s="35" t="str">
        <f>IF(AND($E465="Oui",$L465="Autre"),1,"")</f>
        <v/>
      </c>
      <c r="AH465" s="35" t="str">
        <f>IF(AND($E465="Oui",$O465="Cadre"),1,"")</f>
        <v/>
      </c>
      <c r="AI465" s="35" t="str">
        <f>IF(AND($E465="Oui",$O465="Agent de maîtrise"),1,"")</f>
        <v/>
      </c>
      <c r="AJ465" s="35" t="str">
        <f>IF(AND($E465="Oui",$O465="Autre"),1,"")</f>
        <v/>
      </c>
      <c r="AK465" s="38" t="str">
        <f>IF(AND($E465="Oui",$H465="F"),($C$3-J465)/365,"")</f>
        <v/>
      </c>
      <c r="AL465" s="38" t="str">
        <f>IF(AND($E465="Oui",$H465="M"),($C$3-$J465)/365,"")</f>
        <v/>
      </c>
      <c r="AM465" s="35" t="str">
        <f>IF(AND($E465="Oui",$L465="CDI",$H465="F"),1,"")</f>
        <v/>
      </c>
      <c r="AN465" s="35" t="str">
        <f>IF(AND($E465="Oui",$L465="CDD",$H465="F"),1,"")</f>
        <v/>
      </c>
      <c r="AO465" s="35" t="str">
        <f>IF(AND($E465="Oui",$L465="Apprentissage",$H465="F"),1,"")</f>
        <v/>
      </c>
      <c r="AP465" s="35" t="str">
        <f>IF(AND($E465="Oui",$L465="Stage",$H465="F"),1,"")</f>
        <v/>
      </c>
      <c r="AQ465" s="35" t="str">
        <f>IF(AND($E465="Oui",$L465="Autre",$H465="F"),1,"")</f>
        <v/>
      </c>
      <c r="AR465" s="35" t="str">
        <f>IF(AND($E465="Oui",$O465="Cadre",$H465="F"),1,"")</f>
        <v/>
      </c>
      <c r="AS465" s="35" t="str">
        <f>IF(AND($E465="Oui",$O465="Agent de maîtrise",$H465="F"),1,"")</f>
        <v/>
      </c>
      <c r="AT465" s="35" t="str">
        <f>IF(AND($E465="Oui",$O465="Autre",$H465="F"),1,"")</f>
        <v/>
      </c>
      <c r="AU465" s="35" t="str">
        <f ca="1">IF($D465&gt;$AU$5,1,"")</f>
        <v/>
      </c>
      <c r="AV465" s="35" t="str">
        <f ca="1">IF(AND($D465&gt;$AV$5,$D465&lt;$AU$5),1,"")</f>
        <v/>
      </c>
      <c r="AW465" s="35" t="str">
        <f ca="1">IF($C465&gt;$AU$5,1,"")</f>
        <v/>
      </c>
      <c r="AX465" s="35" t="str">
        <f ca="1">IF(AND($C465&gt;$AV$5,$C465&lt;$AU$5),1,"")</f>
        <v/>
      </c>
      <c r="AY465" s="21" t="str">
        <f t="shared" si="39"/>
        <v/>
      </c>
    </row>
    <row r="466" spans="1:51" x14ac:dyDescent="0.25">
      <c r="A466" s="18">
        <v>459</v>
      </c>
      <c r="B466" s="32"/>
      <c r="C466" s="33"/>
      <c r="D466" s="33"/>
      <c r="E466" s="26" t="str">
        <f t="shared" si="35"/>
        <v/>
      </c>
      <c r="F466" s="34"/>
      <c r="G466" s="35"/>
      <c r="H466" s="33"/>
      <c r="I466" s="35"/>
      <c r="J466" s="37"/>
      <c r="K466" s="37"/>
      <c r="L466" s="37"/>
      <c r="M466" s="37"/>
      <c r="N466" s="33"/>
      <c r="O466" s="33"/>
      <c r="P466" s="33"/>
      <c r="Q466" s="33"/>
      <c r="R466" s="35"/>
      <c r="S466" s="35"/>
      <c r="T466" s="37"/>
      <c r="U466" s="37"/>
      <c r="V466" s="35" t="str">
        <f>IF(ISBLANK(C466),"",IF(ISBLANK($D466),$C$3-C466,D466-C466))</f>
        <v/>
      </c>
      <c r="W466" s="35" t="str">
        <f>IF(E466="Oui",1,"")</f>
        <v/>
      </c>
      <c r="X466" s="35" t="str">
        <f t="shared" si="36"/>
        <v/>
      </c>
      <c r="Y466" s="35" t="str">
        <f t="shared" si="37"/>
        <v/>
      </c>
      <c r="Z466" s="35" t="str">
        <f>IF(E466="Oui",N466,"")</f>
        <v/>
      </c>
      <c r="AA466" s="38" t="str">
        <f>IF(E466="Oui",($C$3-J466)/365,"")</f>
        <v/>
      </c>
      <c r="AB466" s="35" t="str">
        <f t="shared" si="38"/>
        <v/>
      </c>
      <c r="AC466" s="35" t="str">
        <f>IF(AND($E466="Oui",$L466="CDI"),1,"")</f>
        <v/>
      </c>
      <c r="AD466" s="35" t="str">
        <f>IF(AND($E466="Oui",$L466="CDD"),1,"")</f>
        <v/>
      </c>
      <c r="AE466" s="35" t="str">
        <f>IF(AND($E466="Oui",$L466="Apprentissage"),1,"")</f>
        <v/>
      </c>
      <c r="AF466" s="35" t="str">
        <f>IF(AND($E466="Oui",$L466="Stage"),1,"")</f>
        <v/>
      </c>
      <c r="AG466" s="35" t="str">
        <f>IF(AND($E466="Oui",$L466="Autre"),1,"")</f>
        <v/>
      </c>
      <c r="AH466" s="35" t="str">
        <f>IF(AND($E466="Oui",$O466="Cadre"),1,"")</f>
        <v/>
      </c>
      <c r="AI466" s="35" t="str">
        <f>IF(AND($E466="Oui",$O466="Agent de maîtrise"),1,"")</f>
        <v/>
      </c>
      <c r="AJ466" s="35" t="str">
        <f>IF(AND($E466="Oui",$O466="Autre"),1,"")</f>
        <v/>
      </c>
      <c r="AK466" s="38" t="str">
        <f>IF(AND($E466="Oui",$H466="F"),($C$3-J466)/365,"")</f>
        <v/>
      </c>
      <c r="AL466" s="38" t="str">
        <f>IF(AND($E466="Oui",$H466="M"),($C$3-$J466)/365,"")</f>
        <v/>
      </c>
      <c r="AM466" s="35" t="str">
        <f>IF(AND($E466="Oui",$L466="CDI",$H466="F"),1,"")</f>
        <v/>
      </c>
      <c r="AN466" s="35" t="str">
        <f>IF(AND($E466="Oui",$L466="CDD",$H466="F"),1,"")</f>
        <v/>
      </c>
      <c r="AO466" s="35" t="str">
        <f>IF(AND($E466="Oui",$L466="Apprentissage",$H466="F"),1,"")</f>
        <v/>
      </c>
      <c r="AP466" s="35" t="str">
        <f>IF(AND($E466="Oui",$L466="Stage",$H466="F"),1,"")</f>
        <v/>
      </c>
      <c r="AQ466" s="35" t="str">
        <f>IF(AND($E466="Oui",$L466="Autre",$H466="F"),1,"")</f>
        <v/>
      </c>
      <c r="AR466" s="35" t="str">
        <f>IF(AND($E466="Oui",$O466="Cadre",$H466="F"),1,"")</f>
        <v/>
      </c>
      <c r="AS466" s="35" t="str">
        <f>IF(AND($E466="Oui",$O466="Agent de maîtrise",$H466="F"),1,"")</f>
        <v/>
      </c>
      <c r="AT466" s="35" t="str">
        <f>IF(AND($E466="Oui",$O466="Autre",$H466="F"),1,"")</f>
        <v/>
      </c>
      <c r="AU466" s="35" t="str">
        <f ca="1">IF($D466&gt;$AU$5,1,"")</f>
        <v/>
      </c>
      <c r="AV466" s="35" t="str">
        <f ca="1">IF(AND($D466&gt;$AV$5,$D466&lt;$AU$5),1,"")</f>
        <v/>
      </c>
      <c r="AW466" s="35" t="str">
        <f ca="1">IF($C466&gt;$AU$5,1,"")</f>
        <v/>
      </c>
      <c r="AX466" s="35" t="str">
        <f ca="1">IF(AND($C466&gt;$AV$5,$C466&lt;$AU$5),1,"")</f>
        <v/>
      </c>
      <c r="AY466" s="21" t="str">
        <f t="shared" si="39"/>
        <v/>
      </c>
    </row>
    <row r="467" spans="1:51" x14ac:dyDescent="0.25">
      <c r="A467" s="18">
        <v>460</v>
      </c>
      <c r="B467" s="32"/>
      <c r="C467" s="33"/>
      <c r="D467" s="33"/>
      <c r="E467" s="26" t="str">
        <f t="shared" si="35"/>
        <v/>
      </c>
      <c r="F467" s="34"/>
      <c r="G467" s="35"/>
      <c r="H467" s="33"/>
      <c r="I467" s="35"/>
      <c r="J467" s="37"/>
      <c r="K467" s="37"/>
      <c r="L467" s="37"/>
      <c r="M467" s="37"/>
      <c r="N467" s="33"/>
      <c r="O467" s="33"/>
      <c r="P467" s="33"/>
      <c r="Q467" s="33"/>
      <c r="R467" s="35"/>
      <c r="S467" s="35"/>
      <c r="T467" s="37"/>
      <c r="U467" s="37"/>
      <c r="V467" s="35" t="str">
        <f>IF(ISBLANK(C467),"",IF(ISBLANK($D467),$C$3-C467,D467-C467))</f>
        <v/>
      </c>
      <c r="W467" s="35" t="str">
        <f>IF(E467="Oui",1,"")</f>
        <v/>
      </c>
      <c r="X467" s="35" t="str">
        <f t="shared" si="36"/>
        <v/>
      </c>
      <c r="Y467" s="35" t="str">
        <f t="shared" si="37"/>
        <v/>
      </c>
      <c r="Z467" s="35" t="str">
        <f>IF(E467="Oui",N467,"")</f>
        <v/>
      </c>
      <c r="AA467" s="38" t="str">
        <f>IF(E467="Oui",($C$3-J467)/365,"")</f>
        <v/>
      </c>
      <c r="AB467" s="35" t="str">
        <f t="shared" si="38"/>
        <v/>
      </c>
      <c r="AC467" s="35" t="str">
        <f>IF(AND($E467="Oui",$L467="CDI"),1,"")</f>
        <v/>
      </c>
      <c r="AD467" s="35" t="str">
        <f>IF(AND($E467="Oui",$L467="CDD"),1,"")</f>
        <v/>
      </c>
      <c r="AE467" s="35" t="str">
        <f>IF(AND($E467="Oui",$L467="Apprentissage"),1,"")</f>
        <v/>
      </c>
      <c r="AF467" s="35" t="str">
        <f>IF(AND($E467="Oui",$L467="Stage"),1,"")</f>
        <v/>
      </c>
      <c r="AG467" s="35" t="str">
        <f>IF(AND($E467="Oui",$L467="Autre"),1,"")</f>
        <v/>
      </c>
      <c r="AH467" s="35" t="str">
        <f>IF(AND($E467="Oui",$O467="Cadre"),1,"")</f>
        <v/>
      </c>
      <c r="AI467" s="35" t="str">
        <f>IF(AND($E467="Oui",$O467="Agent de maîtrise"),1,"")</f>
        <v/>
      </c>
      <c r="AJ467" s="35" t="str">
        <f>IF(AND($E467="Oui",$O467="Autre"),1,"")</f>
        <v/>
      </c>
      <c r="AK467" s="38" t="str">
        <f>IF(AND($E467="Oui",$H467="F"),($C$3-J467)/365,"")</f>
        <v/>
      </c>
      <c r="AL467" s="38" t="str">
        <f>IF(AND($E467="Oui",$H467="M"),($C$3-$J467)/365,"")</f>
        <v/>
      </c>
      <c r="AM467" s="35" t="str">
        <f>IF(AND($E467="Oui",$L467="CDI",$H467="F"),1,"")</f>
        <v/>
      </c>
      <c r="AN467" s="35" t="str">
        <f>IF(AND($E467="Oui",$L467="CDD",$H467="F"),1,"")</f>
        <v/>
      </c>
      <c r="AO467" s="35" t="str">
        <f>IF(AND($E467="Oui",$L467="Apprentissage",$H467="F"),1,"")</f>
        <v/>
      </c>
      <c r="AP467" s="35" t="str">
        <f>IF(AND($E467="Oui",$L467="Stage",$H467="F"),1,"")</f>
        <v/>
      </c>
      <c r="AQ467" s="35" t="str">
        <f>IF(AND($E467="Oui",$L467="Autre",$H467="F"),1,"")</f>
        <v/>
      </c>
      <c r="AR467" s="35" t="str">
        <f>IF(AND($E467="Oui",$O467="Cadre",$H467="F"),1,"")</f>
        <v/>
      </c>
      <c r="AS467" s="35" t="str">
        <f>IF(AND($E467="Oui",$O467="Agent de maîtrise",$H467="F"),1,"")</f>
        <v/>
      </c>
      <c r="AT467" s="35" t="str">
        <f>IF(AND($E467="Oui",$O467="Autre",$H467="F"),1,"")</f>
        <v/>
      </c>
      <c r="AU467" s="35" t="str">
        <f ca="1">IF($D467&gt;$AU$5,1,"")</f>
        <v/>
      </c>
      <c r="AV467" s="35" t="str">
        <f ca="1">IF(AND($D467&gt;$AV$5,$D467&lt;$AU$5),1,"")</f>
        <v/>
      </c>
      <c r="AW467" s="35" t="str">
        <f ca="1">IF($C467&gt;$AU$5,1,"")</f>
        <v/>
      </c>
      <c r="AX467" s="35" t="str">
        <f ca="1">IF(AND($C467&gt;$AV$5,$C467&lt;$AU$5),1,"")</f>
        <v/>
      </c>
      <c r="AY467" s="21" t="str">
        <f t="shared" si="39"/>
        <v/>
      </c>
    </row>
    <row r="468" spans="1:51" x14ac:dyDescent="0.25">
      <c r="A468" s="18">
        <v>461</v>
      </c>
      <c r="B468" s="32"/>
      <c r="C468" s="33"/>
      <c r="D468" s="33"/>
      <c r="E468" s="26" t="str">
        <f t="shared" si="35"/>
        <v/>
      </c>
      <c r="F468" s="34"/>
      <c r="G468" s="35"/>
      <c r="H468" s="33"/>
      <c r="I468" s="35"/>
      <c r="J468" s="37"/>
      <c r="K468" s="37"/>
      <c r="L468" s="37"/>
      <c r="M468" s="37"/>
      <c r="N468" s="33"/>
      <c r="O468" s="33"/>
      <c r="P468" s="33"/>
      <c r="Q468" s="33"/>
      <c r="R468" s="35"/>
      <c r="S468" s="35"/>
      <c r="T468" s="37"/>
      <c r="U468" s="37"/>
      <c r="V468" s="35" t="str">
        <f>IF(ISBLANK(C468),"",IF(ISBLANK($D468),$C$3-C468,D468-C468))</f>
        <v/>
      </c>
      <c r="W468" s="35" t="str">
        <f>IF(E468="Oui",1,"")</f>
        <v/>
      </c>
      <c r="X468" s="35" t="str">
        <f t="shared" si="36"/>
        <v/>
      </c>
      <c r="Y468" s="35" t="str">
        <f t="shared" si="37"/>
        <v/>
      </c>
      <c r="Z468" s="35" t="str">
        <f>IF(E468="Oui",N468,"")</f>
        <v/>
      </c>
      <c r="AA468" s="38" t="str">
        <f>IF(E468="Oui",($C$3-J468)/365,"")</f>
        <v/>
      </c>
      <c r="AB468" s="35" t="str">
        <f t="shared" si="38"/>
        <v/>
      </c>
      <c r="AC468" s="35" t="str">
        <f>IF(AND($E468="Oui",$L468="CDI"),1,"")</f>
        <v/>
      </c>
      <c r="AD468" s="35" t="str">
        <f>IF(AND($E468="Oui",$L468="CDD"),1,"")</f>
        <v/>
      </c>
      <c r="AE468" s="35" t="str">
        <f>IF(AND($E468="Oui",$L468="Apprentissage"),1,"")</f>
        <v/>
      </c>
      <c r="AF468" s="35" t="str">
        <f>IF(AND($E468="Oui",$L468="Stage"),1,"")</f>
        <v/>
      </c>
      <c r="AG468" s="35" t="str">
        <f>IF(AND($E468="Oui",$L468="Autre"),1,"")</f>
        <v/>
      </c>
      <c r="AH468" s="35" t="str">
        <f>IF(AND($E468="Oui",$O468="Cadre"),1,"")</f>
        <v/>
      </c>
      <c r="AI468" s="35" t="str">
        <f>IF(AND($E468="Oui",$O468="Agent de maîtrise"),1,"")</f>
        <v/>
      </c>
      <c r="AJ468" s="35" t="str">
        <f>IF(AND($E468="Oui",$O468="Autre"),1,"")</f>
        <v/>
      </c>
      <c r="AK468" s="38" t="str">
        <f>IF(AND($E468="Oui",$H468="F"),($C$3-J468)/365,"")</f>
        <v/>
      </c>
      <c r="AL468" s="38" t="str">
        <f>IF(AND($E468="Oui",$H468="M"),($C$3-$J468)/365,"")</f>
        <v/>
      </c>
      <c r="AM468" s="35" t="str">
        <f>IF(AND($E468="Oui",$L468="CDI",$H468="F"),1,"")</f>
        <v/>
      </c>
      <c r="AN468" s="35" t="str">
        <f>IF(AND($E468="Oui",$L468="CDD",$H468="F"),1,"")</f>
        <v/>
      </c>
      <c r="AO468" s="35" t="str">
        <f>IF(AND($E468="Oui",$L468="Apprentissage",$H468="F"),1,"")</f>
        <v/>
      </c>
      <c r="AP468" s="35" t="str">
        <f>IF(AND($E468="Oui",$L468="Stage",$H468="F"),1,"")</f>
        <v/>
      </c>
      <c r="AQ468" s="35" t="str">
        <f>IF(AND($E468="Oui",$L468="Autre",$H468="F"),1,"")</f>
        <v/>
      </c>
      <c r="AR468" s="35" t="str">
        <f>IF(AND($E468="Oui",$O468="Cadre",$H468="F"),1,"")</f>
        <v/>
      </c>
      <c r="AS468" s="35" t="str">
        <f>IF(AND($E468="Oui",$O468="Agent de maîtrise",$H468="F"),1,"")</f>
        <v/>
      </c>
      <c r="AT468" s="35" t="str">
        <f>IF(AND($E468="Oui",$O468="Autre",$H468="F"),1,"")</f>
        <v/>
      </c>
      <c r="AU468" s="35" t="str">
        <f ca="1">IF($D468&gt;$AU$5,1,"")</f>
        <v/>
      </c>
      <c r="AV468" s="35" t="str">
        <f ca="1">IF(AND($D468&gt;$AV$5,$D468&lt;$AU$5),1,"")</f>
        <v/>
      </c>
      <c r="AW468" s="35" t="str">
        <f ca="1">IF($C468&gt;$AU$5,1,"")</f>
        <v/>
      </c>
      <c r="AX468" s="35" t="str">
        <f ca="1">IF(AND($C468&gt;$AV$5,$C468&lt;$AU$5),1,"")</f>
        <v/>
      </c>
      <c r="AY468" s="21" t="str">
        <f t="shared" si="39"/>
        <v/>
      </c>
    </row>
    <row r="469" spans="1:51" x14ac:dyDescent="0.25">
      <c r="A469" s="18">
        <v>462</v>
      </c>
      <c r="B469" s="32"/>
      <c r="C469" s="33"/>
      <c r="D469" s="33"/>
      <c r="E469" s="26" t="str">
        <f t="shared" si="35"/>
        <v/>
      </c>
      <c r="F469" s="34"/>
      <c r="G469" s="35"/>
      <c r="H469" s="33"/>
      <c r="I469" s="35"/>
      <c r="J469" s="37"/>
      <c r="K469" s="37"/>
      <c r="L469" s="37"/>
      <c r="M469" s="37"/>
      <c r="N469" s="33"/>
      <c r="O469" s="33"/>
      <c r="P469" s="33"/>
      <c r="Q469" s="33"/>
      <c r="R469" s="35"/>
      <c r="S469" s="35"/>
      <c r="T469" s="37"/>
      <c r="U469" s="37"/>
      <c r="V469" s="35" t="str">
        <f>IF(ISBLANK(C469),"",IF(ISBLANK($D469),$C$3-C469,D469-C469))</f>
        <v/>
      </c>
      <c r="W469" s="35" t="str">
        <f>IF(E469="Oui",1,"")</f>
        <v/>
      </c>
      <c r="X469" s="35" t="str">
        <f t="shared" si="36"/>
        <v/>
      </c>
      <c r="Y469" s="35" t="str">
        <f t="shared" si="37"/>
        <v/>
      </c>
      <c r="Z469" s="35" t="str">
        <f>IF(E469="Oui",N469,"")</f>
        <v/>
      </c>
      <c r="AA469" s="38" t="str">
        <f>IF(E469="Oui",($C$3-J469)/365,"")</f>
        <v/>
      </c>
      <c r="AB469" s="35" t="str">
        <f t="shared" si="38"/>
        <v/>
      </c>
      <c r="AC469" s="35" t="str">
        <f>IF(AND($E469="Oui",$L469="CDI"),1,"")</f>
        <v/>
      </c>
      <c r="AD469" s="35" t="str">
        <f>IF(AND($E469="Oui",$L469="CDD"),1,"")</f>
        <v/>
      </c>
      <c r="AE469" s="35" t="str">
        <f>IF(AND($E469="Oui",$L469="Apprentissage"),1,"")</f>
        <v/>
      </c>
      <c r="AF469" s="35" t="str">
        <f>IF(AND($E469="Oui",$L469="Stage"),1,"")</f>
        <v/>
      </c>
      <c r="AG469" s="35" t="str">
        <f>IF(AND($E469="Oui",$L469="Autre"),1,"")</f>
        <v/>
      </c>
      <c r="AH469" s="35" t="str">
        <f>IF(AND($E469="Oui",$O469="Cadre"),1,"")</f>
        <v/>
      </c>
      <c r="AI469" s="35" t="str">
        <f>IF(AND($E469="Oui",$O469="Agent de maîtrise"),1,"")</f>
        <v/>
      </c>
      <c r="AJ469" s="35" t="str">
        <f>IF(AND($E469="Oui",$O469="Autre"),1,"")</f>
        <v/>
      </c>
      <c r="AK469" s="38" t="str">
        <f>IF(AND($E469="Oui",$H469="F"),($C$3-J469)/365,"")</f>
        <v/>
      </c>
      <c r="AL469" s="38" t="str">
        <f>IF(AND($E469="Oui",$H469="M"),($C$3-$J469)/365,"")</f>
        <v/>
      </c>
      <c r="AM469" s="35" t="str">
        <f>IF(AND($E469="Oui",$L469="CDI",$H469="F"),1,"")</f>
        <v/>
      </c>
      <c r="AN469" s="35" t="str">
        <f>IF(AND($E469="Oui",$L469="CDD",$H469="F"),1,"")</f>
        <v/>
      </c>
      <c r="AO469" s="35" t="str">
        <f>IF(AND($E469="Oui",$L469="Apprentissage",$H469="F"),1,"")</f>
        <v/>
      </c>
      <c r="AP469" s="35" t="str">
        <f>IF(AND($E469="Oui",$L469="Stage",$H469="F"),1,"")</f>
        <v/>
      </c>
      <c r="AQ469" s="35" t="str">
        <f>IF(AND($E469="Oui",$L469="Autre",$H469="F"),1,"")</f>
        <v/>
      </c>
      <c r="AR469" s="35" t="str">
        <f>IF(AND($E469="Oui",$O469="Cadre",$H469="F"),1,"")</f>
        <v/>
      </c>
      <c r="AS469" s="35" t="str">
        <f>IF(AND($E469="Oui",$O469="Agent de maîtrise",$H469="F"),1,"")</f>
        <v/>
      </c>
      <c r="AT469" s="35" t="str">
        <f>IF(AND($E469="Oui",$O469="Autre",$H469="F"),1,"")</f>
        <v/>
      </c>
      <c r="AU469" s="35" t="str">
        <f ca="1">IF($D469&gt;$AU$5,1,"")</f>
        <v/>
      </c>
      <c r="AV469" s="35" t="str">
        <f ca="1">IF(AND($D469&gt;$AV$5,$D469&lt;$AU$5),1,"")</f>
        <v/>
      </c>
      <c r="AW469" s="35" t="str">
        <f ca="1">IF($C469&gt;$AU$5,1,"")</f>
        <v/>
      </c>
      <c r="AX469" s="35" t="str">
        <f ca="1">IF(AND($C469&gt;$AV$5,$C469&lt;$AU$5),1,"")</f>
        <v/>
      </c>
      <c r="AY469" s="21" t="str">
        <f t="shared" si="39"/>
        <v/>
      </c>
    </row>
    <row r="470" spans="1:51" x14ac:dyDescent="0.25">
      <c r="A470" s="18">
        <v>463</v>
      </c>
      <c r="B470" s="32"/>
      <c r="C470" s="33"/>
      <c r="D470" s="33"/>
      <c r="E470" s="26" t="str">
        <f t="shared" si="35"/>
        <v/>
      </c>
      <c r="F470" s="34"/>
      <c r="G470" s="35"/>
      <c r="H470" s="33"/>
      <c r="I470" s="35"/>
      <c r="J470" s="37"/>
      <c r="K470" s="37"/>
      <c r="L470" s="37"/>
      <c r="M470" s="37"/>
      <c r="N470" s="33"/>
      <c r="O470" s="33"/>
      <c r="P470" s="33"/>
      <c r="Q470" s="33"/>
      <c r="R470" s="35"/>
      <c r="S470" s="35"/>
      <c r="T470" s="37"/>
      <c r="U470" s="37"/>
      <c r="V470" s="35" t="str">
        <f>IF(ISBLANK(C470),"",IF(ISBLANK($D470),$C$3-C470,D470-C470))</f>
        <v/>
      </c>
      <c r="W470" s="35" t="str">
        <f>IF(E470="Oui",1,"")</f>
        <v/>
      </c>
      <c r="X470" s="35" t="str">
        <f t="shared" si="36"/>
        <v/>
      </c>
      <c r="Y470" s="35" t="str">
        <f t="shared" si="37"/>
        <v/>
      </c>
      <c r="Z470" s="35" t="str">
        <f>IF(E470="Oui",N470,"")</f>
        <v/>
      </c>
      <c r="AA470" s="38" t="str">
        <f>IF(E470="Oui",($C$3-J470)/365,"")</f>
        <v/>
      </c>
      <c r="AB470" s="35" t="str">
        <f t="shared" si="38"/>
        <v/>
      </c>
      <c r="AC470" s="35" t="str">
        <f>IF(AND($E470="Oui",$L470="CDI"),1,"")</f>
        <v/>
      </c>
      <c r="AD470" s="35" t="str">
        <f>IF(AND($E470="Oui",$L470="CDD"),1,"")</f>
        <v/>
      </c>
      <c r="AE470" s="35" t="str">
        <f>IF(AND($E470="Oui",$L470="Apprentissage"),1,"")</f>
        <v/>
      </c>
      <c r="AF470" s="35" t="str">
        <f>IF(AND($E470="Oui",$L470="Stage"),1,"")</f>
        <v/>
      </c>
      <c r="AG470" s="35" t="str">
        <f>IF(AND($E470="Oui",$L470="Autre"),1,"")</f>
        <v/>
      </c>
      <c r="AH470" s="35" t="str">
        <f>IF(AND($E470="Oui",$O470="Cadre"),1,"")</f>
        <v/>
      </c>
      <c r="AI470" s="35" t="str">
        <f>IF(AND($E470="Oui",$O470="Agent de maîtrise"),1,"")</f>
        <v/>
      </c>
      <c r="AJ470" s="35" t="str">
        <f>IF(AND($E470="Oui",$O470="Autre"),1,"")</f>
        <v/>
      </c>
      <c r="AK470" s="38" t="str">
        <f>IF(AND($E470="Oui",$H470="F"),($C$3-J470)/365,"")</f>
        <v/>
      </c>
      <c r="AL470" s="38" t="str">
        <f>IF(AND($E470="Oui",$H470="M"),($C$3-$J470)/365,"")</f>
        <v/>
      </c>
      <c r="AM470" s="35" t="str">
        <f>IF(AND($E470="Oui",$L470="CDI",$H470="F"),1,"")</f>
        <v/>
      </c>
      <c r="AN470" s="35" t="str">
        <f>IF(AND($E470="Oui",$L470="CDD",$H470="F"),1,"")</f>
        <v/>
      </c>
      <c r="AO470" s="35" t="str">
        <f>IF(AND($E470="Oui",$L470="Apprentissage",$H470="F"),1,"")</f>
        <v/>
      </c>
      <c r="AP470" s="35" t="str">
        <f>IF(AND($E470="Oui",$L470="Stage",$H470="F"),1,"")</f>
        <v/>
      </c>
      <c r="AQ470" s="35" t="str">
        <f>IF(AND($E470="Oui",$L470="Autre",$H470="F"),1,"")</f>
        <v/>
      </c>
      <c r="AR470" s="35" t="str">
        <f>IF(AND($E470="Oui",$O470="Cadre",$H470="F"),1,"")</f>
        <v/>
      </c>
      <c r="AS470" s="35" t="str">
        <f>IF(AND($E470="Oui",$O470="Agent de maîtrise",$H470="F"),1,"")</f>
        <v/>
      </c>
      <c r="AT470" s="35" t="str">
        <f>IF(AND($E470="Oui",$O470="Autre",$H470="F"),1,"")</f>
        <v/>
      </c>
      <c r="AU470" s="35" t="str">
        <f ca="1">IF($D470&gt;$AU$5,1,"")</f>
        <v/>
      </c>
      <c r="AV470" s="35" t="str">
        <f ca="1">IF(AND($D470&gt;$AV$5,$D470&lt;$AU$5),1,"")</f>
        <v/>
      </c>
      <c r="AW470" s="35" t="str">
        <f ca="1">IF($C470&gt;$AU$5,1,"")</f>
        <v/>
      </c>
      <c r="AX470" s="35" t="str">
        <f ca="1">IF(AND($C470&gt;$AV$5,$C470&lt;$AU$5),1,"")</f>
        <v/>
      </c>
      <c r="AY470" s="21" t="str">
        <f t="shared" si="39"/>
        <v/>
      </c>
    </row>
    <row r="471" spans="1:51" x14ac:dyDescent="0.25">
      <c r="A471" s="18">
        <v>464</v>
      </c>
      <c r="B471" s="32"/>
      <c r="C471" s="33"/>
      <c r="D471" s="33"/>
      <c r="E471" s="26" t="str">
        <f t="shared" si="35"/>
        <v/>
      </c>
      <c r="F471" s="34"/>
      <c r="G471" s="35"/>
      <c r="H471" s="33"/>
      <c r="I471" s="35"/>
      <c r="J471" s="37"/>
      <c r="K471" s="37"/>
      <c r="L471" s="37"/>
      <c r="M471" s="37"/>
      <c r="N471" s="33"/>
      <c r="O471" s="33"/>
      <c r="P471" s="33"/>
      <c r="Q471" s="33"/>
      <c r="R471" s="35"/>
      <c r="S471" s="35"/>
      <c r="T471" s="37"/>
      <c r="U471" s="37"/>
      <c r="V471" s="35" t="str">
        <f>IF(ISBLANK(C471),"",IF(ISBLANK($D471),$C$3-C471,D471-C471))</f>
        <v/>
      </c>
      <c r="W471" s="35" t="str">
        <f>IF(E471="Oui",1,"")</f>
        <v/>
      </c>
      <c r="X471" s="35" t="str">
        <f t="shared" si="36"/>
        <v/>
      </c>
      <c r="Y471" s="35" t="str">
        <f t="shared" si="37"/>
        <v/>
      </c>
      <c r="Z471" s="35" t="str">
        <f>IF(E471="Oui",N471,"")</f>
        <v/>
      </c>
      <c r="AA471" s="38" t="str">
        <f>IF(E471="Oui",($C$3-J471)/365,"")</f>
        <v/>
      </c>
      <c r="AB471" s="35" t="str">
        <f t="shared" si="38"/>
        <v/>
      </c>
      <c r="AC471" s="35" t="str">
        <f>IF(AND($E471="Oui",$L471="CDI"),1,"")</f>
        <v/>
      </c>
      <c r="AD471" s="35" t="str">
        <f>IF(AND($E471="Oui",$L471="CDD"),1,"")</f>
        <v/>
      </c>
      <c r="AE471" s="35" t="str">
        <f>IF(AND($E471="Oui",$L471="Apprentissage"),1,"")</f>
        <v/>
      </c>
      <c r="AF471" s="35" t="str">
        <f>IF(AND($E471="Oui",$L471="Stage"),1,"")</f>
        <v/>
      </c>
      <c r="AG471" s="35" t="str">
        <f>IF(AND($E471="Oui",$L471="Autre"),1,"")</f>
        <v/>
      </c>
      <c r="AH471" s="35" t="str">
        <f>IF(AND($E471="Oui",$O471="Cadre"),1,"")</f>
        <v/>
      </c>
      <c r="AI471" s="35" t="str">
        <f>IF(AND($E471="Oui",$O471="Agent de maîtrise"),1,"")</f>
        <v/>
      </c>
      <c r="AJ471" s="35" t="str">
        <f>IF(AND($E471="Oui",$O471="Autre"),1,"")</f>
        <v/>
      </c>
      <c r="AK471" s="38" t="str">
        <f>IF(AND($E471="Oui",$H471="F"),($C$3-J471)/365,"")</f>
        <v/>
      </c>
      <c r="AL471" s="38" t="str">
        <f>IF(AND($E471="Oui",$H471="M"),($C$3-$J471)/365,"")</f>
        <v/>
      </c>
      <c r="AM471" s="35" t="str">
        <f>IF(AND($E471="Oui",$L471="CDI",$H471="F"),1,"")</f>
        <v/>
      </c>
      <c r="AN471" s="35" t="str">
        <f>IF(AND($E471="Oui",$L471="CDD",$H471="F"),1,"")</f>
        <v/>
      </c>
      <c r="AO471" s="35" t="str">
        <f>IF(AND($E471="Oui",$L471="Apprentissage",$H471="F"),1,"")</f>
        <v/>
      </c>
      <c r="AP471" s="35" t="str">
        <f>IF(AND($E471="Oui",$L471="Stage",$H471="F"),1,"")</f>
        <v/>
      </c>
      <c r="AQ471" s="35" t="str">
        <f>IF(AND($E471="Oui",$L471="Autre",$H471="F"),1,"")</f>
        <v/>
      </c>
      <c r="AR471" s="35" t="str">
        <f>IF(AND($E471="Oui",$O471="Cadre",$H471="F"),1,"")</f>
        <v/>
      </c>
      <c r="AS471" s="35" t="str">
        <f>IF(AND($E471="Oui",$O471="Agent de maîtrise",$H471="F"),1,"")</f>
        <v/>
      </c>
      <c r="AT471" s="35" t="str">
        <f>IF(AND($E471="Oui",$O471="Autre",$H471="F"),1,"")</f>
        <v/>
      </c>
      <c r="AU471" s="35" t="str">
        <f ca="1">IF($D471&gt;$AU$5,1,"")</f>
        <v/>
      </c>
      <c r="AV471" s="35" t="str">
        <f ca="1">IF(AND($D471&gt;$AV$5,$D471&lt;$AU$5),1,"")</f>
        <v/>
      </c>
      <c r="AW471" s="35" t="str">
        <f ca="1">IF($C471&gt;$AU$5,1,"")</f>
        <v/>
      </c>
      <c r="AX471" s="35" t="str">
        <f ca="1">IF(AND($C471&gt;$AV$5,$C471&lt;$AU$5),1,"")</f>
        <v/>
      </c>
      <c r="AY471" s="21" t="str">
        <f t="shared" si="39"/>
        <v/>
      </c>
    </row>
    <row r="472" spans="1:51" x14ac:dyDescent="0.25">
      <c r="A472" s="18">
        <v>465</v>
      </c>
      <c r="B472" s="32"/>
      <c r="C472" s="33"/>
      <c r="D472" s="33"/>
      <c r="E472" s="26" t="str">
        <f t="shared" si="35"/>
        <v/>
      </c>
      <c r="F472" s="34"/>
      <c r="G472" s="35"/>
      <c r="H472" s="33"/>
      <c r="I472" s="35"/>
      <c r="J472" s="37"/>
      <c r="K472" s="37"/>
      <c r="L472" s="37"/>
      <c r="M472" s="37"/>
      <c r="N472" s="33"/>
      <c r="O472" s="33"/>
      <c r="P472" s="33"/>
      <c r="Q472" s="33"/>
      <c r="R472" s="35"/>
      <c r="S472" s="35"/>
      <c r="T472" s="37"/>
      <c r="U472" s="37"/>
      <c r="V472" s="35" t="str">
        <f>IF(ISBLANK(C472),"",IF(ISBLANK($D472),$C$3-C472,D472-C472))</f>
        <v/>
      </c>
      <c r="W472" s="35" t="str">
        <f>IF(E472="Oui",1,"")</f>
        <v/>
      </c>
      <c r="X472" s="35" t="str">
        <f t="shared" si="36"/>
        <v/>
      </c>
      <c r="Y472" s="35" t="str">
        <f t="shared" si="37"/>
        <v/>
      </c>
      <c r="Z472" s="35" t="str">
        <f>IF(E472="Oui",N472,"")</f>
        <v/>
      </c>
      <c r="AA472" s="38" t="str">
        <f>IF(E472="Oui",($C$3-J472)/365,"")</f>
        <v/>
      </c>
      <c r="AB472" s="35" t="str">
        <f t="shared" si="38"/>
        <v/>
      </c>
      <c r="AC472" s="35" t="str">
        <f>IF(AND($E472="Oui",$L472="CDI"),1,"")</f>
        <v/>
      </c>
      <c r="AD472" s="35" t="str">
        <f>IF(AND($E472="Oui",$L472="CDD"),1,"")</f>
        <v/>
      </c>
      <c r="AE472" s="35" t="str">
        <f>IF(AND($E472="Oui",$L472="Apprentissage"),1,"")</f>
        <v/>
      </c>
      <c r="AF472" s="35" t="str">
        <f>IF(AND($E472="Oui",$L472="Stage"),1,"")</f>
        <v/>
      </c>
      <c r="AG472" s="35" t="str">
        <f>IF(AND($E472="Oui",$L472="Autre"),1,"")</f>
        <v/>
      </c>
      <c r="AH472" s="35" t="str">
        <f>IF(AND($E472="Oui",$O472="Cadre"),1,"")</f>
        <v/>
      </c>
      <c r="AI472" s="35" t="str">
        <f>IF(AND($E472="Oui",$O472="Agent de maîtrise"),1,"")</f>
        <v/>
      </c>
      <c r="AJ472" s="35" t="str">
        <f>IF(AND($E472="Oui",$O472="Autre"),1,"")</f>
        <v/>
      </c>
      <c r="AK472" s="38" t="str">
        <f>IF(AND($E472="Oui",$H472="F"),($C$3-J472)/365,"")</f>
        <v/>
      </c>
      <c r="AL472" s="38" t="str">
        <f>IF(AND($E472="Oui",$H472="M"),($C$3-$J472)/365,"")</f>
        <v/>
      </c>
      <c r="AM472" s="35" t="str">
        <f>IF(AND($E472="Oui",$L472="CDI",$H472="F"),1,"")</f>
        <v/>
      </c>
      <c r="AN472" s="35" t="str">
        <f>IF(AND($E472="Oui",$L472="CDD",$H472="F"),1,"")</f>
        <v/>
      </c>
      <c r="AO472" s="35" t="str">
        <f>IF(AND($E472="Oui",$L472="Apprentissage",$H472="F"),1,"")</f>
        <v/>
      </c>
      <c r="AP472" s="35" t="str">
        <f>IF(AND($E472="Oui",$L472="Stage",$H472="F"),1,"")</f>
        <v/>
      </c>
      <c r="AQ472" s="35" t="str">
        <f>IF(AND($E472="Oui",$L472="Autre",$H472="F"),1,"")</f>
        <v/>
      </c>
      <c r="AR472" s="35" t="str">
        <f>IF(AND($E472="Oui",$O472="Cadre",$H472="F"),1,"")</f>
        <v/>
      </c>
      <c r="AS472" s="35" t="str">
        <f>IF(AND($E472="Oui",$O472="Agent de maîtrise",$H472="F"),1,"")</f>
        <v/>
      </c>
      <c r="AT472" s="35" t="str">
        <f>IF(AND($E472="Oui",$O472="Autre",$H472="F"),1,"")</f>
        <v/>
      </c>
      <c r="AU472" s="35" t="str">
        <f ca="1">IF($D472&gt;$AU$5,1,"")</f>
        <v/>
      </c>
      <c r="AV472" s="35" t="str">
        <f ca="1">IF(AND($D472&gt;$AV$5,$D472&lt;$AU$5),1,"")</f>
        <v/>
      </c>
      <c r="AW472" s="35" t="str">
        <f ca="1">IF($C472&gt;$AU$5,1,"")</f>
        <v/>
      </c>
      <c r="AX472" s="35" t="str">
        <f ca="1">IF(AND($C472&gt;$AV$5,$C472&lt;$AU$5),1,"")</f>
        <v/>
      </c>
      <c r="AY472" s="21" t="str">
        <f t="shared" si="39"/>
        <v/>
      </c>
    </row>
    <row r="473" spans="1:51" x14ac:dyDescent="0.25">
      <c r="A473" s="18">
        <v>466</v>
      </c>
      <c r="B473" s="32"/>
      <c r="C473" s="33"/>
      <c r="D473" s="33"/>
      <c r="E473" s="26" t="str">
        <f t="shared" si="35"/>
        <v/>
      </c>
      <c r="F473" s="34"/>
      <c r="G473" s="35"/>
      <c r="H473" s="33"/>
      <c r="I473" s="35"/>
      <c r="J473" s="37"/>
      <c r="K473" s="37"/>
      <c r="L473" s="37"/>
      <c r="M473" s="37"/>
      <c r="N473" s="33"/>
      <c r="O473" s="33"/>
      <c r="P473" s="33"/>
      <c r="Q473" s="33"/>
      <c r="R473" s="35"/>
      <c r="S473" s="35"/>
      <c r="T473" s="37"/>
      <c r="U473" s="37"/>
      <c r="V473" s="35" t="str">
        <f>IF(ISBLANK(C473),"",IF(ISBLANK($D473),$C$3-C473,D473-C473))</f>
        <v/>
      </c>
      <c r="W473" s="35" t="str">
        <f>IF(E473="Oui",1,"")</f>
        <v/>
      </c>
      <c r="X473" s="35" t="str">
        <f t="shared" si="36"/>
        <v/>
      </c>
      <c r="Y473" s="35" t="str">
        <f t="shared" si="37"/>
        <v/>
      </c>
      <c r="Z473" s="35" t="str">
        <f>IF(E473="Oui",N473,"")</f>
        <v/>
      </c>
      <c r="AA473" s="38" t="str">
        <f>IF(E473="Oui",($C$3-J473)/365,"")</f>
        <v/>
      </c>
      <c r="AB473" s="35" t="str">
        <f t="shared" si="38"/>
        <v/>
      </c>
      <c r="AC473" s="35" t="str">
        <f>IF(AND($E473="Oui",$L473="CDI"),1,"")</f>
        <v/>
      </c>
      <c r="AD473" s="35" t="str">
        <f>IF(AND($E473="Oui",$L473="CDD"),1,"")</f>
        <v/>
      </c>
      <c r="AE473" s="35" t="str">
        <f>IF(AND($E473="Oui",$L473="Apprentissage"),1,"")</f>
        <v/>
      </c>
      <c r="AF473" s="35" t="str">
        <f>IF(AND($E473="Oui",$L473="Stage"),1,"")</f>
        <v/>
      </c>
      <c r="AG473" s="35" t="str">
        <f>IF(AND($E473="Oui",$L473="Autre"),1,"")</f>
        <v/>
      </c>
      <c r="AH473" s="35" t="str">
        <f>IF(AND($E473="Oui",$O473="Cadre"),1,"")</f>
        <v/>
      </c>
      <c r="AI473" s="35" t="str">
        <f>IF(AND($E473="Oui",$O473="Agent de maîtrise"),1,"")</f>
        <v/>
      </c>
      <c r="AJ473" s="35" t="str">
        <f>IF(AND($E473="Oui",$O473="Autre"),1,"")</f>
        <v/>
      </c>
      <c r="AK473" s="38" t="str">
        <f>IF(AND($E473="Oui",$H473="F"),($C$3-J473)/365,"")</f>
        <v/>
      </c>
      <c r="AL473" s="38" t="str">
        <f>IF(AND($E473="Oui",$H473="M"),($C$3-$J473)/365,"")</f>
        <v/>
      </c>
      <c r="AM473" s="35" t="str">
        <f>IF(AND($E473="Oui",$L473="CDI",$H473="F"),1,"")</f>
        <v/>
      </c>
      <c r="AN473" s="35" t="str">
        <f>IF(AND($E473="Oui",$L473="CDD",$H473="F"),1,"")</f>
        <v/>
      </c>
      <c r="AO473" s="35" t="str">
        <f>IF(AND($E473="Oui",$L473="Apprentissage",$H473="F"),1,"")</f>
        <v/>
      </c>
      <c r="AP473" s="35" t="str">
        <f>IF(AND($E473="Oui",$L473="Stage",$H473="F"),1,"")</f>
        <v/>
      </c>
      <c r="AQ473" s="35" t="str">
        <f>IF(AND($E473="Oui",$L473="Autre",$H473="F"),1,"")</f>
        <v/>
      </c>
      <c r="AR473" s="35" t="str">
        <f>IF(AND($E473="Oui",$O473="Cadre",$H473="F"),1,"")</f>
        <v/>
      </c>
      <c r="AS473" s="35" t="str">
        <f>IF(AND($E473="Oui",$O473="Agent de maîtrise",$H473="F"),1,"")</f>
        <v/>
      </c>
      <c r="AT473" s="35" t="str">
        <f>IF(AND($E473="Oui",$O473="Autre",$H473="F"),1,"")</f>
        <v/>
      </c>
      <c r="AU473" s="35" t="str">
        <f ca="1">IF($D473&gt;$AU$5,1,"")</f>
        <v/>
      </c>
      <c r="AV473" s="35" t="str">
        <f ca="1">IF(AND($D473&gt;$AV$5,$D473&lt;$AU$5),1,"")</f>
        <v/>
      </c>
      <c r="AW473" s="35" t="str">
        <f ca="1">IF($C473&gt;$AU$5,1,"")</f>
        <v/>
      </c>
      <c r="AX473" s="35" t="str">
        <f ca="1">IF(AND($C473&gt;$AV$5,$C473&lt;$AU$5),1,"")</f>
        <v/>
      </c>
      <c r="AY473" s="21" t="str">
        <f t="shared" si="39"/>
        <v/>
      </c>
    </row>
    <row r="474" spans="1:51" x14ac:dyDescent="0.25">
      <c r="A474" s="18">
        <v>467</v>
      </c>
      <c r="B474" s="32"/>
      <c r="C474" s="33"/>
      <c r="D474" s="33"/>
      <c r="E474" s="26" t="str">
        <f t="shared" si="35"/>
        <v/>
      </c>
      <c r="F474" s="34"/>
      <c r="G474" s="35"/>
      <c r="H474" s="33"/>
      <c r="I474" s="35"/>
      <c r="J474" s="37"/>
      <c r="K474" s="37"/>
      <c r="L474" s="37"/>
      <c r="M474" s="37"/>
      <c r="N474" s="33"/>
      <c r="O474" s="33"/>
      <c r="P474" s="33"/>
      <c r="Q474" s="33"/>
      <c r="R474" s="35"/>
      <c r="S474" s="35"/>
      <c r="T474" s="37"/>
      <c r="U474" s="37"/>
      <c r="V474" s="35" t="str">
        <f>IF(ISBLANK(C474),"",IF(ISBLANK($D474),$C$3-C474,D474-C474))</f>
        <v/>
      </c>
      <c r="W474" s="35" t="str">
        <f>IF(E474="Oui",1,"")</f>
        <v/>
      </c>
      <c r="X474" s="35" t="str">
        <f t="shared" si="36"/>
        <v/>
      </c>
      <c r="Y474" s="35" t="str">
        <f t="shared" si="37"/>
        <v/>
      </c>
      <c r="Z474" s="35" t="str">
        <f>IF(E474="Oui",N474,"")</f>
        <v/>
      </c>
      <c r="AA474" s="38" t="str">
        <f>IF(E474="Oui",($C$3-J474)/365,"")</f>
        <v/>
      </c>
      <c r="AB474" s="35" t="str">
        <f t="shared" si="38"/>
        <v/>
      </c>
      <c r="AC474" s="35" t="str">
        <f>IF(AND($E474="Oui",$L474="CDI"),1,"")</f>
        <v/>
      </c>
      <c r="AD474" s="35" t="str">
        <f>IF(AND($E474="Oui",$L474="CDD"),1,"")</f>
        <v/>
      </c>
      <c r="AE474" s="35" t="str">
        <f>IF(AND($E474="Oui",$L474="Apprentissage"),1,"")</f>
        <v/>
      </c>
      <c r="AF474" s="35" t="str">
        <f>IF(AND($E474="Oui",$L474="Stage"),1,"")</f>
        <v/>
      </c>
      <c r="AG474" s="35" t="str">
        <f>IF(AND($E474="Oui",$L474="Autre"),1,"")</f>
        <v/>
      </c>
      <c r="AH474" s="35" t="str">
        <f>IF(AND($E474="Oui",$O474="Cadre"),1,"")</f>
        <v/>
      </c>
      <c r="AI474" s="35" t="str">
        <f>IF(AND($E474="Oui",$O474="Agent de maîtrise"),1,"")</f>
        <v/>
      </c>
      <c r="AJ474" s="35" t="str">
        <f>IF(AND($E474="Oui",$O474="Autre"),1,"")</f>
        <v/>
      </c>
      <c r="AK474" s="38" t="str">
        <f>IF(AND($E474="Oui",$H474="F"),($C$3-J474)/365,"")</f>
        <v/>
      </c>
      <c r="AL474" s="38" t="str">
        <f>IF(AND($E474="Oui",$H474="M"),($C$3-$J474)/365,"")</f>
        <v/>
      </c>
      <c r="AM474" s="35" t="str">
        <f>IF(AND($E474="Oui",$L474="CDI",$H474="F"),1,"")</f>
        <v/>
      </c>
      <c r="AN474" s="35" t="str">
        <f>IF(AND($E474="Oui",$L474="CDD",$H474="F"),1,"")</f>
        <v/>
      </c>
      <c r="AO474" s="35" t="str">
        <f>IF(AND($E474="Oui",$L474="Apprentissage",$H474="F"),1,"")</f>
        <v/>
      </c>
      <c r="AP474" s="35" t="str">
        <f>IF(AND($E474="Oui",$L474="Stage",$H474="F"),1,"")</f>
        <v/>
      </c>
      <c r="AQ474" s="35" t="str">
        <f>IF(AND($E474="Oui",$L474="Autre",$H474="F"),1,"")</f>
        <v/>
      </c>
      <c r="AR474" s="35" t="str">
        <f>IF(AND($E474="Oui",$O474="Cadre",$H474="F"),1,"")</f>
        <v/>
      </c>
      <c r="AS474" s="35" t="str">
        <f>IF(AND($E474="Oui",$O474="Agent de maîtrise",$H474="F"),1,"")</f>
        <v/>
      </c>
      <c r="AT474" s="35" t="str">
        <f>IF(AND($E474="Oui",$O474="Autre",$H474="F"),1,"")</f>
        <v/>
      </c>
      <c r="AU474" s="35" t="str">
        <f ca="1">IF($D474&gt;$AU$5,1,"")</f>
        <v/>
      </c>
      <c r="AV474" s="35" t="str">
        <f ca="1">IF(AND($D474&gt;$AV$5,$D474&lt;$AU$5),1,"")</f>
        <v/>
      </c>
      <c r="AW474" s="35" t="str">
        <f ca="1">IF($C474&gt;$AU$5,1,"")</f>
        <v/>
      </c>
      <c r="AX474" s="35" t="str">
        <f ca="1">IF(AND($C474&gt;$AV$5,$C474&lt;$AU$5),1,"")</f>
        <v/>
      </c>
      <c r="AY474" s="21" t="str">
        <f t="shared" si="39"/>
        <v/>
      </c>
    </row>
    <row r="475" spans="1:51" x14ac:dyDescent="0.25">
      <c r="A475" s="18">
        <v>468</v>
      </c>
      <c r="B475" s="32"/>
      <c r="C475" s="33"/>
      <c r="D475" s="33"/>
      <c r="E475" s="26" t="str">
        <f t="shared" si="35"/>
        <v/>
      </c>
      <c r="F475" s="34"/>
      <c r="G475" s="35"/>
      <c r="H475" s="33"/>
      <c r="I475" s="35"/>
      <c r="J475" s="37"/>
      <c r="K475" s="37"/>
      <c r="L475" s="37"/>
      <c r="M475" s="37"/>
      <c r="N475" s="33"/>
      <c r="O475" s="33"/>
      <c r="P475" s="33"/>
      <c r="Q475" s="33"/>
      <c r="R475" s="35"/>
      <c r="S475" s="35"/>
      <c r="T475" s="37"/>
      <c r="U475" s="37"/>
      <c r="V475" s="35" t="str">
        <f>IF(ISBLANK(C475),"",IF(ISBLANK($D475),$C$3-C475,D475-C475))</f>
        <v/>
      </c>
      <c r="W475" s="35" t="str">
        <f>IF(E475="Oui",1,"")</f>
        <v/>
      </c>
      <c r="X475" s="35" t="str">
        <f t="shared" si="36"/>
        <v/>
      </c>
      <c r="Y475" s="35" t="str">
        <f t="shared" si="37"/>
        <v/>
      </c>
      <c r="Z475" s="35" t="str">
        <f>IF(E475="Oui",N475,"")</f>
        <v/>
      </c>
      <c r="AA475" s="38" t="str">
        <f>IF(E475="Oui",($C$3-J475)/365,"")</f>
        <v/>
      </c>
      <c r="AB475" s="35" t="str">
        <f t="shared" si="38"/>
        <v/>
      </c>
      <c r="AC475" s="35" t="str">
        <f>IF(AND($E475="Oui",$L475="CDI"),1,"")</f>
        <v/>
      </c>
      <c r="AD475" s="35" t="str">
        <f>IF(AND($E475="Oui",$L475="CDD"),1,"")</f>
        <v/>
      </c>
      <c r="AE475" s="35" t="str">
        <f>IF(AND($E475="Oui",$L475="Apprentissage"),1,"")</f>
        <v/>
      </c>
      <c r="AF475" s="35" t="str">
        <f>IF(AND($E475="Oui",$L475="Stage"),1,"")</f>
        <v/>
      </c>
      <c r="AG475" s="35" t="str">
        <f>IF(AND($E475="Oui",$L475="Autre"),1,"")</f>
        <v/>
      </c>
      <c r="AH475" s="35" t="str">
        <f>IF(AND($E475="Oui",$O475="Cadre"),1,"")</f>
        <v/>
      </c>
      <c r="AI475" s="35" t="str">
        <f>IF(AND($E475="Oui",$O475="Agent de maîtrise"),1,"")</f>
        <v/>
      </c>
      <c r="AJ475" s="35" t="str">
        <f>IF(AND($E475="Oui",$O475="Autre"),1,"")</f>
        <v/>
      </c>
      <c r="AK475" s="38" t="str">
        <f>IF(AND($E475="Oui",$H475="F"),($C$3-J475)/365,"")</f>
        <v/>
      </c>
      <c r="AL475" s="38" t="str">
        <f>IF(AND($E475="Oui",$H475="M"),($C$3-$J475)/365,"")</f>
        <v/>
      </c>
      <c r="AM475" s="35" t="str">
        <f>IF(AND($E475="Oui",$L475="CDI",$H475="F"),1,"")</f>
        <v/>
      </c>
      <c r="AN475" s="35" t="str">
        <f>IF(AND($E475="Oui",$L475="CDD",$H475="F"),1,"")</f>
        <v/>
      </c>
      <c r="AO475" s="35" t="str">
        <f>IF(AND($E475="Oui",$L475="Apprentissage",$H475="F"),1,"")</f>
        <v/>
      </c>
      <c r="AP475" s="35" t="str">
        <f>IF(AND($E475="Oui",$L475="Stage",$H475="F"),1,"")</f>
        <v/>
      </c>
      <c r="AQ475" s="35" t="str">
        <f>IF(AND($E475="Oui",$L475="Autre",$H475="F"),1,"")</f>
        <v/>
      </c>
      <c r="AR475" s="35" t="str">
        <f>IF(AND($E475="Oui",$O475="Cadre",$H475="F"),1,"")</f>
        <v/>
      </c>
      <c r="AS475" s="35" t="str">
        <f>IF(AND($E475="Oui",$O475="Agent de maîtrise",$H475="F"),1,"")</f>
        <v/>
      </c>
      <c r="AT475" s="35" t="str">
        <f>IF(AND($E475="Oui",$O475="Autre",$H475="F"),1,"")</f>
        <v/>
      </c>
      <c r="AU475" s="35" t="str">
        <f ca="1">IF($D475&gt;$AU$5,1,"")</f>
        <v/>
      </c>
      <c r="AV475" s="35" t="str">
        <f ca="1">IF(AND($D475&gt;$AV$5,$D475&lt;$AU$5),1,"")</f>
        <v/>
      </c>
      <c r="AW475" s="35" t="str">
        <f ca="1">IF($C475&gt;$AU$5,1,"")</f>
        <v/>
      </c>
      <c r="AX475" s="35" t="str">
        <f ca="1">IF(AND($C475&gt;$AV$5,$C475&lt;$AU$5),1,"")</f>
        <v/>
      </c>
      <c r="AY475" s="21" t="str">
        <f t="shared" si="39"/>
        <v/>
      </c>
    </row>
    <row r="476" spans="1:51" x14ac:dyDescent="0.25">
      <c r="A476" s="18">
        <v>469</v>
      </c>
      <c r="B476" s="32"/>
      <c r="C476" s="33"/>
      <c r="D476" s="33"/>
      <c r="E476" s="26" t="str">
        <f t="shared" si="35"/>
        <v/>
      </c>
      <c r="F476" s="34"/>
      <c r="G476" s="35"/>
      <c r="H476" s="33"/>
      <c r="I476" s="35"/>
      <c r="J476" s="37"/>
      <c r="K476" s="37"/>
      <c r="L476" s="37"/>
      <c r="M476" s="37"/>
      <c r="N476" s="33"/>
      <c r="O476" s="33"/>
      <c r="P476" s="33"/>
      <c r="Q476" s="33"/>
      <c r="R476" s="35"/>
      <c r="S476" s="35"/>
      <c r="T476" s="37"/>
      <c r="U476" s="37"/>
      <c r="V476" s="35" t="str">
        <f>IF(ISBLANK(C476),"",IF(ISBLANK($D476),$C$3-C476,D476-C476))</f>
        <v/>
      </c>
      <c r="W476" s="35" t="str">
        <f>IF(E476="Oui",1,"")</f>
        <v/>
      </c>
      <c r="X476" s="35" t="str">
        <f t="shared" si="36"/>
        <v/>
      </c>
      <c r="Y476" s="35" t="str">
        <f t="shared" si="37"/>
        <v/>
      </c>
      <c r="Z476" s="35" t="str">
        <f>IF(E476="Oui",N476,"")</f>
        <v/>
      </c>
      <c r="AA476" s="38" t="str">
        <f>IF(E476="Oui",($C$3-J476)/365,"")</f>
        <v/>
      </c>
      <c r="AB476" s="35" t="str">
        <f t="shared" si="38"/>
        <v/>
      </c>
      <c r="AC476" s="35" t="str">
        <f>IF(AND($E476="Oui",$L476="CDI"),1,"")</f>
        <v/>
      </c>
      <c r="AD476" s="35" t="str">
        <f>IF(AND($E476="Oui",$L476="CDD"),1,"")</f>
        <v/>
      </c>
      <c r="AE476" s="35" t="str">
        <f>IF(AND($E476="Oui",$L476="Apprentissage"),1,"")</f>
        <v/>
      </c>
      <c r="AF476" s="35" t="str">
        <f>IF(AND($E476="Oui",$L476="Stage"),1,"")</f>
        <v/>
      </c>
      <c r="AG476" s="35" t="str">
        <f>IF(AND($E476="Oui",$L476="Autre"),1,"")</f>
        <v/>
      </c>
      <c r="AH476" s="35" t="str">
        <f>IF(AND($E476="Oui",$O476="Cadre"),1,"")</f>
        <v/>
      </c>
      <c r="AI476" s="35" t="str">
        <f>IF(AND($E476="Oui",$O476="Agent de maîtrise"),1,"")</f>
        <v/>
      </c>
      <c r="AJ476" s="35" t="str">
        <f>IF(AND($E476="Oui",$O476="Autre"),1,"")</f>
        <v/>
      </c>
      <c r="AK476" s="38" t="str">
        <f>IF(AND($E476="Oui",$H476="F"),($C$3-J476)/365,"")</f>
        <v/>
      </c>
      <c r="AL476" s="38" t="str">
        <f>IF(AND($E476="Oui",$H476="M"),($C$3-$J476)/365,"")</f>
        <v/>
      </c>
      <c r="AM476" s="35" t="str">
        <f>IF(AND($E476="Oui",$L476="CDI",$H476="F"),1,"")</f>
        <v/>
      </c>
      <c r="AN476" s="35" t="str">
        <f>IF(AND($E476="Oui",$L476="CDD",$H476="F"),1,"")</f>
        <v/>
      </c>
      <c r="AO476" s="35" t="str">
        <f>IF(AND($E476="Oui",$L476="Apprentissage",$H476="F"),1,"")</f>
        <v/>
      </c>
      <c r="AP476" s="35" t="str">
        <f>IF(AND($E476="Oui",$L476="Stage",$H476="F"),1,"")</f>
        <v/>
      </c>
      <c r="AQ476" s="35" t="str">
        <f>IF(AND($E476="Oui",$L476="Autre",$H476="F"),1,"")</f>
        <v/>
      </c>
      <c r="AR476" s="35" t="str">
        <f>IF(AND($E476="Oui",$O476="Cadre",$H476="F"),1,"")</f>
        <v/>
      </c>
      <c r="AS476" s="35" t="str">
        <f>IF(AND($E476="Oui",$O476="Agent de maîtrise",$H476="F"),1,"")</f>
        <v/>
      </c>
      <c r="AT476" s="35" t="str">
        <f>IF(AND($E476="Oui",$O476="Autre",$H476="F"),1,"")</f>
        <v/>
      </c>
      <c r="AU476" s="35" t="str">
        <f ca="1">IF($D476&gt;$AU$5,1,"")</f>
        <v/>
      </c>
      <c r="AV476" s="35" t="str">
        <f ca="1">IF(AND($D476&gt;$AV$5,$D476&lt;$AU$5),1,"")</f>
        <v/>
      </c>
      <c r="AW476" s="35" t="str">
        <f ca="1">IF($C476&gt;$AU$5,1,"")</f>
        <v/>
      </c>
      <c r="AX476" s="35" t="str">
        <f ca="1">IF(AND($C476&gt;$AV$5,$C476&lt;$AU$5),1,"")</f>
        <v/>
      </c>
      <c r="AY476" s="21" t="str">
        <f t="shared" si="39"/>
        <v/>
      </c>
    </row>
    <row r="477" spans="1:51" x14ac:dyDescent="0.25">
      <c r="A477" s="18">
        <v>470</v>
      </c>
      <c r="B477" s="32"/>
      <c r="C477" s="33"/>
      <c r="D477" s="33"/>
      <c r="E477" s="26" t="str">
        <f t="shared" si="35"/>
        <v/>
      </c>
      <c r="F477" s="34"/>
      <c r="G477" s="35"/>
      <c r="H477" s="33"/>
      <c r="I477" s="35"/>
      <c r="J477" s="37"/>
      <c r="K477" s="37"/>
      <c r="L477" s="37"/>
      <c r="M477" s="37"/>
      <c r="N477" s="33"/>
      <c r="O477" s="33"/>
      <c r="P477" s="33"/>
      <c r="Q477" s="33"/>
      <c r="R477" s="35"/>
      <c r="S477" s="35"/>
      <c r="T477" s="37"/>
      <c r="U477" s="37"/>
      <c r="V477" s="35" t="str">
        <f>IF(ISBLANK(C477),"",IF(ISBLANK($D477),$C$3-C477,D477-C477))</f>
        <v/>
      </c>
      <c r="W477" s="35" t="str">
        <f>IF(E477="Oui",1,"")</f>
        <v/>
      </c>
      <c r="X477" s="35" t="str">
        <f t="shared" si="36"/>
        <v/>
      </c>
      <c r="Y477" s="35" t="str">
        <f t="shared" si="37"/>
        <v/>
      </c>
      <c r="Z477" s="35" t="str">
        <f>IF(E477="Oui",N477,"")</f>
        <v/>
      </c>
      <c r="AA477" s="38" t="str">
        <f>IF(E477="Oui",($C$3-J477)/365,"")</f>
        <v/>
      </c>
      <c r="AB477" s="35" t="str">
        <f t="shared" si="38"/>
        <v/>
      </c>
      <c r="AC477" s="35" t="str">
        <f>IF(AND($E477="Oui",$L477="CDI"),1,"")</f>
        <v/>
      </c>
      <c r="AD477" s="35" t="str">
        <f>IF(AND($E477="Oui",$L477="CDD"),1,"")</f>
        <v/>
      </c>
      <c r="AE477" s="35" t="str">
        <f>IF(AND($E477="Oui",$L477="Apprentissage"),1,"")</f>
        <v/>
      </c>
      <c r="AF477" s="35" t="str">
        <f>IF(AND($E477="Oui",$L477="Stage"),1,"")</f>
        <v/>
      </c>
      <c r="AG477" s="35" t="str">
        <f>IF(AND($E477="Oui",$L477="Autre"),1,"")</f>
        <v/>
      </c>
      <c r="AH477" s="35" t="str">
        <f>IF(AND($E477="Oui",$O477="Cadre"),1,"")</f>
        <v/>
      </c>
      <c r="AI477" s="35" t="str">
        <f>IF(AND($E477="Oui",$O477="Agent de maîtrise"),1,"")</f>
        <v/>
      </c>
      <c r="AJ477" s="35" t="str">
        <f>IF(AND($E477="Oui",$O477="Autre"),1,"")</f>
        <v/>
      </c>
      <c r="AK477" s="38" t="str">
        <f>IF(AND($E477="Oui",$H477="F"),($C$3-J477)/365,"")</f>
        <v/>
      </c>
      <c r="AL477" s="38" t="str">
        <f>IF(AND($E477="Oui",$H477="M"),($C$3-$J477)/365,"")</f>
        <v/>
      </c>
      <c r="AM477" s="35" t="str">
        <f>IF(AND($E477="Oui",$L477="CDI",$H477="F"),1,"")</f>
        <v/>
      </c>
      <c r="AN477" s="35" t="str">
        <f>IF(AND($E477="Oui",$L477="CDD",$H477="F"),1,"")</f>
        <v/>
      </c>
      <c r="AO477" s="35" t="str">
        <f>IF(AND($E477="Oui",$L477="Apprentissage",$H477="F"),1,"")</f>
        <v/>
      </c>
      <c r="AP477" s="35" t="str">
        <f>IF(AND($E477="Oui",$L477="Stage",$H477="F"),1,"")</f>
        <v/>
      </c>
      <c r="AQ477" s="35" t="str">
        <f>IF(AND($E477="Oui",$L477="Autre",$H477="F"),1,"")</f>
        <v/>
      </c>
      <c r="AR477" s="35" t="str">
        <f>IF(AND($E477="Oui",$O477="Cadre",$H477="F"),1,"")</f>
        <v/>
      </c>
      <c r="AS477" s="35" t="str">
        <f>IF(AND($E477="Oui",$O477="Agent de maîtrise",$H477="F"),1,"")</f>
        <v/>
      </c>
      <c r="AT477" s="35" t="str">
        <f>IF(AND($E477="Oui",$O477="Autre",$H477="F"),1,"")</f>
        <v/>
      </c>
      <c r="AU477" s="35" t="str">
        <f ca="1">IF($D477&gt;$AU$5,1,"")</f>
        <v/>
      </c>
      <c r="AV477" s="35" t="str">
        <f ca="1">IF(AND($D477&gt;$AV$5,$D477&lt;$AU$5),1,"")</f>
        <v/>
      </c>
      <c r="AW477" s="35" t="str">
        <f ca="1">IF($C477&gt;$AU$5,1,"")</f>
        <v/>
      </c>
      <c r="AX477" s="35" t="str">
        <f ca="1">IF(AND($C477&gt;$AV$5,$C477&lt;$AU$5),1,"")</f>
        <v/>
      </c>
      <c r="AY477" s="21" t="str">
        <f t="shared" si="39"/>
        <v/>
      </c>
    </row>
    <row r="478" spans="1:51" x14ac:dyDescent="0.25">
      <c r="A478" s="18">
        <v>471</v>
      </c>
      <c r="B478" s="32"/>
      <c r="C478" s="33"/>
      <c r="D478" s="33"/>
      <c r="E478" s="26" t="str">
        <f t="shared" si="35"/>
        <v/>
      </c>
      <c r="F478" s="34"/>
      <c r="G478" s="35"/>
      <c r="H478" s="33"/>
      <c r="I478" s="35"/>
      <c r="J478" s="37"/>
      <c r="K478" s="37"/>
      <c r="L478" s="37"/>
      <c r="M478" s="37"/>
      <c r="N478" s="33"/>
      <c r="O478" s="33"/>
      <c r="P478" s="33"/>
      <c r="Q478" s="33"/>
      <c r="R478" s="35"/>
      <c r="S478" s="35"/>
      <c r="T478" s="37"/>
      <c r="U478" s="37"/>
      <c r="V478" s="35" t="str">
        <f>IF(ISBLANK(C478),"",IF(ISBLANK($D478),$C$3-C478,D478-C478))</f>
        <v/>
      </c>
      <c r="W478" s="35" t="str">
        <f>IF(E478="Oui",1,"")</f>
        <v/>
      </c>
      <c r="X478" s="35" t="str">
        <f t="shared" si="36"/>
        <v/>
      </c>
      <c r="Y478" s="35" t="str">
        <f t="shared" si="37"/>
        <v/>
      </c>
      <c r="Z478" s="35" t="str">
        <f>IF(E478="Oui",N478,"")</f>
        <v/>
      </c>
      <c r="AA478" s="38" t="str">
        <f>IF(E478="Oui",($C$3-J478)/365,"")</f>
        <v/>
      </c>
      <c r="AB478" s="35" t="str">
        <f t="shared" si="38"/>
        <v/>
      </c>
      <c r="AC478" s="35" t="str">
        <f>IF(AND($E478="Oui",$L478="CDI"),1,"")</f>
        <v/>
      </c>
      <c r="AD478" s="35" t="str">
        <f>IF(AND($E478="Oui",$L478="CDD"),1,"")</f>
        <v/>
      </c>
      <c r="AE478" s="35" t="str">
        <f>IF(AND($E478="Oui",$L478="Apprentissage"),1,"")</f>
        <v/>
      </c>
      <c r="AF478" s="35" t="str">
        <f>IF(AND($E478="Oui",$L478="Stage"),1,"")</f>
        <v/>
      </c>
      <c r="AG478" s="35" t="str">
        <f>IF(AND($E478="Oui",$L478="Autre"),1,"")</f>
        <v/>
      </c>
      <c r="AH478" s="35" t="str">
        <f>IF(AND($E478="Oui",$O478="Cadre"),1,"")</f>
        <v/>
      </c>
      <c r="AI478" s="35" t="str">
        <f>IF(AND($E478="Oui",$O478="Agent de maîtrise"),1,"")</f>
        <v/>
      </c>
      <c r="AJ478" s="35" t="str">
        <f>IF(AND($E478="Oui",$O478="Autre"),1,"")</f>
        <v/>
      </c>
      <c r="AK478" s="38" t="str">
        <f>IF(AND($E478="Oui",$H478="F"),($C$3-J478)/365,"")</f>
        <v/>
      </c>
      <c r="AL478" s="38" t="str">
        <f>IF(AND($E478="Oui",$H478="M"),($C$3-$J478)/365,"")</f>
        <v/>
      </c>
      <c r="AM478" s="35" t="str">
        <f>IF(AND($E478="Oui",$L478="CDI",$H478="F"),1,"")</f>
        <v/>
      </c>
      <c r="AN478" s="35" t="str">
        <f>IF(AND($E478="Oui",$L478="CDD",$H478="F"),1,"")</f>
        <v/>
      </c>
      <c r="AO478" s="35" t="str">
        <f>IF(AND($E478="Oui",$L478="Apprentissage",$H478="F"),1,"")</f>
        <v/>
      </c>
      <c r="AP478" s="35" t="str">
        <f>IF(AND($E478="Oui",$L478="Stage",$H478="F"),1,"")</f>
        <v/>
      </c>
      <c r="AQ478" s="35" t="str">
        <f>IF(AND($E478="Oui",$L478="Autre",$H478="F"),1,"")</f>
        <v/>
      </c>
      <c r="AR478" s="35" t="str">
        <f>IF(AND($E478="Oui",$O478="Cadre",$H478="F"),1,"")</f>
        <v/>
      </c>
      <c r="AS478" s="35" t="str">
        <f>IF(AND($E478="Oui",$O478="Agent de maîtrise",$H478="F"),1,"")</f>
        <v/>
      </c>
      <c r="AT478" s="35" t="str">
        <f>IF(AND($E478="Oui",$O478="Autre",$H478="F"),1,"")</f>
        <v/>
      </c>
      <c r="AU478" s="35" t="str">
        <f ca="1">IF($D478&gt;$AU$5,1,"")</f>
        <v/>
      </c>
      <c r="AV478" s="35" t="str">
        <f ca="1">IF(AND($D478&gt;$AV$5,$D478&lt;$AU$5),1,"")</f>
        <v/>
      </c>
      <c r="AW478" s="35" t="str">
        <f ca="1">IF($C478&gt;$AU$5,1,"")</f>
        <v/>
      </c>
      <c r="AX478" s="35" t="str">
        <f ca="1">IF(AND($C478&gt;$AV$5,$C478&lt;$AU$5),1,"")</f>
        <v/>
      </c>
      <c r="AY478" s="21" t="str">
        <f t="shared" si="39"/>
        <v/>
      </c>
    </row>
    <row r="479" spans="1:51" x14ac:dyDescent="0.25">
      <c r="A479" s="18">
        <v>472</v>
      </c>
      <c r="B479" s="32"/>
      <c r="C479" s="33"/>
      <c r="D479" s="33"/>
      <c r="E479" s="26" t="str">
        <f t="shared" si="35"/>
        <v/>
      </c>
      <c r="F479" s="34"/>
      <c r="G479" s="35"/>
      <c r="H479" s="33"/>
      <c r="I479" s="35"/>
      <c r="J479" s="37"/>
      <c r="K479" s="37"/>
      <c r="L479" s="37"/>
      <c r="M479" s="37"/>
      <c r="N479" s="33"/>
      <c r="O479" s="33"/>
      <c r="P479" s="33"/>
      <c r="Q479" s="33"/>
      <c r="R479" s="35"/>
      <c r="S479" s="35"/>
      <c r="T479" s="37"/>
      <c r="U479" s="37"/>
      <c r="V479" s="35" t="str">
        <f>IF(ISBLANK(C479),"",IF(ISBLANK($D479),$C$3-C479,D479-C479))</f>
        <v/>
      </c>
      <c r="W479" s="35" t="str">
        <f>IF(E479="Oui",1,"")</f>
        <v/>
      </c>
      <c r="X479" s="35" t="str">
        <f t="shared" si="36"/>
        <v/>
      </c>
      <c r="Y479" s="35" t="str">
        <f t="shared" si="37"/>
        <v/>
      </c>
      <c r="Z479" s="35" t="str">
        <f>IF(E479="Oui",N479,"")</f>
        <v/>
      </c>
      <c r="AA479" s="38" t="str">
        <f>IF(E479="Oui",($C$3-J479)/365,"")</f>
        <v/>
      </c>
      <c r="AB479" s="35" t="str">
        <f t="shared" si="38"/>
        <v/>
      </c>
      <c r="AC479" s="35" t="str">
        <f>IF(AND($E479="Oui",$L479="CDI"),1,"")</f>
        <v/>
      </c>
      <c r="AD479" s="35" t="str">
        <f>IF(AND($E479="Oui",$L479="CDD"),1,"")</f>
        <v/>
      </c>
      <c r="AE479" s="35" t="str">
        <f>IF(AND($E479="Oui",$L479="Apprentissage"),1,"")</f>
        <v/>
      </c>
      <c r="AF479" s="35" t="str">
        <f>IF(AND($E479="Oui",$L479="Stage"),1,"")</f>
        <v/>
      </c>
      <c r="AG479" s="35" t="str">
        <f>IF(AND($E479="Oui",$L479="Autre"),1,"")</f>
        <v/>
      </c>
      <c r="AH479" s="35" t="str">
        <f>IF(AND($E479="Oui",$O479="Cadre"),1,"")</f>
        <v/>
      </c>
      <c r="AI479" s="35" t="str">
        <f>IF(AND($E479="Oui",$O479="Agent de maîtrise"),1,"")</f>
        <v/>
      </c>
      <c r="AJ479" s="35" t="str">
        <f>IF(AND($E479="Oui",$O479="Autre"),1,"")</f>
        <v/>
      </c>
      <c r="AK479" s="38" t="str">
        <f>IF(AND($E479="Oui",$H479="F"),($C$3-J479)/365,"")</f>
        <v/>
      </c>
      <c r="AL479" s="38" t="str">
        <f>IF(AND($E479="Oui",$H479="M"),($C$3-$J479)/365,"")</f>
        <v/>
      </c>
      <c r="AM479" s="35" t="str">
        <f>IF(AND($E479="Oui",$L479="CDI",$H479="F"),1,"")</f>
        <v/>
      </c>
      <c r="AN479" s="35" t="str">
        <f>IF(AND($E479="Oui",$L479="CDD",$H479="F"),1,"")</f>
        <v/>
      </c>
      <c r="AO479" s="35" t="str">
        <f>IF(AND($E479="Oui",$L479="Apprentissage",$H479="F"),1,"")</f>
        <v/>
      </c>
      <c r="AP479" s="35" t="str">
        <f>IF(AND($E479="Oui",$L479="Stage",$H479="F"),1,"")</f>
        <v/>
      </c>
      <c r="AQ479" s="35" t="str">
        <f>IF(AND($E479="Oui",$L479="Autre",$H479="F"),1,"")</f>
        <v/>
      </c>
      <c r="AR479" s="35" t="str">
        <f>IF(AND($E479="Oui",$O479="Cadre",$H479="F"),1,"")</f>
        <v/>
      </c>
      <c r="AS479" s="35" t="str">
        <f>IF(AND($E479="Oui",$O479="Agent de maîtrise",$H479="F"),1,"")</f>
        <v/>
      </c>
      <c r="AT479" s="35" t="str">
        <f>IF(AND($E479="Oui",$O479="Autre",$H479="F"),1,"")</f>
        <v/>
      </c>
      <c r="AU479" s="35" t="str">
        <f ca="1">IF($D479&gt;$AU$5,1,"")</f>
        <v/>
      </c>
      <c r="AV479" s="35" t="str">
        <f ca="1">IF(AND($D479&gt;$AV$5,$D479&lt;$AU$5),1,"")</f>
        <v/>
      </c>
      <c r="AW479" s="35" t="str">
        <f ca="1">IF($C479&gt;$AU$5,1,"")</f>
        <v/>
      </c>
      <c r="AX479" s="35" t="str">
        <f ca="1">IF(AND($C479&gt;$AV$5,$C479&lt;$AU$5),1,"")</f>
        <v/>
      </c>
      <c r="AY479" s="21" t="str">
        <f t="shared" si="39"/>
        <v/>
      </c>
    </row>
    <row r="480" spans="1:51" x14ac:dyDescent="0.25">
      <c r="A480" s="18">
        <v>473</v>
      </c>
      <c r="B480" s="32"/>
      <c r="C480" s="33"/>
      <c r="D480" s="33"/>
      <c r="E480" s="26" t="str">
        <f t="shared" si="35"/>
        <v/>
      </c>
      <c r="F480" s="34"/>
      <c r="G480" s="35"/>
      <c r="H480" s="33"/>
      <c r="I480" s="35"/>
      <c r="J480" s="37"/>
      <c r="K480" s="37"/>
      <c r="L480" s="37"/>
      <c r="M480" s="37"/>
      <c r="N480" s="33"/>
      <c r="O480" s="33"/>
      <c r="P480" s="33"/>
      <c r="Q480" s="33"/>
      <c r="R480" s="35"/>
      <c r="S480" s="35"/>
      <c r="T480" s="37"/>
      <c r="U480" s="37"/>
      <c r="V480" s="35" t="str">
        <f>IF(ISBLANK(C480),"",IF(ISBLANK($D480),$C$3-C480,D480-C480))</f>
        <v/>
      </c>
      <c r="W480" s="35" t="str">
        <f>IF(E480="Oui",1,"")</f>
        <v/>
      </c>
      <c r="X480" s="35" t="str">
        <f t="shared" si="36"/>
        <v/>
      </c>
      <c r="Y480" s="35" t="str">
        <f t="shared" si="37"/>
        <v/>
      </c>
      <c r="Z480" s="35" t="str">
        <f>IF(E480="Oui",N480,"")</f>
        <v/>
      </c>
      <c r="AA480" s="38" t="str">
        <f>IF(E480="Oui",($C$3-J480)/365,"")</f>
        <v/>
      </c>
      <c r="AB480" s="35" t="str">
        <f t="shared" si="38"/>
        <v/>
      </c>
      <c r="AC480" s="35" t="str">
        <f>IF(AND($E480="Oui",$L480="CDI"),1,"")</f>
        <v/>
      </c>
      <c r="AD480" s="35" t="str">
        <f>IF(AND($E480="Oui",$L480="CDD"),1,"")</f>
        <v/>
      </c>
      <c r="AE480" s="35" t="str">
        <f>IF(AND($E480="Oui",$L480="Apprentissage"),1,"")</f>
        <v/>
      </c>
      <c r="AF480" s="35" t="str">
        <f>IF(AND($E480="Oui",$L480="Stage"),1,"")</f>
        <v/>
      </c>
      <c r="AG480" s="35" t="str">
        <f>IF(AND($E480="Oui",$L480="Autre"),1,"")</f>
        <v/>
      </c>
      <c r="AH480" s="35" t="str">
        <f>IF(AND($E480="Oui",$O480="Cadre"),1,"")</f>
        <v/>
      </c>
      <c r="AI480" s="35" t="str">
        <f>IF(AND($E480="Oui",$O480="Agent de maîtrise"),1,"")</f>
        <v/>
      </c>
      <c r="AJ480" s="35" t="str">
        <f>IF(AND($E480="Oui",$O480="Autre"),1,"")</f>
        <v/>
      </c>
      <c r="AK480" s="38" t="str">
        <f>IF(AND($E480="Oui",$H480="F"),($C$3-J480)/365,"")</f>
        <v/>
      </c>
      <c r="AL480" s="38" t="str">
        <f>IF(AND($E480="Oui",$H480="M"),($C$3-$J480)/365,"")</f>
        <v/>
      </c>
      <c r="AM480" s="35" t="str">
        <f>IF(AND($E480="Oui",$L480="CDI",$H480="F"),1,"")</f>
        <v/>
      </c>
      <c r="AN480" s="35" t="str">
        <f>IF(AND($E480="Oui",$L480="CDD",$H480="F"),1,"")</f>
        <v/>
      </c>
      <c r="AO480" s="35" t="str">
        <f>IF(AND($E480="Oui",$L480="Apprentissage",$H480="F"),1,"")</f>
        <v/>
      </c>
      <c r="AP480" s="35" t="str">
        <f>IF(AND($E480="Oui",$L480="Stage",$H480="F"),1,"")</f>
        <v/>
      </c>
      <c r="AQ480" s="35" t="str">
        <f>IF(AND($E480="Oui",$L480="Autre",$H480="F"),1,"")</f>
        <v/>
      </c>
      <c r="AR480" s="35" t="str">
        <f>IF(AND($E480="Oui",$O480="Cadre",$H480="F"),1,"")</f>
        <v/>
      </c>
      <c r="AS480" s="35" t="str">
        <f>IF(AND($E480="Oui",$O480="Agent de maîtrise",$H480="F"),1,"")</f>
        <v/>
      </c>
      <c r="AT480" s="35" t="str">
        <f>IF(AND($E480="Oui",$O480="Autre",$H480="F"),1,"")</f>
        <v/>
      </c>
      <c r="AU480" s="35" t="str">
        <f ca="1">IF($D480&gt;$AU$5,1,"")</f>
        <v/>
      </c>
      <c r="AV480" s="35" t="str">
        <f ca="1">IF(AND($D480&gt;$AV$5,$D480&lt;$AU$5),1,"")</f>
        <v/>
      </c>
      <c r="AW480" s="35" t="str">
        <f ca="1">IF($C480&gt;$AU$5,1,"")</f>
        <v/>
      </c>
      <c r="AX480" s="35" t="str">
        <f ca="1">IF(AND($C480&gt;$AV$5,$C480&lt;$AU$5),1,"")</f>
        <v/>
      </c>
      <c r="AY480" s="21" t="str">
        <f t="shared" si="39"/>
        <v/>
      </c>
    </row>
    <row r="481" spans="1:51" x14ac:dyDescent="0.25">
      <c r="A481" s="18">
        <v>474</v>
      </c>
      <c r="B481" s="32"/>
      <c r="C481" s="33"/>
      <c r="D481" s="33"/>
      <c r="E481" s="26" t="str">
        <f t="shared" si="35"/>
        <v/>
      </c>
      <c r="F481" s="34"/>
      <c r="G481" s="35"/>
      <c r="H481" s="33"/>
      <c r="I481" s="35"/>
      <c r="J481" s="37"/>
      <c r="K481" s="37"/>
      <c r="L481" s="37"/>
      <c r="M481" s="37"/>
      <c r="N481" s="33"/>
      <c r="O481" s="33"/>
      <c r="P481" s="33"/>
      <c r="Q481" s="33"/>
      <c r="R481" s="35"/>
      <c r="S481" s="35"/>
      <c r="T481" s="37"/>
      <c r="U481" s="37"/>
      <c r="V481" s="35" t="str">
        <f>IF(ISBLANK(C481),"",IF(ISBLANK($D481),$C$3-C481,D481-C481))</f>
        <v/>
      </c>
      <c r="W481" s="35" t="str">
        <f>IF(E481="Oui",1,"")</f>
        <v/>
      </c>
      <c r="X481" s="35" t="str">
        <f t="shared" si="36"/>
        <v/>
      </c>
      <c r="Y481" s="35" t="str">
        <f t="shared" si="37"/>
        <v/>
      </c>
      <c r="Z481" s="35" t="str">
        <f>IF(E481="Oui",N481,"")</f>
        <v/>
      </c>
      <c r="AA481" s="38" t="str">
        <f>IF(E481="Oui",($C$3-J481)/365,"")</f>
        <v/>
      </c>
      <c r="AB481" s="35" t="str">
        <f t="shared" si="38"/>
        <v/>
      </c>
      <c r="AC481" s="35" t="str">
        <f>IF(AND($E481="Oui",$L481="CDI"),1,"")</f>
        <v/>
      </c>
      <c r="AD481" s="35" t="str">
        <f>IF(AND($E481="Oui",$L481="CDD"),1,"")</f>
        <v/>
      </c>
      <c r="AE481" s="35" t="str">
        <f>IF(AND($E481="Oui",$L481="Apprentissage"),1,"")</f>
        <v/>
      </c>
      <c r="AF481" s="35" t="str">
        <f>IF(AND($E481="Oui",$L481="Stage"),1,"")</f>
        <v/>
      </c>
      <c r="AG481" s="35" t="str">
        <f>IF(AND($E481="Oui",$L481="Autre"),1,"")</f>
        <v/>
      </c>
      <c r="AH481" s="35" t="str">
        <f>IF(AND($E481="Oui",$O481="Cadre"),1,"")</f>
        <v/>
      </c>
      <c r="AI481" s="35" t="str">
        <f>IF(AND($E481="Oui",$O481="Agent de maîtrise"),1,"")</f>
        <v/>
      </c>
      <c r="AJ481" s="35" t="str">
        <f>IF(AND($E481="Oui",$O481="Autre"),1,"")</f>
        <v/>
      </c>
      <c r="AK481" s="38" t="str">
        <f>IF(AND($E481="Oui",$H481="F"),($C$3-J481)/365,"")</f>
        <v/>
      </c>
      <c r="AL481" s="38" t="str">
        <f>IF(AND($E481="Oui",$H481="M"),($C$3-$J481)/365,"")</f>
        <v/>
      </c>
      <c r="AM481" s="35" t="str">
        <f>IF(AND($E481="Oui",$L481="CDI",$H481="F"),1,"")</f>
        <v/>
      </c>
      <c r="AN481" s="35" t="str">
        <f>IF(AND($E481="Oui",$L481="CDD",$H481="F"),1,"")</f>
        <v/>
      </c>
      <c r="AO481" s="35" t="str">
        <f>IF(AND($E481="Oui",$L481="Apprentissage",$H481="F"),1,"")</f>
        <v/>
      </c>
      <c r="AP481" s="35" t="str">
        <f>IF(AND($E481="Oui",$L481="Stage",$H481="F"),1,"")</f>
        <v/>
      </c>
      <c r="AQ481" s="35" t="str">
        <f>IF(AND($E481="Oui",$L481="Autre",$H481="F"),1,"")</f>
        <v/>
      </c>
      <c r="AR481" s="35" t="str">
        <f>IF(AND($E481="Oui",$O481="Cadre",$H481="F"),1,"")</f>
        <v/>
      </c>
      <c r="AS481" s="35" t="str">
        <f>IF(AND($E481="Oui",$O481="Agent de maîtrise",$H481="F"),1,"")</f>
        <v/>
      </c>
      <c r="AT481" s="35" t="str">
        <f>IF(AND($E481="Oui",$O481="Autre",$H481="F"),1,"")</f>
        <v/>
      </c>
      <c r="AU481" s="35" t="str">
        <f ca="1">IF($D481&gt;$AU$5,1,"")</f>
        <v/>
      </c>
      <c r="AV481" s="35" t="str">
        <f ca="1">IF(AND($D481&gt;$AV$5,$D481&lt;$AU$5),1,"")</f>
        <v/>
      </c>
      <c r="AW481" s="35" t="str">
        <f ca="1">IF($C481&gt;$AU$5,1,"")</f>
        <v/>
      </c>
      <c r="AX481" s="35" t="str">
        <f ca="1">IF(AND($C481&gt;$AV$5,$C481&lt;$AU$5),1,"")</f>
        <v/>
      </c>
      <c r="AY481" s="21" t="str">
        <f t="shared" si="39"/>
        <v/>
      </c>
    </row>
    <row r="482" spans="1:51" x14ac:dyDescent="0.25">
      <c r="A482" s="18">
        <v>475</v>
      </c>
      <c r="B482" s="32"/>
      <c r="C482" s="33"/>
      <c r="D482" s="33"/>
      <c r="E482" s="26" t="str">
        <f t="shared" si="35"/>
        <v/>
      </c>
      <c r="F482" s="34"/>
      <c r="G482" s="35"/>
      <c r="H482" s="33"/>
      <c r="I482" s="35"/>
      <c r="J482" s="37"/>
      <c r="K482" s="37"/>
      <c r="L482" s="37"/>
      <c r="M482" s="37"/>
      <c r="N482" s="33"/>
      <c r="O482" s="33"/>
      <c r="P482" s="33"/>
      <c r="Q482" s="33"/>
      <c r="R482" s="35"/>
      <c r="S482" s="35"/>
      <c r="T482" s="37"/>
      <c r="U482" s="37"/>
      <c r="V482" s="35" t="str">
        <f>IF(ISBLANK(C482),"",IF(ISBLANK($D482),$C$3-C482,D482-C482))</f>
        <v/>
      </c>
      <c r="W482" s="35" t="str">
        <f>IF(E482="Oui",1,"")</f>
        <v/>
      </c>
      <c r="X482" s="35" t="str">
        <f t="shared" si="36"/>
        <v/>
      </c>
      <c r="Y482" s="35" t="str">
        <f t="shared" si="37"/>
        <v/>
      </c>
      <c r="Z482" s="35" t="str">
        <f>IF(E482="Oui",N482,"")</f>
        <v/>
      </c>
      <c r="AA482" s="38" t="str">
        <f>IF(E482="Oui",($C$3-J482)/365,"")</f>
        <v/>
      </c>
      <c r="AB482" s="35" t="str">
        <f t="shared" si="38"/>
        <v/>
      </c>
      <c r="AC482" s="35" t="str">
        <f>IF(AND($E482="Oui",$L482="CDI"),1,"")</f>
        <v/>
      </c>
      <c r="AD482" s="35" t="str">
        <f>IF(AND($E482="Oui",$L482="CDD"),1,"")</f>
        <v/>
      </c>
      <c r="AE482" s="35" t="str">
        <f>IF(AND($E482="Oui",$L482="Apprentissage"),1,"")</f>
        <v/>
      </c>
      <c r="AF482" s="35" t="str">
        <f>IF(AND($E482="Oui",$L482="Stage"),1,"")</f>
        <v/>
      </c>
      <c r="AG482" s="35" t="str">
        <f>IF(AND($E482="Oui",$L482="Autre"),1,"")</f>
        <v/>
      </c>
      <c r="AH482" s="35" t="str">
        <f>IF(AND($E482="Oui",$O482="Cadre"),1,"")</f>
        <v/>
      </c>
      <c r="AI482" s="35" t="str">
        <f>IF(AND($E482="Oui",$O482="Agent de maîtrise"),1,"")</f>
        <v/>
      </c>
      <c r="AJ482" s="35" t="str">
        <f>IF(AND($E482="Oui",$O482="Autre"),1,"")</f>
        <v/>
      </c>
      <c r="AK482" s="38" t="str">
        <f>IF(AND($E482="Oui",$H482="F"),($C$3-J482)/365,"")</f>
        <v/>
      </c>
      <c r="AL482" s="38" t="str">
        <f>IF(AND($E482="Oui",$H482="M"),($C$3-$J482)/365,"")</f>
        <v/>
      </c>
      <c r="AM482" s="35" t="str">
        <f>IF(AND($E482="Oui",$L482="CDI",$H482="F"),1,"")</f>
        <v/>
      </c>
      <c r="AN482" s="35" t="str">
        <f>IF(AND($E482="Oui",$L482="CDD",$H482="F"),1,"")</f>
        <v/>
      </c>
      <c r="AO482" s="35" t="str">
        <f>IF(AND($E482="Oui",$L482="Apprentissage",$H482="F"),1,"")</f>
        <v/>
      </c>
      <c r="AP482" s="35" t="str">
        <f>IF(AND($E482="Oui",$L482="Stage",$H482="F"),1,"")</f>
        <v/>
      </c>
      <c r="AQ482" s="35" t="str">
        <f>IF(AND($E482="Oui",$L482="Autre",$H482="F"),1,"")</f>
        <v/>
      </c>
      <c r="AR482" s="35" t="str">
        <f>IF(AND($E482="Oui",$O482="Cadre",$H482="F"),1,"")</f>
        <v/>
      </c>
      <c r="AS482" s="35" t="str">
        <f>IF(AND($E482="Oui",$O482="Agent de maîtrise",$H482="F"),1,"")</f>
        <v/>
      </c>
      <c r="AT482" s="35" t="str">
        <f>IF(AND($E482="Oui",$O482="Autre",$H482="F"),1,"")</f>
        <v/>
      </c>
      <c r="AU482" s="35" t="str">
        <f ca="1">IF($D482&gt;$AU$5,1,"")</f>
        <v/>
      </c>
      <c r="AV482" s="35" t="str">
        <f ca="1">IF(AND($D482&gt;$AV$5,$D482&lt;$AU$5),1,"")</f>
        <v/>
      </c>
      <c r="AW482" s="35" t="str">
        <f ca="1">IF($C482&gt;$AU$5,1,"")</f>
        <v/>
      </c>
      <c r="AX482" s="35" t="str">
        <f ca="1">IF(AND($C482&gt;$AV$5,$C482&lt;$AU$5),1,"")</f>
        <v/>
      </c>
      <c r="AY482" s="21" t="str">
        <f t="shared" si="39"/>
        <v/>
      </c>
    </row>
    <row r="483" spans="1:51" x14ac:dyDescent="0.25">
      <c r="A483" s="18">
        <v>476</v>
      </c>
      <c r="B483" s="32"/>
      <c r="C483" s="33"/>
      <c r="D483" s="33"/>
      <c r="E483" s="26" t="str">
        <f t="shared" si="35"/>
        <v/>
      </c>
      <c r="F483" s="34"/>
      <c r="G483" s="35"/>
      <c r="H483" s="33"/>
      <c r="I483" s="35"/>
      <c r="J483" s="37"/>
      <c r="K483" s="37"/>
      <c r="L483" s="37"/>
      <c r="M483" s="37"/>
      <c r="N483" s="33"/>
      <c r="O483" s="33"/>
      <c r="P483" s="33"/>
      <c r="Q483" s="33"/>
      <c r="R483" s="35"/>
      <c r="S483" s="35"/>
      <c r="T483" s="37"/>
      <c r="U483" s="37"/>
      <c r="V483" s="35" t="str">
        <f>IF(ISBLANK(C483),"",IF(ISBLANK($D483),$C$3-C483,D483-C483))</f>
        <v/>
      </c>
      <c r="W483" s="35" t="str">
        <f>IF(E483="Oui",1,"")</f>
        <v/>
      </c>
      <c r="X483" s="35" t="str">
        <f t="shared" si="36"/>
        <v/>
      </c>
      <c r="Y483" s="35" t="str">
        <f t="shared" si="37"/>
        <v/>
      </c>
      <c r="Z483" s="35" t="str">
        <f>IF(E483="Oui",N483,"")</f>
        <v/>
      </c>
      <c r="AA483" s="38" t="str">
        <f>IF(E483="Oui",($C$3-J483)/365,"")</f>
        <v/>
      </c>
      <c r="AB483" s="35" t="str">
        <f t="shared" si="38"/>
        <v/>
      </c>
      <c r="AC483" s="35" t="str">
        <f>IF(AND($E483="Oui",$L483="CDI"),1,"")</f>
        <v/>
      </c>
      <c r="AD483" s="35" t="str">
        <f>IF(AND($E483="Oui",$L483="CDD"),1,"")</f>
        <v/>
      </c>
      <c r="AE483" s="35" t="str">
        <f>IF(AND($E483="Oui",$L483="Apprentissage"),1,"")</f>
        <v/>
      </c>
      <c r="AF483" s="35" t="str">
        <f>IF(AND($E483="Oui",$L483="Stage"),1,"")</f>
        <v/>
      </c>
      <c r="AG483" s="35" t="str">
        <f>IF(AND($E483="Oui",$L483="Autre"),1,"")</f>
        <v/>
      </c>
      <c r="AH483" s="35" t="str">
        <f>IF(AND($E483="Oui",$O483="Cadre"),1,"")</f>
        <v/>
      </c>
      <c r="AI483" s="35" t="str">
        <f>IF(AND($E483="Oui",$O483="Agent de maîtrise"),1,"")</f>
        <v/>
      </c>
      <c r="AJ483" s="35" t="str">
        <f>IF(AND($E483="Oui",$O483="Autre"),1,"")</f>
        <v/>
      </c>
      <c r="AK483" s="38" t="str">
        <f>IF(AND($E483="Oui",$H483="F"),($C$3-J483)/365,"")</f>
        <v/>
      </c>
      <c r="AL483" s="38" t="str">
        <f>IF(AND($E483="Oui",$H483="M"),($C$3-$J483)/365,"")</f>
        <v/>
      </c>
      <c r="AM483" s="35" t="str">
        <f>IF(AND($E483="Oui",$L483="CDI",$H483="F"),1,"")</f>
        <v/>
      </c>
      <c r="AN483" s="35" t="str">
        <f>IF(AND($E483="Oui",$L483="CDD",$H483="F"),1,"")</f>
        <v/>
      </c>
      <c r="AO483" s="35" t="str">
        <f>IF(AND($E483="Oui",$L483="Apprentissage",$H483="F"),1,"")</f>
        <v/>
      </c>
      <c r="AP483" s="35" t="str">
        <f>IF(AND($E483="Oui",$L483="Stage",$H483="F"),1,"")</f>
        <v/>
      </c>
      <c r="AQ483" s="35" t="str">
        <f>IF(AND($E483="Oui",$L483="Autre",$H483="F"),1,"")</f>
        <v/>
      </c>
      <c r="AR483" s="35" t="str">
        <f>IF(AND($E483="Oui",$O483="Cadre",$H483="F"),1,"")</f>
        <v/>
      </c>
      <c r="AS483" s="35" t="str">
        <f>IF(AND($E483="Oui",$O483="Agent de maîtrise",$H483="F"),1,"")</f>
        <v/>
      </c>
      <c r="AT483" s="35" t="str">
        <f>IF(AND($E483="Oui",$O483="Autre",$H483="F"),1,"")</f>
        <v/>
      </c>
      <c r="AU483" s="35" t="str">
        <f ca="1">IF($D483&gt;$AU$5,1,"")</f>
        <v/>
      </c>
      <c r="AV483" s="35" t="str">
        <f ca="1">IF(AND($D483&gt;$AV$5,$D483&lt;$AU$5),1,"")</f>
        <v/>
      </c>
      <c r="AW483" s="35" t="str">
        <f ca="1">IF($C483&gt;$AU$5,1,"")</f>
        <v/>
      </c>
      <c r="AX483" s="35" t="str">
        <f ca="1">IF(AND($C483&gt;$AV$5,$C483&lt;$AU$5),1,"")</f>
        <v/>
      </c>
      <c r="AY483" s="21" t="str">
        <f t="shared" si="39"/>
        <v/>
      </c>
    </row>
    <row r="484" spans="1:51" x14ac:dyDescent="0.25">
      <c r="A484" s="18">
        <v>477</v>
      </c>
      <c r="B484" s="32"/>
      <c r="C484" s="33"/>
      <c r="D484" s="33"/>
      <c r="E484" s="26" t="str">
        <f t="shared" si="35"/>
        <v/>
      </c>
      <c r="F484" s="34"/>
      <c r="G484" s="35"/>
      <c r="H484" s="33"/>
      <c r="I484" s="35"/>
      <c r="J484" s="37"/>
      <c r="K484" s="37"/>
      <c r="L484" s="37"/>
      <c r="M484" s="37"/>
      <c r="N484" s="33"/>
      <c r="O484" s="33"/>
      <c r="P484" s="33"/>
      <c r="Q484" s="33"/>
      <c r="R484" s="35"/>
      <c r="S484" s="35"/>
      <c r="T484" s="37"/>
      <c r="U484" s="37"/>
      <c r="V484" s="35" t="str">
        <f>IF(ISBLANK(C484),"",IF(ISBLANK($D484),$C$3-C484,D484-C484))</f>
        <v/>
      </c>
      <c r="W484" s="35" t="str">
        <f>IF(E484="Oui",1,"")</f>
        <v/>
      </c>
      <c r="X484" s="35" t="str">
        <f t="shared" si="36"/>
        <v/>
      </c>
      <c r="Y484" s="35" t="str">
        <f t="shared" si="37"/>
        <v/>
      </c>
      <c r="Z484" s="35" t="str">
        <f>IF(E484="Oui",N484,"")</f>
        <v/>
      </c>
      <c r="AA484" s="38" t="str">
        <f>IF(E484="Oui",($C$3-J484)/365,"")</f>
        <v/>
      </c>
      <c r="AB484" s="35" t="str">
        <f t="shared" si="38"/>
        <v/>
      </c>
      <c r="AC484" s="35" t="str">
        <f>IF(AND($E484="Oui",$L484="CDI"),1,"")</f>
        <v/>
      </c>
      <c r="AD484" s="35" t="str">
        <f>IF(AND($E484="Oui",$L484="CDD"),1,"")</f>
        <v/>
      </c>
      <c r="AE484" s="35" t="str">
        <f>IF(AND($E484="Oui",$L484="Apprentissage"),1,"")</f>
        <v/>
      </c>
      <c r="AF484" s="35" t="str">
        <f>IF(AND($E484="Oui",$L484="Stage"),1,"")</f>
        <v/>
      </c>
      <c r="AG484" s="35" t="str">
        <f>IF(AND($E484="Oui",$L484="Autre"),1,"")</f>
        <v/>
      </c>
      <c r="AH484" s="35" t="str">
        <f>IF(AND($E484="Oui",$O484="Cadre"),1,"")</f>
        <v/>
      </c>
      <c r="AI484" s="35" t="str">
        <f>IF(AND($E484="Oui",$O484="Agent de maîtrise"),1,"")</f>
        <v/>
      </c>
      <c r="AJ484" s="35" t="str">
        <f>IF(AND($E484="Oui",$O484="Autre"),1,"")</f>
        <v/>
      </c>
      <c r="AK484" s="38" t="str">
        <f>IF(AND($E484="Oui",$H484="F"),($C$3-J484)/365,"")</f>
        <v/>
      </c>
      <c r="AL484" s="38" t="str">
        <f>IF(AND($E484="Oui",$H484="M"),($C$3-$J484)/365,"")</f>
        <v/>
      </c>
      <c r="AM484" s="35" t="str">
        <f>IF(AND($E484="Oui",$L484="CDI",$H484="F"),1,"")</f>
        <v/>
      </c>
      <c r="AN484" s="35" t="str">
        <f>IF(AND($E484="Oui",$L484="CDD",$H484="F"),1,"")</f>
        <v/>
      </c>
      <c r="AO484" s="35" t="str">
        <f>IF(AND($E484="Oui",$L484="Apprentissage",$H484="F"),1,"")</f>
        <v/>
      </c>
      <c r="AP484" s="35" t="str">
        <f>IF(AND($E484="Oui",$L484="Stage",$H484="F"),1,"")</f>
        <v/>
      </c>
      <c r="AQ484" s="35" t="str">
        <f>IF(AND($E484="Oui",$L484="Autre",$H484="F"),1,"")</f>
        <v/>
      </c>
      <c r="AR484" s="35" t="str">
        <f>IF(AND($E484="Oui",$O484="Cadre",$H484="F"),1,"")</f>
        <v/>
      </c>
      <c r="AS484" s="35" t="str">
        <f>IF(AND($E484="Oui",$O484="Agent de maîtrise",$H484="F"),1,"")</f>
        <v/>
      </c>
      <c r="AT484" s="35" t="str">
        <f>IF(AND($E484="Oui",$O484="Autre",$H484="F"),1,"")</f>
        <v/>
      </c>
      <c r="AU484" s="35" t="str">
        <f ca="1">IF($D484&gt;$AU$5,1,"")</f>
        <v/>
      </c>
      <c r="AV484" s="35" t="str">
        <f ca="1">IF(AND($D484&gt;$AV$5,$D484&lt;$AU$5),1,"")</f>
        <v/>
      </c>
      <c r="AW484" s="35" t="str">
        <f ca="1">IF($C484&gt;$AU$5,1,"")</f>
        <v/>
      </c>
      <c r="AX484" s="35" t="str">
        <f ca="1">IF(AND($C484&gt;$AV$5,$C484&lt;$AU$5),1,"")</f>
        <v/>
      </c>
      <c r="AY484" s="21" t="str">
        <f t="shared" si="39"/>
        <v/>
      </c>
    </row>
    <row r="485" spans="1:51" x14ac:dyDescent="0.25">
      <c r="A485" s="18">
        <v>478</v>
      </c>
      <c r="B485" s="32"/>
      <c r="C485" s="33"/>
      <c r="D485" s="33"/>
      <c r="E485" s="26" t="str">
        <f t="shared" si="35"/>
        <v/>
      </c>
      <c r="F485" s="34"/>
      <c r="G485" s="35"/>
      <c r="H485" s="33"/>
      <c r="I485" s="35"/>
      <c r="J485" s="37"/>
      <c r="K485" s="37"/>
      <c r="L485" s="37"/>
      <c r="M485" s="37"/>
      <c r="N485" s="33"/>
      <c r="O485" s="33"/>
      <c r="P485" s="33"/>
      <c r="Q485" s="33"/>
      <c r="R485" s="35"/>
      <c r="S485" s="35"/>
      <c r="T485" s="37"/>
      <c r="U485" s="37"/>
      <c r="V485" s="35" t="str">
        <f>IF(ISBLANK(C485),"",IF(ISBLANK($D485),$C$3-C485,D485-C485))</f>
        <v/>
      </c>
      <c r="W485" s="35" t="str">
        <f>IF(E485="Oui",1,"")</f>
        <v/>
      </c>
      <c r="X485" s="35" t="str">
        <f t="shared" si="36"/>
        <v/>
      </c>
      <c r="Y485" s="35" t="str">
        <f t="shared" si="37"/>
        <v/>
      </c>
      <c r="Z485" s="35" t="str">
        <f>IF(E485="Oui",N485,"")</f>
        <v/>
      </c>
      <c r="AA485" s="38" t="str">
        <f>IF(E485="Oui",($C$3-J485)/365,"")</f>
        <v/>
      </c>
      <c r="AB485" s="35" t="str">
        <f t="shared" si="38"/>
        <v/>
      </c>
      <c r="AC485" s="35" t="str">
        <f>IF(AND($E485="Oui",$L485="CDI"),1,"")</f>
        <v/>
      </c>
      <c r="AD485" s="35" t="str">
        <f>IF(AND($E485="Oui",$L485="CDD"),1,"")</f>
        <v/>
      </c>
      <c r="AE485" s="35" t="str">
        <f>IF(AND($E485="Oui",$L485="Apprentissage"),1,"")</f>
        <v/>
      </c>
      <c r="AF485" s="35" t="str">
        <f>IF(AND($E485="Oui",$L485="Stage"),1,"")</f>
        <v/>
      </c>
      <c r="AG485" s="35" t="str">
        <f>IF(AND($E485="Oui",$L485="Autre"),1,"")</f>
        <v/>
      </c>
      <c r="AH485" s="35" t="str">
        <f>IF(AND($E485="Oui",$O485="Cadre"),1,"")</f>
        <v/>
      </c>
      <c r="AI485" s="35" t="str">
        <f>IF(AND($E485="Oui",$O485="Agent de maîtrise"),1,"")</f>
        <v/>
      </c>
      <c r="AJ485" s="35" t="str">
        <f>IF(AND($E485="Oui",$O485="Autre"),1,"")</f>
        <v/>
      </c>
      <c r="AK485" s="38" t="str">
        <f>IF(AND($E485="Oui",$H485="F"),($C$3-J485)/365,"")</f>
        <v/>
      </c>
      <c r="AL485" s="38" t="str">
        <f>IF(AND($E485="Oui",$H485="M"),($C$3-$J485)/365,"")</f>
        <v/>
      </c>
      <c r="AM485" s="35" t="str">
        <f>IF(AND($E485="Oui",$L485="CDI",$H485="F"),1,"")</f>
        <v/>
      </c>
      <c r="AN485" s="35" t="str">
        <f>IF(AND($E485="Oui",$L485="CDD",$H485="F"),1,"")</f>
        <v/>
      </c>
      <c r="AO485" s="35" t="str">
        <f>IF(AND($E485="Oui",$L485="Apprentissage",$H485="F"),1,"")</f>
        <v/>
      </c>
      <c r="AP485" s="35" t="str">
        <f>IF(AND($E485="Oui",$L485="Stage",$H485="F"),1,"")</f>
        <v/>
      </c>
      <c r="AQ485" s="35" t="str">
        <f>IF(AND($E485="Oui",$L485="Autre",$H485="F"),1,"")</f>
        <v/>
      </c>
      <c r="AR485" s="35" t="str">
        <f>IF(AND($E485="Oui",$O485="Cadre",$H485="F"),1,"")</f>
        <v/>
      </c>
      <c r="AS485" s="35" t="str">
        <f>IF(AND($E485="Oui",$O485="Agent de maîtrise",$H485="F"),1,"")</f>
        <v/>
      </c>
      <c r="AT485" s="35" t="str">
        <f>IF(AND($E485="Oui",$O485="Autre",$H485="F"),1,"")</f>
        <v/>
      </c>
      <c r="AU485" s="35" t="str">
        <f ca="1">IF($D485&gt;$AU$5,1,"")</f>
        <v/>
      </c>
      <c r="AV485" s="35" t="str">
        <f ca="1">IF(AND($D485&gt;$AV$5,$D485&lt;$AU$5),1,"")</f>
        <v/>
      </c>
      <c r="AW485" s="35" t="str">
        <f ca="1">IF($C485&gt;$AU$5,1,"")</f>
        <v/>
      </c>
      <c r="AX485" s="35" t="str">
        <f ca="1">IF(AND($C485&gt;$AV$5,$C485&lt;$AU$5),1,"")</f>
        <v/>
      </c>
      <c r="AY485" s="21" t="str">
        <f t="shared" si="39"/>
        <v/>
      </c>
    </row>
    <row r="486" spans="1:51" x14ac:dyDescent="0.25">
      <c r="A486" s="18">
        <v>479</v>
      </c>
      <c r="B486" s="32"/>
      <c r="C486" s="33"/>
      <c r="D486" s="33"/>
      <c r="E486" s="26" t="str">
        <f t="shared" si="35"/>
        <v/>
      </c>
      <c r="F486" s="34"/>
      <c r="G486" s="35"/>
      <c r="H486" s="33"/>
      <c r="I486" s="35"/>
      <c r="J486" s="37"/>
      <c r="K486" s="37"/>
      <c r="L486" s="37"/>
      <c r="M486" s="37"/>
      <c r="N486" s="33"/>
      <c r="O486" s="33"/>
      <c r="P486" s="33"/>
      <c r="Q486" s="33"/>
      <c r="R486" s="35"/>
      <c r="S486" s="35"/>
      <c r="T486" s="37"/>
      <c r="U486" s="37"/>
      <c r="V486" s="35" t="str">
        <f>IF(ISBLANK(C486),"",IF(ISBLANK($D486),$C$3-C486,D486-C486))</f>
        <v/>
      </c>
      <c r="W486" s="35" t="str">
        <f>IF(E486="Oui",1,"")</f>
        <v/>
      </c>
      <c r="X486" s="35" t="str">
        <f t="shared" si="36"/>
        <v/>
      </c>
      <c r="Y486" s="35" t="str">
        <f t="shared" si="37"/>
        <v/>
      </c>
      <c r="Z486" s="35" t="str">
        <f>IF(E486="Oui",N486,"")</f>
        <v/>
      </c>
      <c r="AA486" s="38" t="str">
        <f>IF(E486="Oui",($C$3-J486)/365,"")</f>
        <v/>
      </c>
      <c r="AB486" s="35" t="str">
        <f t="shared" si="38"/>
        <v/>
      </c>
      <c r="AC486" s="35" t="str">
        <f>IF(AND($E486="Oui",$L486="CDI"),1,"")</f>
        <v/>
      </c>
      <c r="AD486" s="35" t="str">
        <f>IF(AND($E486="Oui",$L486="CDD"),1,"")</f>
        <v/>
      </c>
      <c r="AE486" s="35" t="str">
        <f>IF(AND($E486="Oui",$L486="Apprentissage"),1,"")</f>
        <v/>
      </c>
      <c r="AF486" s="35" t="str">
        <f>IF(AND($E486="Oui",$L486="Stage"),1,"")</f>
        <v/>
      </c>
      <c r="AG486" s="35" t="str">
        <f>IF(AND($E486="Oui",$L486="Autre"),1,"")</f>
        <v/>
      </c>
      <c r="AH486" s="35" t="str">
        <f>IF(AND($E486="Oui",$O486="Cadre"),1,"")</f>
        <v/>
      </c>
      <c r="AI486" s="35" t="str">
        <f>IF(AND($E486="Oui",$O486="Agent de maîtrise"),1,"")</f>
        <v/>
      </c>
      <c r="AJ486" s="35" t="str">
        <f>IF(AND($E486="Oui",$O486="Autre"),1,"")</f>
        <v/>
      </c>
      <c r="AK486" s="38" t="str">
        <f>IF(AND($E486="Oui",$H486="F"),($C$3-J486)/365,"")</f>
        <v/>
      </c>
      <c r="AL486" s="38" t="str">
        <f>IF(AND($E486="Oui",$H486="M"),($C$3-$J486)/365,"")</f>
        <v/>
      </c>
      <c r="AM486" s="35" t="str">
        <f>IF(AND($E486="Oui",$L486="CDI",$H486="F"),1,"")</f>
        <v/>
      </c>
      <c r="AN486" s="35" t="str">
        <f>IF(AND($E486="Oui",$L486="CDD",$H486="F"),1,"")</f>
        <v/>
      </c>
      <c r="AO486" s="35" t="str">
        <f>IF(AND($E486="Oui",$L486="Apprentissage",$H486="F"),1,"")</f>
        <v/>
      </c>
      <c r="AP486" s="35" t="str">
        <f>IF(AND($E486="Oui",$L486="Stage",$H486="F"),1,"")</f>
        <v/>
      </c>
      <c r="AQ486" s="35" t="str">
        <f>IF(AND($E486="Oui",$L486="Autre",$H486="F"),1,"")</f>
        <v/>
      </c>
      <c r="AR486" s="35" t="str">
        <f>IF(AND($E486="Oui",$O486="Cadre",$H486="F"),1,"")</f>
        <v/>
      </c>
      <c r="AS486" s="35" t="str">
        <f>IF(AND($E486="Oui",$O486="Agent de maîtrise",$H486="F"),1,"")</f>
        <v/>
      </c>
      <c r="AT486" s="35" t="str">
        <f>IF(AND($E486="Oui",$O486="Autre",$H486="F"),1,"")</f>
        <v/>
      </c>
      <c r="AU486" s="35" t="str">
        <f ca="1">IF($D486&gt;$AU$5,1,"")</f>
        <v/>
      </c>
      <c r="AV486" s="35" t="str">
        <f ca="1">IF(AND($D486&gt;$AV$5,$D486&lt;$AU$5),1,"")</f>
        <v/>
      </c>
      <c r="AW486" s="35" t="str">
        <f ca="1">IF($C486&gt;$AU$5,1,"")</f>
        <v/>
      </c>
      <c r="AX486" s="35" t="str">
        <f ca="1">IF(AND($C486&gt;$AV$5,$C486&lt;$AU$5),1,"")</f>
        <v/>
      </c>
      <c r="AY486" s="21" t="str">
        <f t="shared" si="39"/>
        <v/>
      </c>
    </row>
    <row r="487" spans="1:51" x14ac:dyDescent="0.25">
      <c r="A487" s="18">
        <v>480</v>
      </c>
      <c r="B487" s="32"/>
      <c r="C487" s="33"/>
      <c r="D487" s="33"/>
      <c r="E487" s="26" t="str">
        <f t="shared" si="35"/>
        <v/>
      </c>
      <c r="F487" s="34"/>
      <c r="G487" s="35"/>
      <c r="H487" s="33"/>
      <c r="I487" s="35"/>
      <c r="J487" s="37"/>
      <c r="K487" s="37"/>
      <c r="L487" s="37"/>
      <c r="M487" s="37"/>
      <c r="N487" s="33"/>
      <c r="O487" s="33"/>
      <c r="P487" s="33"/>
      <c r="Q487" s="33"/>
      <c r="R487" s="35"/>
      <c r="S487" s="35"/>
      <c r="T487" s="37"/>
      <c r="U487" s="37"/>
      <c r="V487" s="35" t="str">
        <f>IF(ISBLANK(C487),"",IF(ISBLANK($D487),$C$3-C487,D487-C487))</f>
        <v/>
      </c>
      <c r="W487" s="35" t="str">
        <f>IF(E487="Oui",1,"")</f>
        <v/>
      </c>
      <c r="X487" s="35" t="str">
        <f t="shared" si="36"/>
        <v/>
      </c>
      <c r="Y487" s="35" t="str">
        <f t="shared" si="37"/>
        <v/>
      </c>
      <c r="Z487" s="35" t="str">
        <f>IF(E487="Oui",N487,"")</f>
        <v/>
      </c>
      <c r="AA487" s="38" t="str">
        <f>IF(E487="Oui",($C$3-J487)/365,"")</f>
        <v/>
      </c>
      <c r="AB487" s="35" t="str">
        <f t="shared" si="38"/>
        <v/>
      </c>
      <c r="AC487" s="35" t="str">
        <f>IF(AND($E487="Oui",$L487="CDI"),1,"")</f>
        <v/>
      </c>
      <c r="AD487" s="35" t="str">
        <f>IF(AND($E487="Oui",$L487="CDD"),1,"")</f>
        <v/>
      </c>
      <c r="AE487" s="35" t="str">
        <f>IF(AND($E487="Oui",$L487="Apprentissage"),1,"")</f>
        <v/>
      </c>
      <c r="AF487" s="35" t="str">
        <f>IF(AND($E487="Oui",$L487="Stage"),1,"")</f>
        <v/>
      </c>
      <c r="AG487" s="35" t="str">
        <f>IF(AND($E487="Oui",$L487="Autre"),1,"")</f>
        <v/>
      </c>
      <c r="AH487" s="35" t="str">
        <f>IF(AND($E487="Oui",$O487="Cadre"),1,"")</f>
        <v/>
      </c>
      <c r="AI487" s="35" t="str">
        <f>IF(AND($E487="Oui",$O487="Agent de maîtrise"),1,"")</f>
        <v/>
      </c>
      <c r="AJ487" s="35" t="str">
        <f>IF(AND($E487="Oui",$O487="Autre"),1,"")</f>
        <v/>
      </c>
      <c r="AK487" s="38" t="str">
        <f>IF(AND($E487="Oui",$H487="F"),($C$3-J487)/365,"")</f>
        <v/>
      </c>
      <c r="AL487" s="38" t="str">
        <f>IF(AND($E487="Oui",$H487="M"),($C$3-$J487)/365,"")</f>
        <v/>
      </c>
      <c r="AM487" s="35" t="str">
        <f>IF(AND($E487="Oui",$L487="CDI",$H487="F"),1,"")</f>
        <v/>
      </c>
      <c r="AN487" s="35" t="str">
        <f>IF(AND($E487="Oui",$L487="CDD",$H487="F"),1,"")</f>
        <v/>
      </c>
      <c r="AO487" s="35" t="str">
        <f>IF(AND($E487="Oui",$L487="Apprentissage",$H487="F"),1,"")</f>
        <v/>
      </c>
      <c r="AP487" s="35" t="str">
        <f>IF(AND($E487="Oui",$L487="Stage",$H487="F"),1,"")</f>
        <v/>
      </c>
      <c r="AQ487" s="35" t="str">
        <f>IF(AND($E487="Oui",$L487="Autre",$H487="F"),1,"")</f>
        <v/>
      </c>
      <c r="AR487" s="35" t="str">
        <f>IF(AND($E487="Oui",$O487="Cadre",$H487="F"),1,"")</f>
        <v/>
      </c>
      <c r="AS487" s="35" t="str">
        <f>IF(AND($E487="Oui",$O487="Agent de maîtrise",$H487="F"),1,"")</f>
        <v/>
      </c>
      <c r="AT487" s="35" t="str">
        <f>IF(AND($E487="Oui",$O487="Autre",$H487="F"),1,"")</f>
        <v/>
      </c>
      <c r="AU487" s="35" t="str">
        <f ca="1">IF($D487&gt;$AU$5,1,"")</f>
        <v/>
      </c>
      <c r="AV487" s="35" t="str">
        <f ca="1">IF(AND($D487&gt;$AV$5,$D487&lt;$AU$5),1,"")</f>
        <v/>
      </c>
      <c r="AW487" s="35" t="str">
        <f ca="1">IF($C487&gt;$AU$5,1,"")</f>
        <v/>
      </c>
      <c r="AX487" s="35" t="str">
        <f ca="1">IF(AND($C487&gt;$AV$5,$C487&lt;$AU$5),1,"")</f>
        <v/>
      </c>
      <c r="AY487" s="21" t="str">
        <f t="shared" si="39"/>
        <v/>
      </c>
    </row>
    <row r="488" spans="1:51" x14ac:dyDescent="0.25">
      <c r="A488" s="18">
        <v>481</v>
      </c>
      <c r="B488" s="32"/>
      <c r="C488" s="33"/>
      <c r="D488" s="33"/>
      <c r="E488" s="26" t="str">
        <f t="shared" si="35"/>
        <v/>
      </c>
      <c r="F488" s="34"/>
      <c r="G488" s="35"/>
      <c r="H488" s="33"/>
      <c r="I488" s="35"/>
      <c r="J488" s="37"/>
      <c r="K488" s="37"/>
      <c r="L488" s="37"/>
      <c r="M488" s="37"/>
      <c r="N488" s="33"/>
      <c r="O488" s="33"/>
      <c r="P488" s="33"/>
      <c r="Q488" s="33"/>
      <c r="R488" s="35"/>
      <c r="S488" s="35"/>
      <c r="T488" s="37"/>
      <c r="U488" s="37"/>
      <c r="V488" s="35" t="str">
        <f>IF(ISBLANK(C488),"",IF(ISBLANK($D488),$C$3-C488,D488-C488))</f>
        <v/>
      </c>
      <c r="W488" s="35" t="str">
        <f>IF(E488="Oui",1,"")</f>
        <v/>
      </c>
      <c r="X488" s="35" t="str">
        <f t="shared" si="36"/>
        <v/>
      </c>
      <c r="Y488" s="35" t="str">
        <f t="shared" si="37"/>
        <v/>
      </c>
      <c r="Z488" s="35" t="str">
        <f>IF(E488="Oui",N488,"")</f>
        <v/>
      </c>
      <c r="AA488" s="38" t="str">
        <f>IF(E488="Oui",($C$3-J488)/365,"")</f>
        <v/>
      </c>
      <c r="AB488" s="35" t="str">
        <f t="shared" si="38"/>
        <v/>
      </c>
      <c r="AC488" s="35" t="str">
        <f>IF(AND($E488="Oui",$L488="CDI"),1,"")</f>
        <v/>
      </c>
      <c r="AD488" s="35" t="str">
        <f>IF(AND($E488="Oui",$L488="CDD"),1,"")</f>
        <v/>
      </c>
      <c r="AE488" s="35" t="str">
        <f>IF(AND($E488="Oui",$L488="Apprentissage"),1,"")</f>
        <v/>
      </c>
      <c r="AF488" s="35" t="str">
        <f>IF(AND($E488="Oui",$L488="Stage"),1,"")</f>
        <v/>
      </c>
      <c r="AG488" s="35" t="str">
        <f>IF(AND($E488="Oui",$L488="Autre"),1,"")</f>
        <v/>
      </c>
      <c r="AH488" s="35" t="str">
        <f>IF(AND($E488="Oui",$O488="Cadre"),1,"")</f>
        <v/>
      </c>
      <c r="AI488" s="35" t="str">
        <f>IF(AND($E488="Oui",$O488="Agent de maîtrise"),1,"")</f>
        <v/>
      </c>
      <c r="AJ488" s="35" t="str">
        <f>IF(AND($E488="Oui",$O488="Autre"),1,"")</f>
        <v/>
      </c>
      <c r="AK488" s="38" t="str">
        <f>IF(AND($E488="Oui",$H488="F"),($C$3-J488)/365,"")</f>
        <v/>
      </c>
      <c r="AL488" s="38" t="str">
        <f>IF(AND($E488="Oui",$H488="M"),($C$3-$J488)/365,"")</f>
        <v/>
      </c>
      <c r="AM488" s="35" t="str">
        <f>IF(AND($E488="Oui",$L488="CDI",$H488="F"),1,"")</f>
        <v/>
      </c>
      <c r="AN488" s="35" t="str">
        <f>IF(AND($E488="Oui",$L488="CDD",$H488="F"),1,"")</f>
        <v/>
      </c>
      <c r="AO488" s="35" t="str">
        <f>IF(AND($E488="Oui",$L488="Apprentissage",$H488="F"),1,"")</f>
        <v/>
      </c>
      <c r="AP488" s="35" t="str">
        <f>IF(AND($E488="Oui",$L488="Stage",$H488="F"),1,"")</f>
        <v/>
      </c>
      <c r="AQ488" s="35" t="str">
        <f>IF(AND($E488="Oui",$L488="Autre",$H488="F"),1,"")</f>
        <v/>
      </c>
      <c r="AR488" s="35" t="str">
        <f>IF(AND($E488="Oui",$O488="Cadre",$H488="F"),1,"")</f>
        <v/>
      </c>
      <c r="AS488" s="35" t="str">
        <f>IF(AND($E488="Oui",$O488="Agent de maîtrise",$H488="F"),1,"")</f>
        <v/>
      </c>
      <c r="AT488" s="35" t="str">
        <f>IF(AND($E488="Oui",$O488="Autre",$H488="F"),1,"")</f>
        <v/>
      </c>
      <c r="AU488" s="35" t="str">
        <f ca="1">IF($D488&gt;$AU$5,1,"")</f>
        <v/>
      </c>
      <c r="AV488" s="35" t="str">
        <f ca="1">IF(AND($D488&gt;$AV$5,$D488&lt;$AU$5),1,"")</f>
        <v/>
      </c>
      <c r="AW488" s="35" t="str">
        <f ca="1">IF($C488&gt;$AU$5,1,"")</f>
        <v/>
      </c>
      <c r="AX488" s="35" t="str">
        <f ca="1">IF(AND($C488&gt;$AV$5,$C488&lt;$AU$5),1,"")</f>
        <v/>
      </c>
      <c r="AY488" s="21" t="str">
        <f t="shared" si="39"/>
        <v/>
      </c>
    </row>
    <row r="489" spans="1:51" x14ac:dyDescent="0.25">
      <c r="A489" s="18">
        <v>482</v>
      </c>
      <c r="B489" s="32"/>
      <c r="C489" s="33"/>
      <c r="D489" s="33"/>
      <c r="E489" s="26" t="str">
        <f t="shared" si="35"/>
        <v/>
      </c>
      <c r="F489" s="34"/>
      <c r="G489" s="35"/>
      <c r="H489" s="33"/>
      <c r="I489" s="35"/>
      <c r="J489" s="37"/>
      <c r="K489" s="37"/>
      <c r="L489" s="37"/>
      <c r="M489" s="37"/>
      <c r="N489" s="33"/>
      <c r="O489" s="33"/>
      <c r="P489" s="33"/>
      <c r="Q489" s="33"/>
      <c r="R489" s="35"/>
      <c r="S489" s="35"/>
      <c r="T489" s="37"/>
      <c r="U489" s="37"/>
      <c r="V489" s="35" t="str">
        <f>IF(ISBLANK(C489),"",IF(ISBLANK($D489),$C$3-C489,D489-C489))</f>
        <v/>
      </c>
      <c r="W489" s="35" t="str">
        <f>IF(E489="Oui",1,"")</f>
        <v/>
      </c>
      <c r="X489" s="35" t="str">
        <f t="shared" si="36"/>
        <v/>
      </c>
      <c r="Y489" s="35" t="str">
        <f t="shared" si="37"/>
        <v/>
      </c>
      <c r="Z489" s="35" t="str">
        <f>IF(E489="Oui",N489,"")</f>
        <v/>
      </c>
      <c r="AA489" s="38" t="str">
        <f>IF(E489="Oui",($C$3-J489)/365,"")</f>
        <v/>
      </c>
      <c r="AB489" s="35" t="str">
        <f t="shared" si="38"/>
        <v/>
      </c>
      <c r="AC489" s="35" t="str">
        <f>IF(AND($E489="Oui",$L489="CDI"),1,"")</f>
        <v/>
      </c>
      <c r="AD489" s="35" t="str">
        <f>IF(AND($E489="Oui",$L489="CDD"),1,"")</f>
        <v/>
      </c>
      <c r="AE489" s="35" t="str">
        <f>IF(AND($E489="Oui",$L489="Apprentissage"),1,"")</f>
        <v/>
      </c>
      <c r="AF489" s="35" t="str">
        <f>IF(AND($E489="Oui",$L489="Stage"),1,"")</f>
        <v/>
      </c>
      <c r="AG489" s="35" t="str">
        <f>IF(AND($E489="Oui",$L489="Autre"),1,"")</f>
        <v/>
      </c>
      <c r="AH489" s="35" t="str">
        <f>IF(AND($E489="Oui",$O489="Cadre"),1,"")</f>
        <v/>
      </c>
      <c r="AI489" s="35" t="str">
        <f>IF(AND($E489="Oui",$O489="Agent de maîtrise"),1,"")</f>
        <v/>
      </c>
      <c r="AJ489" s="35" t="str">
        <f>IF(AND($E489="Oui",$O489="Autre"),1,"")</f>
        <v/>
      </c>
      <c r="AK489" s="38" t="str">
        <f>IF(AND($E489="Oui",$H489="F"),($C$3-J489)/365,"")</f>
        <v/>
      </c>
      <c r="AL489" s="38" t="str">
        <f>IF(AND($E489="Oui",$H489="M"),($C$3-$J489)/365,"")</f>
        <v/>
      </c>
      <c r="AM489" s="35" t="str">
        <f>IF(AND($E489="Oui",$L489="CDI",$H489="F"),1,"")</f>
        <v/>
      </c>
      <c r="AN489" s="35" t="str">
        <f>IF(AND($E489="Oui",$L489="CDD",$H489="F"),1,"")</f>
        <v/>
      </c>
      <c r="AO489" s="35" t="str">
        <f>IF(AND($E489="Oui",$L489="Apprentissage",$H489="F"),1,"")</f>
        <v/>
      </c>
      <c r="AP489" s="35" t="str">
        <f>IF(AND($E489="Oui",$L489="Stage",$H489="F"),1,"")</f>
        <v/>
      </c>
      <c r="AQ489" s="35" t="str">
        <f>IF(AND($E489="Oui",$L489="Autre",$H489="F"),1,"")</f>
        <v/>
      </c>
      <c r="AR489" s="35" t="str">
        <f>IF(AND($E489="Oui",$O489="Cadre",$H489="F"),1,"")</f>
        <v/>
      </c>
      <c r="AS489" s="35" t="str">
        <f>IF(AND($E489="Oui",$O489="Agent de maîtrise",$H489="F"),1,"")</f>
        <v/>
      </c>
      <c r="AT489" s="35" t="str">
        <f>IF(AND($E489="Oui",$O489="Autre",$H489="F"),1,"")</f>
        <v/>
      </c>
      <c r="AU489" s="35" t="str">
        <f ca="1">IF($D489&gt;$AU$5,1,"")</f>
        <v/>
      </c>
      <c r="AV489" s="35" t="str">
        <f ca="1">IF(AND($D489&gt;$AV$5,$D489&lt;$AU$5),1,"")</f>
        <v/>
      </c>
      <c r="AW489" s="35" t="str">
        <f ca="1">IF($C489&gt;$AU$5,1,"")</f>
        <v/>
      </c>
      <c r="AX489" s="35" t="str">
        <f ca="1">IF(AND($C489&gt;$AV$5,$C489&lt;$AU$5),1,"")</f>
        <v/>
      </c>
      <c r="AY489" s="21" t="str">
        <f t="shared" si="39"/>
        <v/>
      </c>
    </row>
    <row r="490" spans="1:51" x14ac:dyDescent="0.25">
      <c r="A490" s="18">
        <v>483</v>
      </c>
      <c r="B490" s="32"/>
      <c r="C490" s="33"/>
      <c r="D490" s="33"/>
      <c r="E490" s="26" t="str">
        <f t="shared" si="35"/>
        <v/>
      </c>
      <c r="F490" s="34"/>
      <c r="G490" s="35"/>
      <c r="H490" s="33"/>
      <c r="I490" s="35"/>
      <c r="J490" s="37"/>
      <c r="K490" s="37"/>
      <c r="L490" s="37"/>
      <c r="M490" s="37"/>
      <c r="N490" s="33"/>
      <c r="O490" s="33"/>
      <c r="P490" s="33"/>
      <c r="Q490" s="33"/>
      <c r="R490" s="35"/>
      <c r="S490" s="35"/>
      <c r="T490" s="37"/>
      <c r="U490" s="37"/>
      <c r="V490" s="35" t="str">
        <f>IF(ISBLANK(C490),"",IF(ISBLANK($D490),$C$3-C490,D490-C490))</f>
        <v/>
      </c>
      <c r="W490" s="35" t="str">
        <f>IF(E490="Oui",1,"")</f>
        <v/>
      </c>
      <c r="X490" s="35" t="str">
        <f t="shared" si="36"/>
        <v/>
      </c>
      <c r="Y490" s="35" t="str">
        <f t="shared" si="37"/>
        <v/>
      </c>
      <c r="Z490" s="35" t="str">
        <f>IF(E490="Oui",N490,"")</f>
        <v/>
      </c>
      <c r="AA490" s="38" t="str">
        <f>IF(E490="Oui",($C$3-J490)/365,"")</f>
        <v/>
      </c>
      <c r="AB490" s="35" t="str">
        <f t="shared" si="38"/>
        <v/>
      </c>
      <c r="AC490" s="35" t="str">
        <f>IF(AND($E490="Oui",$L490="CDI"),1,"")</f>
        <v/>
      </c>
      <c r="AD490" s="35" t="str">
        <f>IF(AND($E490="Oui",$L490="CDD"),1,"")</f>
        <v/>
      </c>
      <c r="AE490" s="35" t="str">
        <f>IF(AND($E490="Oui",$L490="Apprentissage"),1,"")</f>
        <v/>
      </c>
      <c r="AF490" s="35" t="str">
        <f>IF(AND($E490="Oui",$L490="Stage"),1,"")</f>
        <v/>
      </c>
      <c r="AG490" s="35" t="str">
        <f>IF(AND($E490="Oui",$L490="Autre"),1,"")</f>
        <v/>
      </c>
      <c r="AH490" s="35" t="str">
        <f>IF(AND($E490="Oui",$O490="Cadre"),1,"")</f>
        <v/>
      </c>
      <c r="AI490" s="35" t="str">
        <f>IF(AND($E490="Oui",$O490="Agent de maîtrise"),1,"")</f>
        <v/>
      </c>
      <c r="AJ490" s="35" t="str">
        <f>IF(AND($E490="Oui",$O490="Autre"),1,"")</f>
        <v/>
      </c>
      <c r="AK490" s="38" t="str">
        <f>IF(AND($E490="Oui",$H490="F"),($C$3-J490)/365,"")</f>
        <v/>
      </c>
      <c r="AL490" s="38" t="str">
        <f>IF(AND($E490="Oui",$H490="M"),($C$3-$J490)/365,"")</f>
        <v/>
      </c>
      <c r="AM490" s="35" t="str">
        <f>IF(AND($E490="Oui",$L490="CDI",$H490="F"),1,"")</f>
        <v/>
      </c>
      <c r="AN490" s="35" t="str">
        <f>IF(AND($E490="Oui",$L490="CDD",$H490="F"),1,"")</f>
        <v/>
      </c>
      <c r="AO490" s="35" t="str">
        <f>IF(AND($E490="Oui",$L490="Apprentissage",$H490="F"),1,"")</f>
        <v/>
      </c>
      <c r="AP490" s="35" t="str">
        <f>IF(AND($E490="Oui",$L490="Stage",$H490="F"),1,"")</f>
        <v/>
      </c>
      <c r="AQ490" s="35" t="str">
        <f>IF(AND($E490="Oui",$L490="Autre",$H490="F"),1,"")</f>
        <v/>
      </c>
      <c r="AR490" s="35" t="str">
        <f>IF(AND($E490="Oui",$O490="Cadre",$H490="F"),1,"")</f>
        <v/>
      </c>
      <c r="AS490" s="35" t="str">
        <f>IF(AND($E490="Oui",$O490="Agent de maîtrise",$H490="F"),1,"")</f>
        <v/>
      </c>
      <c r="AT490" s="35" t="str">
        <f>IF(AND($E490="Oui",$O490="Autre",$H490="F"),1,"")</f>
        <v/>
      </c>
      <c r="AU490" s="35" t="str">
        <f ca="1">IF($D490&gt;$AU$5,1,"")</f>
        <v/>
      </c>
      <c r="AV490" s="35" t="str">
        <f ca="1">IF(AND($D490&gt;$AV$5,$D490&lt;$AU$5),1,"")</f>
        <v/>
      </c>
      <c r="AW490" s="35" t="str">
        <f ca="1">IF($C490&gt;$AU$5,1,"")</f>
        <v/>
      </c>
      <c r="AX490" s="35" t="str">
        <f ca="1">IF(AND($C490&gt;$AV$5,$C490&lt;$AU$5),1,"")</f>
        <v/>
      </c>
      <c r="AY490" s="21" t="str">
        <f t="shared" si="39"/>
        <v/>
      </c>
    </row>
    <row r="491" spans="1:51" x14ac:dyDescent="0.25">
      <c r="A491" s="18">
        <v>484</v>
      </c>
      <c r="B491" s="32"/>
      <c r="C491" s="33"/>
      <c r="D491" s="33"/>
      <c r="E491" s="26" t="str">
        <f t="shared" si="35"/>
        <v/>
      </c>
      <c r="F491" s="34"/>
      <c r="G491" s="35"/>
      <c r="H491" s="33"/>
      <c r="I491" s="35"/>
      <c r="J491" s="37"/>
      <c r="K491" s="37"/>
      <c r="L491" s="37"/>
      <c r="M491" s="37"/>
      <c r="N491" s="33"/>
      <c r="O491" s="33"/>
      <c r="P491" s="33"/>
      <c r="Q491" s="33"/>
      <c r="R491" s="35"/>
      <c r="S491" s="35"/>
      <c r="T491" s="37"/>
      <c r="U491" s="37"/>
      <c r="V491" s="35" t="str">
        <f>IF(ISBLANK(C491),"",IF(ISBLANK($D491),$C$3-C491,D491-C491))</f>
        <v/>
      </c>
      <c r="W491" s="35" t="str">
        <f>IF(E491="Oui",1,"")</f>
        <v/>
      </c>
      <c r="X491" s="35" t="str">
        <f t="shared" si="36"/>
        <v/>
      </c>
      <c r="Y491" s="35" t="str">
        <f t="shared" si="37"/>
        <v/>
      </c>
      <c r="Z491" s="35" t="str">
        <f>IF(E491="Oui",N491,"")</f>
        <v/>
      </c>
      <c r="AA491" s="38" t="str">
        <f>IF(E491="Oui",($C$3-J491)/365,"")</f>
        <v/>
      </c>
      <c r="AB491" s="35" t="str">
        <f t="shared" si="38"/>
        <v/>
      </c>
      <c r="AC491" s="35" t="str">
        <f>IF(AND($E491="Oui",$L491="CDI"),1,"")</f>
        <v/>
      </c>
      <c r="AD491" s="35" t="str">
        <f>IF(AND($E491="Oui",$L491="CDD"),1,"")</f>
        <v/>
      </c>
      <c r="AE491" s="35" t="str">
        <f>IF(AND($E491="Oui",$L491="Apprentissage"),1,"")</f>
        <v/>
      </c>
      <c r="AF491" s="35" t="str">
        <f>IF(AND($E491="Oui",$L491="Stage"),1,"")</f>
        <v/>
      </c>
      <c r="AG491" s="35" t="str">
        <f>IF(AND($E491="Oui",$L491="Autre"),1,"")</f>
        <v/>
      </c>
      <c r="AH491" s="35" t="str">
        <f>IF(AND($E491="Oui",$O491="Cadre"),1,"")</f>
        <v/>
      </c>
      <c r="AI491" s="35" t="str">
        <f>IF(AND($E491="Oui",$O491="Agent de maîtrise"),1,"")</f>
        <v/>
      </c>
      <c r="AJ491" s="35" t="str">
        <f>IF(AND($E491="Oui",$O491="Autre"),1,"")</f>
        <v/>
      </c>
      <c r="AK491" s="38" t="str">
        <f>IF(AND($E491="Oui",$H491="F"),($C$3-J491)/365,"")</f>
        <v/>
      </c>
      <c r="AL491" s="38" t="str">
        <f>IF(AND($E491="Oui",$H491="M"),($C$3-$J491)/365,"")</f>
        <v/>
      </c>
      <c r="AM491" s="35" t="str">
        <f>IF(AND($E491="Oui",$L491="CDI",$H491="F"),1,"")</f>
        <v/>
      </c>
      <c r="AN491" s="35" t="str">
        <f>IF(AND($E491="Oui",$L491="CDD",$H491="F"),1,"")</f>
        <v/>
      </c>
      <c r="AO491" s="35" t="str">
        <f>IF(AND($E491="Oui",$L491="Apprentissage",$H491="F"),1,"")</f>
        <v/>
      </c>
      <c r="AP491" s="35" t="str">
        <f>IF(AND($E491="Oui",$L491="Stage",$H491="F"),1,"")</f>
        <v/>
      </c>
      <c r="AQ491" s="35" t="str">
        <f>IF(AND($E491="Oui",$L491="Autre",$H491="F"),1,"")</f>
        <v/>
      </c>
      <c r="AR491" s="35" t="str">
        <f>IF(AND($E491="Oui",$O491="Cadre",$H491="F"),1,"")</f>
        <v/>
      </c>
      <c r="AS491" s="35" t="str">
        <f>IF(AND($E491="Oui",$O491="Agent de maîtrise",$H491="F"),1,"")</f>
        <v/>
      </c>
      <c r="AT491" s="35" t="str">
        <f>IF(AND($E491="Oui",$O491="Autre",$H491="F"),1,"")</f>
        <v/>
      </c>
      <c r="AU491" s="35" t="str">
        <f ca="1">IF($D491&gt;$AU$5,1,"")</f>
        <v/>
      </c>
      <c r="AV491" s="35" t="str">
        <f ca="1">IF(AND($D491&gt;$AV$5,$D491&lt;$AU$5),1,"")</f>
        <v/>
      </c>
      <c r="AW491" s="35" t="str">
        <f ca="1">IF($C491&gt;$AU$5,1,"")</f>
        <v/>
      </c>
      <c r="AX491" s="35" t="str">
        <f ca="1">IF(AND($C491&gt;$AV$5,$C491&lt;$AU$5),1,"")</f>
        <v/>
      </c>
      <c r="AY491" s="21" t="str">
        <f t="shared" si="39"/>
        <v/>
      </c>
    </row>
    <row r="492" spans="1:51" x14ac:dyDescent="0.25">
      <c r="A492" s="18">
        <v>485</v>
      </c>
      <c r="B492" s="32"/>
      <c r="C492" s="33"/>
      <c r="D492" s="33"/>
      <c r="E492" s="26" t="str">
        <f t="shared" si="35"/>
        <v/>
      </c>
      <c r="F492" s="34"/>
      <c r="G492" s="35"/>
      <c r="H492" s="33"/>
      <c r="I492" s="35"/>
      <c r="J492" s="37"/>
      <c r="K492" s="37"/>
      <c r="L492" s="37"/>
      <c r="M492" s="37"/>
      <c r="N492" s="33"/>
      <c r="O492" s="33"/>
      <c r="P492" s="33"/>
      <c r="Q492" s="33"/>
      <c r="R492" s="35"/>
      <c r="S492" s="35"/>
      <c r="T492" s="37"/>
      <c r="U492" s="37"/>
      <c r="V492" s="35" t="str">
        <f>IF(ISBLANK(C492),"",IF(ISBLANK($D492),$C$3-C492,D492-C492))</f>
        <v/>
      </c>
      <c r="W492" s="35" t="str">
        <f>IF(E492="Oui",1,"")</f>
        <v/>
      </c>
      <c r="X492" s="35" t="str">
        <f t="shared" si="36"/>
        <v/>
      </c>
      <c r="Y492" s="35" t="str">
        <f t="shared" si="37"/>
        <v/>
      </c>
      <c r="Z492" s="35" t="str">
        <f>IF(E492="Oui",N492,"")</f>
        <v/>
      </c>
      <c r="AA492" s="38" t="str">
        <f>IF(E492="Oui",($C$3-J492)/365,"")</f>
        <v/>
      </c>
      <c r="AB492" s="35" t="str">
        <f t="shared" si="38"/>
        <v/>
      </c>
      <c r="AC492" s="35" t="str">
        <f>IF(AND($E492="Oui",$L492="CDI"),1,"")</f>
        <v/>
      </c>
      <c r="AD492" s="35" t="str">
        <f>IF(AND($E492="Oui",$L492="CDD"),1,"")</f>
        <v/>
      </c>
      <c r="AE492" s="35" t="str">
        <f>IF(AND($E492="Oui",$L492="Apprentissage"),1,"")</f>
        <v/>
      </c>
      <c r="AF492" s="35" t="str">
        <f>IF(AND($E492="Oui",$L492="Stage"),1,"")</f>
        <v/>
      </c>
      <c r="AG492" s="35" t="str">
        <f>IF(AND($E492="Oui",$L492="Autre"),1,"")</f>
        <v/>
      </c>
      <c r="AH492" s="35" t="str">
        <f>IF(AND($E492="Oui",$O492="Cadre"),1,"")</f>
        <v/>
      </c>
      <c r="AI492" s="35" t="str">
        <f>IF(AND($E492="Oui",$O492="Agent de maîtrise"),1,"")</f>
        <v/>
      </c>
      <c r="AJ492" s="35" t="str">
        <f>IF(AND($E492="Oui",$O492="Autre"),1,"")</f>
        <v/>
      </c>
      <c r="AK492" s="38" t="str">
        <f>IF(AND($E492="Oui",$H492="F"),($C$3-J492)/365,"")</f>
        <v/>
      </c>
      <c r="AL492" s="38" t="str">
        <f>IF(AND($E492="Oui",$H492="M"),($C$3-$J492)/365,"")</f>
        <v/>
      </c>
      <c r="AM492" s="35" t="str">
        <f>IF(AND($E492="Oui",$L492="CDI",$H492="F"),1,"")</f>
        <v/>
      </c>
      <c r="AN492" s="35" t="str">
        <f>IF(AND($E492="Oui",$L492="CDD",$H492="F"),1,"")</f>
        <v/>
      </c>
      <c r="AO492" s="35" t="str">
        <f>IF(AND($E492="Oui",$L492="Apprentissage",$H492="F"),1,"")</f>
        <v/>
      </c>
      <c r="AP492" s="35" t="str">
        <f>IF(AND($E492="Oui",$L492="Stage",$H492="F"),1,"")</f>
        <v/>
      </c>
      <c r="AQ492" s="35" t="str">
        <f>IF(AND($E492="Oui",$L492="Autre",$H492="F"),1,"")</f>
        <v/>
      </c>
      <c r="AR492" s="35" t="str">
        <f>IF(AND($E492="Oui",$O492="Cadre",$H492="F"),1,"")</f>
        <v/>
      </c>
      <c r="AS492" s="35" t="str">
        <f>IF(AND($E492="Oui",$O492="Agent de maîtrise",$H492="F"),1,"")</f>
        <v/>
      </c>
      <c r="AT492" s="35" t="str">
        <f>IF(AND($E492="Oui",$O492="Autre",$H492="F"),1,"")</f>
        <v/>
      </c>
      <c r="AU492" s="35" t="str">
        <f ca="1">IF($D492&gt;$AU$5,1,"")</f>
        <v/>
      </c>
      <c r="AV492" s="35" t="str">
        <f ca="1">IF(AND($D492&gt;$AV$5,$D492&lt;$AU$5),1,"")</f>
        <v/>
      </c>
      <c r="AW492" s="35" t="str">
        <f ca="1">IF($C492&gt;$AU$5,1,"")</f>
        <v/>
      </c>
      <c r="AX492" s="35" t="str">
        <f ca="1">IF(AND($C492&gt;$AV$5,$C492&lt;$AU$5),1,"")</f>
        <v/>
      </c>
      <c r="AY492" s="21" t="str">
        <f t="shared" si="39"/>
        <v/>
      </c>
    </row>
    <row r="493" spans="1:51" x14ac:dyDescent="0.25">
      <c r="A493" s="18">
        <v>486</v>
      </c>
      <c r="B493" s="32"/>
      <c r="C493" s="33"/>
      <c r="D493" s="33"/>
      <c r="E493" s="26" t="str">
        <f t="shared" si="35"/>
        <v/>
      </c>
      <c r="F493" s="34"/>
      <c r="G493" s="35"/>
      <c r="H493" s="33"/>
      <c r="I493" s="35"/>
      <c r="J493" s="37"/>
      <c r="K493" s="37"/>
      <c r="L493" s="37"/>
      <c r="M493" s="37"/>
      <c r="N493" s="33"/>
      <c r="O493" s="33"/>
      <c r="P493" s="33"/>
      <c r="Q493" s="33"/>
      <c r="R493" s="35"/>
      <c r="S493" s="35"/>
      <c r="T493" s="37"/>
      <c r="U493" s="37"/>
      <c r="V493" s="35" t="str">
        <f>IF(ISBLANK(C493),"",IF(ISBLANK($D493),$C$3-C493,D493-C493))</f>
        <v/>
      </c>
      <c r="W493" s="35" t="str">
        <f>IF(E493="Oui",1,"")</f>
        <v/>
      </c>
      <c r="X493" s="35" t="str">
        <f t="shared" si="36"/>
        <v/>
      </c>
      <c r="Y493" s="35" t="str">
        <f t="shared" si="37"/>
        <v/>
      </c>
      <c r="Z493" s="35" t="str">
        <f>IF(E493="Oui",N493,"")</f>
        <v/>
      </c>
      <c r="AA493" s="38" t="str">
        <f>IF(E493="Oui",($C$3-J493)/365,"")</f>
        <v/>
      </c>
      <c r="AB493" s="35" t="str">
        <f t="shared" si="38"/>
        <v/>
      </c>
      <c r="AC493" s="35" t="str">
        <f>IF(AND($E493="Oui",$L493="CDI"),1,"")</f>
        <v/>
      </c>
      <c r="AD493" s="35" t="str">
        <f>IF(AND($E493="Oui",$L493="CDD"),1,"")</f>
        <v/>
      </c>
      <c r="AE493" s="35" t="str">
        <f>IF(AND($E493="Oui",$L493="Apprentissage"),1,"")</f>
        <v/>
      </c>
      <c r="AF493" s="35" t="str">
        <f>IF(AND($E493="Oui",$L493="Stage"),1,"")</f>
        <v/>
      </c>
      <c r="AG493" s="35" t="str">
        <f>IF(AND($E493="Oui",$L493="Autre"),1,"")</f>
        <v/>
      </c>
      <c r="AH493" s="35" t="str">
        <f>IF(AND($E493="Oui",$O493="Cadre"),1,"")</f>
        <v/>
      </c>
      <c r="AI493" s="35" t="str">
        <f>IF(AND($E493="Oui",$O493="Agent de maîtrise"),1,"")</f>
        <v/>
      </c>
      <c r="AJ493" s="35" t="str">
        <f>IF(AND($E493="Oui",$O493="Autre"),1,"")</f>
        <v/>
      </c>
      <c r="AK493" s="38" t="str">
        <f>IF(AND($E493="Oui",$H493="F"),($C$3-J493)/365,"")</f>
        <v/>
      </c>
      <c r="AL493" s="38" t="str">
        <f>IF(AND($E493="Oui",$H493="M"),($C$3-$J493)/365,"")</f>
        <v/>
      </c>
      <c r="AM493" s="35" t="str">
        <f>IF(AND($E493="Oui",$L493="CDI",$H493="F"),1,"")</f>
        <v/>
      </c>
      <c r="AN493" s="35" t="str">
        <f>IF(AND($E493="Oui",$L493="CDD",$H493="F"),1,"")</f>
        <v/>
      </c>
      <c r="AO493" s="35" t="str">
        <f>IF(AND($E493="Oui",$L493="Apprentissage",$H493="F"),1,"")</f>
        <v/>
      </c>
      <c r="AP493" s="35" t="str">
        <f>IF(AND($E493="Oui",$L493="Stage",$H493="F"),1,"")</f>
        <v/>
      </c>
      <c r="AQ493" s="35" t="str">
        <f>IF(AND($E493="Oui",$L493="Autre",$H493="F"),1,"")</f>
        <v/>
      </c>
      <c r="AR493" s="35" t="str">
        <f>IF(AND($E493="Oui",$O493="Cadre",$H493="F"),1,"")</f>
        <v/>
      </c>
      <c r="AS493" s="35" t="str">
        <f>IF(AND($E493="Oui",$O493="Agent de maîtrise",$H493="F"),1,"")</f>
        <v/>
      </c>
      <c r="AT493" s="35" t="str">
        <f>IF(AND($E493="Oui",$O493="Autre",$H493="F"),1,"")</f>
        <v/>
      </c>
      <c r="AU493" s="35" t="str">
        <f ca="1">IF($D493&gt;$AU$5,1,"")</f>
        <v/>
      </c>
      <c r="AV493" s="35" t="str">
        <f ca="1">IF(AND($D493&gt;$AV$5,$D493&lt;$AU$5),1,"")</f>
        <v/>
      </c>
      <c r="AW493" s="35" t="str">
        <f ca="1">IF($C493&gt;$AU$5,1,"")</f>
        <v/>
      </c>
      <c r="AX493" s="35" t="str">
        <f ca="1">IF(AND($C493&gt;$AV$5,$C493&lt;$AU$5),1,"")</f>
        <v/>
      </c>
      <c r="AY493" s="21" t="str">
        <f t="shared" si="39"/>
        <v/>
      </c>
    </row>
    <row r="494" spans="1:51" x14ac:dyDescent="0.25">
      <c r="A494" s="18">
        <v>487</v>
      </c>
      <c r="B494" s="32"/>
      <c r="C494" s="33"/>
      <c r="D494" s="33"/>
      <c r="E494" s="26" t="str">
        <f t="shared" si="35"/>
        <v/>
      </c>
      <c r="F494" s="34"/>
      <c r="G494" s="35"/>
      <c r="H494" s="33"/>
      <c r="I494" s="35"/>
      <c r="J494" s="37"/>
      <c r="K494" s="37"/>
      <c r="L494" s="37"/>
      <c r="M494" s="37"/>
      <c r="N494" s="33"/>
      <c r="O494" s="33"/>
      <c r="P494" s="33"/>
      <c r="Q494" s="33"/>
      <c r="R494" s="35"/>
      <c r="S494" s="35"/>
      <c r="T494" s="37"/>
      <c r="U494" s="37"/>
      <c r="V494" s="35" t="str">
        <f>IF(ISBLANK(C494),"",IF(ISBLANK($D494),$C$3-C494,D494-C494))</f>
        <v/>
      </c>
      <c r="W494" s="35" t="str">
        <f>IF(E494="Oui",1,"")</f>
        <v/>
      </c>
      <c r="X494" s="35" t="str">
        <f t="shared" si="36"/>
        <v/>
      </c>
      <c r="Y494" s="35" t="str">
        <f t="shared" si="37"/>
        <v/>
      </c>
      <c r="Z494" s="35" t="str">
        <f>IF(E494="Oui",N494,"")</f>
        <v/>
      </c>
      <c r="AA494" s="38" t="str">
        <f>IF(E494="Oui",($C$3-J494)/365,"")</f>
        <v/>
      </c>
      <c r="AB494" s="35" t="str">
        <f t="shared" si="38"/>
        <v/>
      </c>
      <c r="AC494" s="35" t="str">
        <f>IF(AND($E494="Oui",$L494="CDI"),1,"")</f>
        <v/>
      </c>
      <c r="AD494" s="35" t="str">
        <f>IF(AND($E494="Oui",$L494="CDD"),1,"")</f>
        <v/>
      </c>
      <c r="AE494" s="35" t="str">
        <f>IF(AND($E494="Oui",$L494="Apprentissage"),1,"")</f>
        <v/>
      </c>
      <c r="AF494" s="35" t="str">
        <f>IF(AND($E494="Oui",$L494="Stage"),1,"")</f>
        <v/>
      </c>
      <c r="AG494" s="35" t="str">
        <f>IF(AND($E494="Oui",$L494="Autre"),1,"")</f>
        <v/>
      </c>
      <c r="AH494" s="35" t="str">
        <f>IF(AND($E494="Oui",$O494="Cadre"),1,"")</f>
        <v/>
      </c>
      <c r="AI494" s="35" t="str">
        <f>IF(AND($E494="Oui",$O494="Agent de maîtrise"),1,"")</f>
        <v/>
      </c>
      <c r="AJ494" s="35" t="str">
        <f>IF(AND($E494="Oui",$O494="Autre"),1,"")</f>
        <v/>
      </c>
      <c r="AK494" s="38" t="str">
        <f>IF(AND($E494="Oui",$H494="F"),($C$3-J494)/365,"")</f>
        <v/>
      </c>
      <c r="AL494" s="38" t="str">
        <f>IF(AND($E494="Oui",$H494="M"),($C$3-$J494)/365,"")</f>
        <v/>
      </c>
      <c r="AM494" s="35" t="str">
        <f>IF(AND($E494="Oui",$L494="CDI",$H494="F"),1,"")</f>
        <v/>
      </c>
      <c r="AN494" s="35" t="str">
        <f>IF(AND($E494="Oui",$L494="CDD",$H494="F"),1,"")</f>
        <v/>
      </c>
      <c r="AO494" s="35" t="str">
        <f>IF(AND($E494="Oui",$L494="Apprentissage",$H494="F"),1,"")</f>
        <v/>
      </c>
      <c r="AP494" s="35" t="str">
        <f>IF(AND($E494="Oui",$L494="Stage",$H494="F"),1,"")</f>
        <v/>
      </c>
      <c r="AQ494" s="35" t="str">
        <f>IF(AND($E494="Oui",$L494="Autre",$H494="F"),1,"")</f>
        <v/>
      </c>
      <c r="AR494" s="35" t="str">
        <f>IF(AND($E494="Oui",$O494="Cadre",$H494="F"),1,"")</f>
        <v/>
      </c>
      <c r="AS494" s="35" t="str">
        <f>IF(AND($E494="Oui",$O494="Agent de maîtrise",$H494="F"),1,"")</f>
        <v/>
      </c>
      <c r="AT494" s="35" t="str">
        <f>IF(AND($E494="Oui",$O494="Autre",$H494="F"),1,"")</f>
        <v/>
      </c>
      <c r="AU494" s="35" t="str">
        <f ca="1">IF($D494&gt;$AU$5,1,"")</f>
        <v/>
      </c>
      <c r="AV494" s="35" t="str">
        <f ca="1">IF(AND($D494&gt;$AV$5,$D494&lt;$AU$5),1,"")</f>
        <v/>
      </c>
      <c r="AW494" s="35" t="str">
        <f ca="1">IF($C494&gt;$AU$5,1,"")</f>
        <v/>
      </c>
      <c r="AX494" s="35" t="str">
        <f ca="1">IF(AND($C494&gt;$AV$5,$C494&lt;$AU$5),1,"")</f>
        <v/>
      </c>
      <c r="AY494" s="21" t="str">
        <f t="shared" si="39"/>
        <v/>
      </c>
    </row>
    <row r="495" spans="1:51" x14ac:dyDescent="0.25">
      <c r="A495" s="18">
        <v>488</v>
      </c>
      <c r="B495" s="32"/>
      <c r="C495" s="33"/>
      <c r="D495" s="33"/>
      <c r="E495" s="26" t="str">
        <f t="shared" si="35"/>
        <v/>
      </c>
      <c r="F495" s="34"/>
      <c r="G495" s="35"/>
      <c r="H495" s="33"/>
      <c r="I495" s="35"/>
      <c r="J495" s="37"/>
      <c r="K495" s="37"/>
      <c r="L495" s="37"/>
      <c r="M495" s="37"/>
      <c r="N495" s="33"/>
      <c r="O495" s="33"/>
      <c r="P495" s="33"/>
      <c r="Q495" s="33"/>
      <c r="R495" s="35"/>
      <c r="S495" s="35"/>
      <c r="T495" s="37"/>
      <c r="U495" s="37"/>
      <c r="V495" s="35" t="str">
        <f>IF(ISBLANK(C495),"",IF(ISBLANK($D495),$C$3-C495,D495-C495))</f>
        <v/>
      </c>
      <c r="W495" s="35" t="str">
        <f>IF(E495="Oui",1,"")</f>
        <v/>
      </c>
      <c r="X495" s="35" t="str">
        <f t="shared" si="36"/>
        <v/>
      </c>
      <c r="Y495" s="35" t="str">
        <f t="shared" si="37"/>
        <v/>
      </c>
      <c r="Z495" s="35" t="str">
        <f>IF(E495="Oui",N495,"")</f>
        <v/>
      </c>
      <c r="AA495" s="38" t="str">
        <f>IF(E495="Oui",($C$3-J495)/365,"")</f>
        <v/>
      </c>
      <c r="AB495" s="35" t="str">
        <f t="shared" si="38"/>
        <v/>
      </c>
      <c r="AC495" s="35" t="str">
        <f>IF(AND($E495="Oui",$L495="CDI"),1,"")</f>
        <v/>
      </c>
      <c r="AD495" s="35" t="str">
        <f>IF(AND($E495="Oui",$L495="CDD"),1,"")</f>
        <v/>
      </c>
      <c r="AE495" s="35" t="str">
        <f>IF(AND($E495="Oui",$L495="Apprentissage"),1,"")</f>
        <v/>
      </c>
      <c r="AF495" s="35" t="str">
        <f>IF(AND($E495="Oui",$L495="Stage"),1,"")</f>
        <v/>
      </c>
      <c r="AG495" s="35" t="str">
        <f>IF(AND($E495="Oui",$L495="Autre"),1,"")</f>
        <v/>
      </c>
      <c r="AH495" s="35" t="str">
        <f>IF(AND($E495="Oui",$O495="Cadre"),1,"")</f>
        <v/>
      </c>
      <c r="AI495" s="35" t="str">
        <f>IF(AND($E495="Oui",$O495="Agent de maîtrise"),1,"")</f>
        <v/>
      </c>
      <c r="AJ495" s="35" t="str">
        <f>IF(AND($E495="Oui",$O495="Autre"),1,"")</f>
        <v/>
      </c>
      <c r="AK495" s="38" t="str">
        <f>IF(AND($E495="Oui",$H495="F"),($C$3-J495)/365,"")</f>
        <v/>
      </c>
      <c r="AL495" s="38" t="str">
        <f>IF(AND($E495="Oui",$H495="M"),($C$3-$J495)/365,"")</f>
        <v/>
      </c>
      <c r="AM495" s="35" t="str">
        <f>IF(AND($E495="Oui",$L495="CDI",$H495="F"),1,"")</f>
        <v/>
      </c>
      <c r="AN495" s="35" t="str">
        <f>IF(AND($E495="Oui",$L495="CDD",$H495="F"),1,"")</f>
        <v/>
      </c>
      <c r="AO495" s="35" t="str">
        <f>IF(AND($E495="Oui",$L495="Apprentissage",$H495="F"),1,"")</f>
        <v/>
      </c>
      <c r="AP495" s="35" t="str">
        <f>IF(AND($E495="Oui",$L495="Stage",$H495="F"),1,"")</f>
        <v/>
      </c>
      <c r="AQ495" s="35" t="str">
        <f>IF(AND($E495="Oui",$L495="Autre",$H495="F"),1,"")</f>
        <v/>
      </c>
      <c r="AR495" s="35" t="str">
        <f>IF(AND($E495="Oui",$O495="Cadre",$H495="F"),1,"")</f>
        <v/>
      </c>
      <c r="AS495" s="35" t="str">
        <f>IF(AND($E495="Oui",$O495="Agent de maîtrise",$H495="F"),1,"")</f>
        <v/>
      </c>
      <c r="AT495" s="35" t="str">
        <f>IF(AND($E495="Oui",$O495="Autre",$H495="F"),1,"")</f>
        <v/>
      </c>
      <c r="AU495" s="35" t="str">
        <f ca="1">IF($D495&gt;$AU$5,1,"")</f>
        <v/>
      </c>
      <c r="AV495" s="35" t="str">
        <f ca="1">IF(AND($D495&gt;$AV$5,$D495&lt;$AU$5),1,"")</f>
        <v/>
      </c>
      <c r="AW495" s="35" t="str">
        <f ca="1">IF($C495&gt;$AU$5,1,"")</f>
        <v/>
      </c>
      <c r="AX495" s="35" t="str">
        <f ca="1">IF(AND($C495&gt;$AV$5,$C495&lt;$AU$5),1,"")</f>
        <v/>
      </c>
      <c r="AY495" s="21" t="str">
        <f t="shared" si="39"/>
        <v/>
      </c>
    </row>
    <row r="496" spans="1:51" x14ac:dyDescent="0.25">
      <c r="A496" s="18">
        <v>489</v>
      </c>
      <c r="B496" s="32"/>
      <c r="C496" s="33"/>
      <c r="D496" s="33"/>
      <c r="E496" s="26" t="str">
        <f t="shared" si="35"/>
        <v/>
      </c>
      <c r="F496" s="34"/>
      <c r="G496" s="35"/>
      <c r="H496" s="33"/>
      <c r="I496" s="35"/>
      <c r="J496" s="37"/>
      <c r="K496" s="37"/>
      <c r="L496" s="37"/>
      <c r="M496" s="37"/>
      <c r="N496" s="33"/>
      <c r="O496" s="33"/>
      <c r="P496" s="33"/>
      <c r="Q496" s="33"/>
      <c r="R496" s="35"/>
      <c r="S496" s="35"/>
      <c r="T496" s="37"/>
      <c r="U496" s="37"/>
      <c r="V496" s="35" t="str">
        <f>IF(ISBLANK(C496),"",IF(ISBLANK($D496),$C$3-C496,D496-C496))</f>
        <v/>
      </c>
      <c r="W496" s="35" t="str">
        <f>IF(E496="Oui",1,"")</f>
        <v/>
      </c>
      <c r="X496" s="35" t="str">
        <f t="shared" si="36"/>
        <v/>
      </c>
      <c r="Y496" s="35" t="str">
        <f t="shared" si="37"/>
        <v/>
      </c>
      <c r="Z496" s="35" t="str">
        <f>IF(E496="Oui",N496,"")</f>
        <v/>
      </c>
      <c r="AA496" s="38" t="str">
        <f>IF(E496="Oui",($C$3-J496)/365,"")</f>
        <v/>
      </c>
      <c r="AB496" s="35" t="str">
        <f t="shared" si="38"/>
        <v/>
      </c>
      <c r="AC496" s="35" t="str">
        <f>IF(AND($E496="Oui",$L496="CDI"),1,"")</f>
        <v/>
      </c>
      <c r="AD496" s="35" t="str">
        <f>IF(AND($E496="Oui",$L496="CDD"),1,"")</f>
        <v/>
      </c>
      <c r="AE496" s="35" t="str">
        <f>IF(AND($E496="Oui",$L496="Apprentissage"),1,"")</f>
        <v/>
      </c>
      <c r="AF496" s="35" t="str">
        <f>IF(AND($E496="Oui",$L496="Stage"),1,"")</f>
        <v/>
      </c>
      <c r="AG496" s="35" t="str">
        <f>IF(AND($E496="Oui",$L496="Autre"),1,"")</f>
        <v/>
      </c>
      <c r="AH496" s="35" t="str">
        <f>IF(AND($E496="Oui",$O496="Cadre"),1,"")</f>
        <v/>
      </c>
      <c r="AI496" s="35" t="str">
        <f>IF(AND($E496="Oui",$O496="Agent de maîtrise"),1,"")</f>
        <v/>
      </c>
      <c r="AJ496" s="35" t="str">
        <f>IF(AND($E496="Oui",$O496="Autre"),1,"")</f>
        <v/>
      </c>
      <c r="AK496" s="38" t="str">
        <f>IF(AND($E496="Oui",$H496="F"),($C$3-J496)/365,"")</f>
        <v/>
      </c>
      <c r="AL496" s="38" t="str">
        <f>IF(AND($E496="Oui",$H496="M"),($C$3-$J496)/365,"")</f>
        <v/>
      </c>
      <c r="AM496" s="35" t="str">
        <f>IF(AND($E496="Oui",$L496="CDI",$H496="F"),1,"")</f>
        <v/>
      </c>
      <c r="AN496" s="35" t="str">
        <f>IF(AND($E496="Oui",$L496="CDD",$H496="F"),1,"")</f>
        <v/>
      </c>
      <c r="AO496" s="35" t="str">
        <f>IF(AND($E496="Oui",$L496="Apprentissage",$H496="F"),1,"")</f>
        <v/>
      </c>
      <c r="AP496" s="35" t="str">
        <f>IF(AND($E496="Oui",$L496="Stage",$H496="F"),1,"")</f>
        <v/>
      </c>
      <c r="AQ496" s="35" t="str">
        <f>IF(AND($E496="Oui",$L496="Autre",$H496="F"),1,"")</f>
        <v/>
      </c>
      <c r="AR496" s="35" t="str">
        <f>IF(AND($E496="Oui",$O496="Cadre",$H496="F"),1,"")</f>
        <v/>
      </c>
      <c r="AS496" s="35" t="str">
        <f>IF(AND($E496="Oui",$O496="Agent de maîtrise",$H496="F"),1,"")</f>
        <v/>
      </c>
      <c r="AT496" s="35" t="str">
        <f>IF(AND($E496="Oui",$O496="Autre",$H496="F"),1,"")</f>
        <v/>
      </c>
      <c r="AU496" s="35" t="str">
        <f ca="1">IF($D496&gt;$AU$5,1,"")</f>
        <v/>
      </c>
      <c r="AV496" s="35" t="str">
        <f ca="1">IF(AND($D496&gt;$AV$5,$D496&lt;$AU$5),1,"")</f>
        <v/>
      </c>
      <c r="AW496" s="35" t="str">
        <f ca="1">IF($C496&gt;$AU$5,1,"")</f>
        <v/>
      </c>
      <c r="AX496" s="35" t="str">
        <f ca="1">IF(AND($C496&gt;$AV$5,$C496&lt;$AU$5),1,"")</f>
        <v/>
      </c>
      <c r="AY496" s="21" t="str">
        <f t="shared" si="39"/>
        <v/>
      </c>
    </row>
    <row r="497" spans="1:51" x14ac:dyDescent="0.25">
      <c r="A497" s="18">
        <v>490</v>
      </c>
      <c r="B497" s="32"/>
      <c r="C497" s="33"/>
      <c r="D497" s="33"/>
      <c r="E497" s="26" t="str">
        <f t="shared" si="35"/>
        <v/>
      </c>
      <c r="F497" s="34"/>
      <c r="G497" s="35"/>
      <c r="H497" s="33"/>
      <c r="I497" s="35"/>
      <c r="J497" s="37"/>
      <c r="K497" s="37"/>
      <c r="L497" s="37"/>
      <c r="M497" s="37"/>
      <c r="N497" s="33"/>
      <c r="O497" s="33"/>
      <c r="P497" s="33"/>
      <c r="Q497" s="33"/>
      <c r="R497" s="35"/>
      <c r="S497" s="35"/>
      <c r="T497" s="37"/>
      <c r="U497" s="37"/>
      <c r="V497" s="35" t="str">
        <f>IF(ISBLANK(C497),"",IF(ISBLANK($D497),$C$3-C497,D497-C497))</f>
        <v/>
      </c>
      <c r="W497" s="35" t="str">
        <f>IF(E497="Oui",1,"")</f>
        <v/>
      </c>
      <c r="X497" s="35" t="str">
        <f t="shared" si="36"/>
        <v/>
      </c>
      <c r="Y497" s="35" t="str">
        <f t="shared" si="37"/>
        <v/>
      </c>
      <c r="Z497" s="35" t="str">
        <f>IF(E497="Oui",N497,"")</f>
        <v/>
      </c>
      <c r="AA497" s="38" t="str">
        <f>IF(E497="Oui",($C$3-J497)/365,"")</f>
        <v/>
      </c>
      <c r="AB497" s="35" t="str">
        <f t="shared" si="38"/>
        <v/>
      </c>
      <c r="AC497" s="35" t="str">
        <f>IF(AND($E497="Oui",$L497="CDI"),1,"")</f>
        <v/>
      </c>
      <c r="AD497" s="35" t="str">
        <f>IF(AND($E497="Oui",$L497="CDD"),1,"")</f>
        <v/>
      </c>
      <c r="AE497" s="35" t="str">
        <f>IF(AND($E497="Oui",$L497="Apprentissage"),1,"")</f>
        <v/>
      </c>
      <c r="AF497" s="35" t="str">
        <f>IF(AND($E497="Oui",$L497="Stage"),1,"")</f>
        <v/>
      </c>
      <c r="AG497" s="35" t="str">
        <f>IF(AND($E497="Oui",$L497="Autre"),1,"")</f>
        <v/>
      </c>
      <c r="AH497" s="35" t="str">
        <f>IF(AND($E497="Oui",$O497="Cadre"),1,"")</f>
        <v/>
      </c>
      <c r="AI497" s="35" t="str">
        <f>IF(AND($E497="Oui",$O497="Agent de maîtrise"),1,"")</f>
        <v/>
      </c>
      <c r="AJ497" s="35" t="str">
        <f>IF(AND($E497="Oui",$O497="Autre"),1,"")</f>
        <v/>
      </c>
      <c r="AK497" s="38" t="str">
        <f>IF(AND($E497="Oui",$H497="F"),($C$3-J497)/365,"")</f>
        <v/>
      </c>
      <c r="AL497" s="38" t="str">
        <f>IF(AND($E497="Oui",$H497="M"),($C$3-$J497)/365,"")</f>
        <v/>
      </c>
      <c r="AM497" s="35" t="str">
        <f>IF(AND($E497="Oui",$L497="CDI",$H497="F"),1,"")</f>
        <v/>
      </c>
      <c r="AN497" s="35" t="str">
        <f>IF(AND($E497="Oui",$L497="CDD",$H497="F"),1,"")</f>
        <v/>
      </c>
      <c r="AO497" s="35" t="str">
        <f>IF(AND($E497="Oui",$L497="Apprentissage",$H497="F"),1,"")</f>
        <v/>
      </c>
      <c r="AP497" s="35" t="str">
        <f>IF(AND($E497="Oui",$L497="Stage",$H497="F"),1,"")</f>
        <v/>
      </c>
      <c r="AQ497" s="35" t="str">
        <f>IF(AND($E497="Oui",$L497="Autre",$H497="F"),1,"")</f>
        <v/>
      </c>
      <c r="AR497" s="35" t="str">
        <f>IF(AND($E497="Oui",$O497="Cadre",$H497="F"),1,"")</f>
        <v/>
      </c>
      <c r="AS497" s="35" t="str">
        <f>IF(AND($E497="Oui",$O497="Agent de maîtrise",$H497="F"),1,"")</f>
        <v/>
      </c>
      <c r="AT497" s="35" t="str">
        <f>IF(AND($E497="Oui",$O497="Autre",$H497="F"),1,"")</f>
        <v/>
      </c>
      <c r="AU497" s="35" t="str">
        <f ca="1">IF($D497&gt;$AU$5,1,"")</f>
        <v/>
      </c>
      <c r="AV497" s="35" t="str">
        <f ca="1">IF(AND($D497&gt;$AV$5,$D497&lt;$AU$5),1,"")</f>
        <v/>
      </c>
      <c r="AW497" s="35" t="str">
        <f ca="1">IF($C497&gt;$AU$5,1,"")</f>
        <v/>
      </c>
      <c r="AX497" s="35" t="str">
        <f ca="1">IF(AND($C497&gt;$AV$5,$C497&lt;$AU$5),1,"")</f>
        <v/>
      </c>
      <c r="AY497" s="21" t="str">
        <f t="shared" si="39"/>
        <v/>
      </c>
    </row>
    <row r="498" spans="1:51" x14ac:dyDescent="0.25">
      <c r="A498" s="18">
        <v>491</v>
      </c>
      <c r="B498" s="32"/>
      <c r="C498" s="33"/>
      <c r="D498" s="33"/>
      <c r="E498" s="26" t="str">
        <f t="shared" si="35"/>
        <v/>
      </c>
      <c r="F498" s="34"/>
      <c r="G498" s="35"/>
      <c r="H498" s="33"/>
      <c r="I498" s="35"/>
      <c r="J498" s="37"/>
      <c r="K498" s="37"/>
      <c r="L498" s="37"/>
      <c r="M498" s="37"/>
      <c r="N498" s="33"/>
      <c r="O498" s="33"/>
      <c r="P498" s="33"/>
      <c r="Q498" s="33"/>
      <c r="R498" s="35"/>
      <c r="S498" s="35"/>
      <c r="T498" s="37"/>
      <c r="U498" s="37"/>
      <c r="V498" s="35" t="str">
        <f>IF(ISBLANK(C498),"",IF(ISBLANK($D498),$C$3-C498,D498-C498))</f>
        <v/>
      </c>
      <c r="W498" s="35" t="str">
        <f>IF(E498="Oui",1,"")</f>
        <v/>
      </c>
      <c r="X498" s="35" t="str">
        <f t="shared" si="36"/>
        <v/>
      </c>
      <c r="Y498" s="35" t="str">
        <f t="shared" si="37"/>
        <v/>
      </c>
      <c r="Z498" s="35" t="str">
        <f>IF(E498="Oui",N498,"")</f>
        <v/>
      </c>
      <c r="AA498" s="38" t="str">
        <f>IF(E498="Oui",($C$3-J498)/365,"")</f>
        <v/>
      </c>
      <c r="AB498" s="35" t="str">
        <f t="shared" si="38"/>
        <v/>
      </c>
      <c r="AC498" s="35" t="str">
        <f>IF(AND($E498="Oui",$L498="CDI"),1,"")</f>
        <v/>
      </c>
      <c r="AD498" s="35" t="str">
        <f>IF(AND($E498="Oui",$L498="CDD"),1,"")</f>
        <v/>
      </c>
      <c r="AE498" s="35" t="str">
        <f>IF(AND($E498="Oui",$L498="Apprentissage"),1,"")</f>
        <v/>
      </c>
      <c r="AF498" s="35" t="str">
        <f>IF(AND($E498="Oui",$L498="Stage"),1,"")</f>
        <v/>
      </c>
      <c r="AG498" s="35" t="str">
        <f>IF(AND($E498="Oui",$L498="Autre"),1,"")</f>
        <v/>
      </c>
      <c r="AH498" s="35" t="str">
        <f>IF(AND($E498="Oui",$O498="Cadre"),1,"")</f>
        <v/>
      </c>
      <c r="AI498" s="35" t="str">
        <f>IF(AND($E498="Oui",$O498="Agent de maîtrise"),1,"")</f>
        <v/>
      </c>
      <c r="AJ498" s="35" t="str">
        <f>IF(AND($E498="Oui",$O498="Autre"),1,"")</f>
        <v/>
      </c>
      <c r="AK498" s="38" t="str">
        <f>IF(AND($E498="Oui",$H498="F"),($C$3-J498)/365,"")</f>
        <v/>
      </c>
      <c r="AL498" s="38" t="str">
        <f>IF(AND($E498="Oui",$H498="M"),($C$3-$J498)/365,"")</f>
        <v/>
      </c>
      <c r="AM498" s="35" t="str">
        <f>IF(AND($E498="Oui",$L498="CDI",$H498="F"),1,"")</f>
        <v/>
      </c>
      <c r="AN498" s="35" t="str">
        <f>IF(AND($E498="Oui",$L498="CDD",$H498="F"),1,"")</f>
        <v/>
      </c>
      <c r="AO498" s="35" t="str">
        <f>IF(AND($E498="Oui",$L498="Apprentissage",$H498="F"),1,"")</f>
        <v/>
      </c>
      <c r="AP498" s="35" t="str">
        <f>IF(AND($E498="Oui",$L498="Stage",$H498="F"),1,"")</f>
        <v/>
      </c>
      <c r="AQ498" s="35" t="str">
        <f>IF(AND($E498="Oui",$L498="Autre",$H498="F"),1,"")</f>
        <v/>
      </c>
      <c r="AR498" s="35" t="str">
        <f>IF(AND($E498="Oui",$O498="Cadre",$H498="F"),1,"")</f>
        <v/>
      </c>
      <c r="AS498" s="35" t="str">
        <f>IF(AND($E498="Oui",$O498="Agent de maîtrise",$H498="F"),1,"")</f>
        <v/>
      </c>
      <c r="AT498" s="35" t="str">
        <f>IF(AND($E498="Oui",$O498="Autre",$H498="F"),1,"")</f>
        <v/>
      </c>
      <c r="AU498" s="35" t="str">
        <f ca="1">IF($D498&gt;$AU$5,1,"")</f>
        <v/>
      </c>
      <c r="AV498" s="35" t="str">
        <f ca="1">IF(AND($D498&gt;$AV$5,$D498&lt;$AU$5),1,"")</f>
        <v/>
      </c>
      <c r="AW498" s="35" t="str">
        <f ca="1">IF($C498&gt;$AU$5,1,"")</f>
        <v/>
      </c>
      <c r="AX498" s="35" t="str">
        <f ca="1">IF(AND($C498&gt;$AV$5,$C498&lt;$AU$5),1,"")</f>
        <v/>
      </c>
      <c r="AY498" s="21" t="str">
        <f t="shared" si="39"/>
        <v/>
      </c>
    </row>
    <row r="499" spans="1:51" x14ac:dyDescent="0.25">
      <c r="A499" s="18">
        <v>492</v>
      </c>
      <c r="B499" s="32"/>
      <c r="C499" s="33"/>
      <c r="D499" s="33"/>
      <c r="E499" s="26" t="str">
        <f t="shared" si="35"/>
        <v/>
      </c>
      <c r="F499" s="34"/>
      <c r="G499" s="35"/>
      <c r="H499" s="33"/>
      <c r="I499" s="35"/>
      <c r="J499" s="37"/>
      <c r="K499" s="37"/>
      <c r="L499" s="37"/>
      <c r="M499" s="37"/>
      <c r="N499" s="33"/>
      <c r="O499" s="33"/>
      <c r="P499" s="33"/>
      <c r="Q499" s="33"/>
      <c r="R499" s="35"/>
      <c r="S499" s="35"/>
      <c r="T499" s="37"/>
      <c r="U499" s="37"/>
      <c r="V499" s="35" t="str">
        <f>IF(ISBLANK(C499),"",IF(ISBLANK($D499),$C$3-C499,D499-C499))</f>
        <v/>
      </c>
      <c r="W499" s="35" t="str">
        <f>IF(E499="Oui",1,"")</f>
        <v/>
      </c>
      <c r="X499" s="35" t="str">
        <f t="shared" si="36"/>
        <v/>
      </c>
      <c r="Y499" s="35" t="str">
        <f t="shared" si="37"/>
        <v/>
      </c>
      <c r="Z499" s="35" t="str">
        <f>IF(E499="Oui",N499,"")</f>
        <v/>
      </c>
      <c r="AA499" s="38" t="str">
        <f>IF(E499="Oui",($C$3-J499)/365,"")</f>
        <v/>
      </c>
      <c r="AB499" s="35" t="str">
        <f t="shared" si="38"/>
        <v/>
      </c>
      <c r="AC499" s="35" t="str">
        <f>IF(AND($E499="Oui",$L499="CDI"),1,"")</f>
        <v/>
      </c>
      <c r="AD499" s="35" t="str">
        <f>IF(AND($E499="Oui",$L499="CDD"),1,"")</f>
        <v/>
      </c>
      <c r="AE499" s="35" t="str">
        <f>IF(AND($E499="Oui",$L499="Apprentissage"),1,"")</f>
        <v/>
      </c>
      <c r="AF499" s="35" t="str">
        <f>IF(AND($E499="Oui",$L499="Stage"),1,"")</f>
        <v/>
      </c>
      <c r="AG499" s="35" t="str">
        <f>IF(AND($E499="Oui",$L499="Autre"),1,"")</f>
        <v/>
      </c>
      <c r="AH499" s="35" t="str">
        <f>IF(AND($E499="Oui",$O499="Cadre"),1,"")</f>
        <v/>
      </c>
      <c r="AI499" s="35" t="str">
        <f>IF(AND($E499="Oui",$O499="Agent de maîtrise"),1,"")</f>
        <v/>
      </c>
      <c r="AJ499" s="35" t="str">
        <f>IF(AND($E499="Oui",$O499="Autre"),1,"")</f>
        <v/>
      </c>
      <c r="AK499" s="38" t="str">
        <f>IF(AND($E499="Oui",$H499="F"),($C$3-J499)/365,"")</f>
        <v/>
      </c>
      <c r="AL499" s="38" t="str">
        <f>IF(AND($E499="Oui",$H499="M"),($C$3-$J499)/365,"")</f>
        <v/>
      </c>
      <c r="AM499" s="35" t="str">
        <f>IF(AND($E499="Oui",$L499="CDI",$H499="F"),1,"")</f>
        <v/>
      </c>
      <c r="AN499" s="35" t="str">
        <f>IF(AND($E499="Oui",$L499="CDD",$H499="F"),1,"")</f>
        <v/>
      </c>
      <c r="AO499" s="35" t="str">
        <f>IF(AND($E499="Oui",$L499="Apprentissage",$H499="F"),1,"")</f>
        <v/>
      </c>
      <c r="AP499" s="35" t="str">
        <f>IF(AND($E499="Oui",$L499="Stage",$H499="F"),1,"")</f>
        <v/>
      </c>
      <c r="AQ499" s="35" t="str">
        <f>IF(AND($E499="Oui",$L499="Autre",$H499="F"),1,"")</f>
        <v/>
      </c>
      <c r="AR499" s="35" t="str">
        <f>IF(AND($E499="Oui",$O499="Cadre",$H499="F"),1,"")</f>
        <v/>
      </c>
      <c r="AS499" s="35" t="str">
        <f>IF(AND($E499="Oui",$O499="Agent de maîtrise",$H499="F"),1,"")</f>
        <v/>
      </c>
      <c r="AT499" s="35" t="str">
        <f>IF(AND($E499="Oui",$O499="Autre",$H499="F"),1,"")</f>
        <v/>
      </c>
      <c r="AU499" s="35" t="str">
        <f ca="1">IF($D499&gt;$AU$5,1,"")</f>
        <v/>
      </c>
      <c r="AV499" s="35" t="str">
        <f ca="1">IF(AND($D499&gt;$AV$5,$D499&lt;$AU$5),1,"")</f>
        <v/>
      </c>
      <c r="AW499" s="35" t="str">
        <f ca="1">IF($C499&gt;$AU$5,1,"")</f>
        <v/>
      </c>
      <c r="AX499" s="35" t="str">
        <f ca="1">IF(AND($C499&gt;$AV$5,$C499&lt;$AU$5),1,"")</f>
        <v/>
      </c>
      <c r="AY499" s="21" t="str">
        <f t="shared" si="39"/>
        <v/>
      </c>
    </row>
    <row r="500" spans="1:51" x14ac:dyDescent="0.25">
      <c r="A500" s="18">
        <v>493</v>
      </c>
      <c r="B500" s="32"/>
      <c r="C500" s="33"/>
      <c r="D500" s="33"/>
      <c r="E500" s="26" t="str">
        <f t="shared" si="35"/>
        <v/>
      </c>
      <c r="F500" s="34"/>
      <c r="G500" s="35"/>
      <c r="H500" s="33"/>
      <c r="I500" s="35"/>
      <c r="J500" s="37"/>
      <c r="K500" s="37"/>
      <c r="L500" s="37"/>
      <c r="M500" s="37"/>
      <c r="N500" s="33"/>
      <c r="O500" s="33"/>
      <c r="P500" s="33"/>
      <c r="Q500" s="33"/>
      <c r="R500" s="35"/>
      <c r="S500" s="35"/>
      <c r="T500" s="37"/>
      <c r="U500" s="37"/>
      <c r="V500" s="35" t="str">
        <f>IF(ISBLANK(C500),"",IF(ISBLANK($D500),$C$3-C500,D500-C500))</f>
        <v/>
      </c>
      <c r="W500" s="35" t="str">
        <f>IF(E500="Oui",1,"")</f>
        <v/>
      </c>
      <c r="X500" s="35" t="str">
        <f t="shared" si="36"/>
        <v/>
      </c>
      <c r="Y500" s="35" t="str">
        <f t="shared" si="37"/>
        <v/>
      </c>
      <c r="Z500" s="35" t="str">
        <f>IF(E500="Oui",N500,"")</f>
        <v/>
      </c>
      <c r="AA500" s="38" t="str">
        <f>IF(E500="Oui",($C$3-J500)/365,"")</f>
        <v/>
      </c>
      <c r="AB500" s="35" t="str">
        <f t="shared" si="38"/>
        <v/>
      </c>
      <c r="AC500" s="35" t="str">
        <f>IF(AND($E500="Oui",$L500="CDI"),1,"")</f>
        <v/>
      </c>
      <c r="AD500" s="35" t="str">
        <f>IF(AND($E500="Oui",$L500="CDD"),1,"")</f>
        <v/>
      </c>
      <c r="AE500" s="35" t="str">
        <f>IF(AND($E500="Oui",$L500="Apprentissage"),1,"")</f>
        <v/>
      </c>
      <c r="AF500" s="35" t="str">
        <f>IF(AND($E500="Oui",$L500="Stage"),1,"")</f>
        <v/>
      </c>
      <c r="AG500" s="35" t="str">
        <f>IF(AND($E500="Oui",$L500="Autre"),1,"")</f>
        <v/>
      </c>
      <c r="AH500" s="35" t="str">
        <f>IF(AND($E500="Oui",$O500="Cadre"),1,"")</f>
        <v/>
      </c>
      <c r="AI500" s="35" t="str">
        <f>IF(AND($E500="Oui",$O500="Agent de maîtrise"),1,"")</f>
        <v/>
      </c>
      <c r="AJ500" s="35" t="str">
        <f>IF(AND($E500="Oui",$O500="Autre"),1,"")</f>
        <v/>
      </c>
      <c r="AK500" s="38" t="str">
        <f>IF(AND($E500="Oui",$H500="F"),($C$3-J500)/365,"")</f>
        <v/>
      </c>
      <c r="AL500" s="38" t="str">
        <f>IF(AND($E500="Oui",$H500="M"),($C$3-$J500)/365,"")</f>
        <v/>
      </c>
      <c r="AM500" s="35" t="str">
        <f>IF(AND($E500="Oui",$L500="CDI",$H500="F"),1,"")</f>
        <v/>
      </c>
      <c r="AN500" s="35" t="str">
        <f>IF(AND($E500="Oui",$L500="CDD",$H500="F"),1,"")</f>
        <v/>
      </c>
      <c r="AO500" s="35" t="str">
        <f>IF(AND($E500="Oui",$L500="Apprentissage",$H500="F"),1,"")</f>
        <v/>
      </c>
      <c r="AP500" s="35" t="str">
        <f>IF(AND($E500="Oui",$L500="Stage",$H500="F"),1,"")</f>
        <v/>
      </c>
      <c r="AQ500" s="35" t="str">
        <f>IF(AND($E500="Oui",$L500="Autre",$H500="F"),1,"")</f>
        <v/>
      </c>
      <c r="AR500" s="35" t="str">
        <f>IF(AND($E500="Oui",$O500="Cadre",$H500="F"),1,"")</f>
        <v/>
      </c>
      <c r="AS500" s="35" t="str">
        <f>IF(AND($E500="Oui",$O500="Agent de maîtrise",$H500="F"),1,"")</f>
        <v/>
      </c>
      <c r="AT500" s="35" t="str">
        <f>IF(AND($E500="Oui",$O500="Autre",$H500="F"),1,"")</f>
        <v/>
      </c>
      <c r="AU500" s="35" t="str">
        <f ca="1">IF($D500&gt;$AU$5,1,"")</f>
        <v/>
      </c>
      <c r="AV500" s="35" t="str">
        <f ca="1">IF(AND($D500&gt;$AV$5,$D500&lt;$AU$5),1,"")</f>
        <v/>
      </c>
      <c r="AW500" s="35" t="str">
        <f ca="1">IF($C500&gt;$AU$5,1,"")</f>
        <v/>
      </c>
      <c r="AX500" s="35" t="str">
        <f ca="1">IF(AND($C500&gt;$AV$5,$C500&lt;$AU$5),1,"")</f>
        <v/>
      </c>
      <c r="AY500" s="21" t="str">
        <f t="shared" si="39"/>
        <v/>
      </c>
    </row>
    <row r="501" spans="1:51" x14ac:dyDescent="0.25">
      <c r="A501" s="18">
        <v>494</v>
      </c>
      <c r="B501" s="32"/>
      <c r="C501" s="33"/>
      <c r="D501" s="33"/>
      <c r="E501" s="26" t="str">
        <f t="shared" si="35"/>
        <v/>
      </c>
      <c r="F501" s="34"/>
      <c r="G501" s="35"/>
      <c r="H501" s="33"/>
      <c r="I501" s="35"/>
      <c r="J501" s="37"/>
      <c r="K501" s="37"/>
      <c r="L501" s="37"/>
      <c r="M501" s="37"/>
      <c r="N501" s="33"/>
      <c r="O501" s="33"/>
      <c r="P501" s="33"/>
      <c r="Q501" s="33"/>
      <c r="R501" s="35"/>
      <c r="S501" s="35"/>
      <c r="T501" s="37"/>
      <c r="U501" s="37"/>
      <c r="V501" s="35" t="str">
        <f>IF(ISBLANK(C501),"",IF(ISBLANK($D501),$C$3-C501,D501-C501))</f>
        <v/>
      </c>
      <c r="W501" s="35" t="str">
        <f>IF(E501="Oui",1,"")</f>
        <v/>
      </c>
      <c r="X501" s="35" t="str">
        <f t="shared" si="36"/>
        <v/>
      </c>
      <c r="Y501" s="35" t="str">
        <f t="shared" si="37"/>
        <v/>
      </c>
      <c r="Z501" s="35" t="str">
        <f>IF(E501="Oui",N501,"")</f>
        <v/>
      </c>
      <c r="AA501" s="38" t="str">
        <f>IF(E501="Oui",($C$3-J501)/365,"")</f>
        <v/>
      </c>
      <c r="AB501" s="35" t="str">
        <f t="shared" si="38"/>
        <v/>
      </c>
      <c r="AC501" s="35" t="str">
        <f>IF(AND($E501="Oui",$L501="CDI"),1,"")</f>
        <v/>
      </c>
      <c r="AD501" s="35" t="str">
        <f>IF(AND($E501="Oui",$L501="CDD"),1,"")</f>
        <v/>
      </c>
      <c r="AE501" s="35" t="str">
        <f>IF(AND($E501="Oui",$L501="Apprentissage"),1,"")</f>
        <v/>
      </c>
      <c r="AF501" s="35" t="str">
        <f>IF(AND($E501="Oui",$L501="Stage"),1,"")</f>
        <v/>
      </c>
      <c r="AG501" s="35" t="str">
        <f>IF(AND($E501="Oui",$L501="Autre"),1,"")</f>
        <v/>
      </c>
      <c r="AH501" s="35" t="str">
        <f>IF(AND($E501="Oui",$O501="Cadre"),1,"")</f>
        <v/>
      </c>
      <c r="AI501" s="35" t="str">
        <f>IF(AND($E501="Oui",$O501="Agent de maîtrise"),1,"")</f>
        <v/>
      </c>
      <c r="AJ501" s="35" t="str">
        <f>IF(AND($E501="Oui",$O501="Autre"),1,"")</f>
        <v/>
      </c>
      <c r="AK501" s="38" t="str">
        <f>IF(AND($E501="Oui",$H501="F"),($C$3-J501)/365,"")</f>
        <v/>
      </c>
      <c r="AL501" s="38" t="str">
        <f>IF(AND($E501="Oui",$H501="M"),($C$3-$J501)/365,"")</f>
        <v/>
      </c>
      <c r="AM501" s="35" t="str">
        <f>IF(AND($E501="Oui",$L501="CDI",$H501="F"),1,"")</f>
        <v/>
      </c>
      <c r="AN501" s="35" t="str">
        <f>IF(AND($E501="Oui",$L501="CDD",$H501="F"),1,"")</f>
        <v/>
      </c>
      <c r="AO501" s="35" t="str">
        <f>IF(AND($E501="Oui",$L501="Apprentissage",$H501="F"),1,"")</f>
        <v/>
      </c>
      <c r="AP501" s="35" t="str">
        <f>IF(AND($E501="Oui",$L501="Stage",$H501="F"),1,"")</f>
        <v/>
      </c>
      <c r="AQ501" s="35" t="str">
        <f>IF(AND($E501="Oui",$L501="Autre",$H501="F"),1,"")</f>
        <v/>
      </c>
      <c r="AR501" s="35" t="str">
        <f>IF(AND($E501="Oui",$O501="Cadre",$H501="F"),1,"")</f>
        <v/>
      </c>
      <c r="AS501" s="35" t="str">
        <f>IF(AND($E501="Oui",$O501="Agent de maîtrise",$H501="F"),1,"")</f>
        <v/>
      </c>
      <c r="AT501" s="35" t="str">
        <f>IF(AND($E501="Oui",$O501="Autre",$H501="F"),1,"")</f>
        <v/>
      </c>
      <c r="AU501" s="35" t="str">
        <f ca="1">IF($D501&gt;$AU$5,1,"")</f>
        <v/>
      </c>
      <c r="AV501" s="35" t="str">
        <f ca="1">IF(AND($D501&gt;$AV$5,$D501&lt;$AU$5),1,"")</f>
        <v/>
      </c>
      <c r="AW501" s="35" t="str">
        <f ca="1">IF($C501&gt;$AU$5,1,"")</f>
        <v/>
      </c>
      <c r="AX501" s="35" t="str">
        <f ca="1">IF(AND($C501&gt;$AV$5,$C501&lt;$AU$5),1,"")</f>
        <v/>
      </c>
      <c r="AY501" s="21" t="str">
        <f t="shared" si="39"/>
        <v/>
      </c>
    </row>
    <row r="502" spans="1:51" x14ac:dyDescent="0.25">
      <c r="A502" s="18">
        <v>495</v>
      </c>
      <c r="B502" s="32"/>
      <c r="C502" s="33"/>
      <c r="D502" s="33"/>
      <c r="E502" s="26" t="str">
        <f t="shared" si="35"/>
        <v/>
      </c>
      <c r="F502" s="34"/>
      <c r="G502" s="35"/>
      <c r="H502" s="33"/>
      <c r="I502" s="35"/>
      <c r="J502" s="37"/>
      <c r="K502" s="37"/>
      <c r="L502" s="37"/>
      <c r="M502" s="37"/>
      <c r="N502" s="33"/>
      <c r="O502" s="33"/>
      <c r="P502" s="33"/>
      <c r="Q502" s="33"/>
      <c r="R502" s="35"/>
      <c r="S502" s="35"/>
      <c r="T502" s="37"/>
      <c r="U502" s="37"/>
      <c r="V502" s="35" t="str">
        <f>IF(ISBLANK(C502),"",IF(ISBLANK($D502),$C$3-C502,D502-C502))</f>
        <v/>
      </c>
      <c r="W502" s="35" t="str">
        <f>IF(E502="Oui",1,"")</f>
        <v/>
      </c>
      <c r="X502" s="35" t="str">
        <f t="shared" si="36"/>
        <v/>
      </c>
      <c r="Y502" s="35" t="str">
        <f t="shared" si="37"/>
        <v/>
      </c>
      <c r="Z502" s="35" t="str">
        <f>IF(E502="Oui",N502,"")</f>
        <v/>
      </c>
      <c r="AA502" s="38" t="str">
        <f>IF(E502="Oui",($C$3-J502)/365,"")</f>
        <v/>
      </c>
      <c r="AB502" s="35" t="str">
        <f t="shared" si="38"/>
        <v/>
      </c>
      <c r="AC502" s="35" t="str">
        <f>IF(AND($E502="Oui",$L502="CDI"),1,"")</f>
        <v/>
      </c>
      <c r="AD502" s="35" t="str">
        <f>IF(AND($E502="Oui",$L502="CDD"),1,"")</f>
        <v/>
      </c>
      <c r="AE502" s="35" t="str">
        <f>IF(AND($E502="Oui",$L502="Apprentissage"),1,"")</f>
        <v/>
      </c>
      <c r="AF502" s="35" t="str">
        <f>IF(AND($E502="Oui",$L502="Stage"),1,"")</f>
        <v/>
      </c>
      <c r="AG502" s="35" t="str">
        <f>IF(AND($E502="Oui",$L502="Autre"),1,"")</f>
        <v/>
      </c>
      <c r="AH502" s="35" t="str">
        <f>IF(AND($E502="Oui",$O502="Cadre"),1,"")</f>
        <v/>
      </c>
      <c r="AI502" s="35" t="str">
        <f>IF(AND($E502="Oui",$O502="Agent de maîtrise"),1,"")</f>
        <v/>
      </c>
      <c r="AJ502" s="35" t="str">
        <f>IF(AND($E502="Oui",$O502="Autre"),1,"")</f>
        <v/>
      </c>
      <c r="AK502" s="38" t="str">
        <f>IF(AND($E502="Oui",$H502="F"),($C$3-J502)/365,"")</f>
        <v/>
      </c>
      <c r="AL502" s="38" t="str">
        <f>IF(AND($E502="Oui",$H502="M"),($C$3-$J502)/365,"")</f>
        <v/>
      </c>
      <c r="AM502" s="35" t="str">
        <f>IF(AND($E502="Oui",$L502="CDI",$H502="F"),1,"")</f>
        <v/>
      </c>
      <c r="AN502" s="35" t="str">
        <f>IF(AND($E502="Oui",$L502="CDD",$H502="F"),1,"")</f>
        <v/>
      </c>
      <c r="AO502" s="35" t="str">
        <f>IF(AND($E502="Oui",$L502="Apprentissage",$H502="F"),1,"")</f>
        <v/>
      </c>
      <c r="AP502" s="35" t="str">
        <f>IF(AND($E502="Oui",$L502="Stage",$H502="F"),1,"")</f>
        <v/>
      </c>
      <c r="AQ502" s="35" t="str">
        <f>IF(AND($E502="Oui",$L502="Autre",$H502="F"),1,"")</f>
        <v/>
      </c>
      <c r="AR502" s="35" t="str">
        <f>IF(AND($E502="Oui",$O502="Cadre",$H502="F"),1,"")</f>
        <v/>
      </c>
      <c r="AS502" s="35" t="str">
        <f>IF(AND($E502="Oui",$O502="Agent de maîtrise",$H502="F"),1,"")</f>
        <v/>
      </c>
      <c r="AT502" s="35" t="str">
        <f>IF(AND($E502="Oui",$O502="Autre",$H502="F"),1,"")</f>
        <v/>
      </c>
      <c r="AU502" s="35" t="str">
        <f ca="1">IF($D502&gt;$AU$5,1,"")</f>
        <v/>
      </c>
      <c r="AV502" s="35" t="str">
        <f ca="1">IF(AND($D502&gt;$AV$5,$D502&lt;$AU$5),1,"")</f>
        <v/>
      </c>
      <c r="AW502" s="35" t="str">
        <f ca="1">IF($C502&gt;$AU$5,1,"")</f>
        <v/>
      </c>
      <c r="AX502" s="35" t="str">
        <f ca="1">IF(AND($C502&gt;$AV$5,$C502&lt;$AU$5),1,"")</f>
        <v/>
      </c>
      <c r="AY502" s="21" t="str">
        <f t="shared" si="39"/>
        <v/>
      </c>
    </row>
    <row r="503" spans="1:51" x14ac:dyDescent="0.25">
      <c r="A503" s="18">
        <v>496</v>
      </c>
      <c r="B503" s="32"/>
      <c r="C503" s="33"/>
      <c r="D503" s="33"/>
      <c r="E503" s="26" t="str">
        <f t="shared" si="35"/>
        <v/>
      </c>
      <c r="F503" s="34"/>
      <c r="G503" s="35"/>
      <c r="H503" s="33"/>
      <c r="I503" s="35"/>
      <c r="J503" s="37"/>
      <c r="K503" s="37"/>
      <c r="L503" s="37"/>
      <c r="M503" s="37"/>
      <c r="N503" s="33"/>
      <c r="O503" s="33"/>
      <c r="P503" s="33"/>
      <c r="Q503" s="33"/>
      <c r="R503" s="35"/>
      <c r="S503" s="35"/>
      <c r="T503" s="37"/>
      <c r="U503" s="37"/>
      <c r="V503" s="35" t="str">
        <f>IF(ISBLANK(C503),"",IF(ISBLANK($D503),$C$3-C503,D503-C503))</f>
        <v/>
      </c>
      <c r="W503" s="35" t="str">
        <f>IF(E503="Oui",1,"")</f>
        <v/>
      </c>
      <c r="X503" s="35" t="str">
        <f t="shared" si="36"/>
        <v/>
      </c>
      <c r="Y503" s="35" t="str">
        <f t="shared" si="37"/>
        <v/>
      </c>
      <c r="Z503" s="35" t="str">
        <f>IF(E503="Oui",N503,"")</f>
        <v/>
      </c>
      <c r="AA503" s="38" t="str">
        <f>IF(E503="Oui",($C$3-J503)/365,"")</f>
        <v/>
      </c>
      <c r="AB503" s="35" t="str">
        <f t="shared" si="38"/>
        <v/>
      </c>
      <c r="AC503" s="35" t="str">
        <f>IF(AND($E503="Oui",$L503="CDI"),1,"")</f>
        <v/>
      </c>
      <c r="AD503" s="35" t="str">
        <f>IF(AND($E503="Oui",$L503="CDD"),1,"")</f>
        <v/>
      </c>
      <c r="AE503" s="35" t="str">
        <f>IF(AND($E503="Oui",$L503="Apprentissage"),1,"")</f>
        <v/>
      </c>
      <c r="AF503" s="35" t="str">
        <f>IF(AND($E503="Oui",$L503="Stage"),1,"")</f>
        <v/>
      </c>
      <c r="AG503" s="35" t="str">
        <f>IF(AND($E503="Oui",$L503="Autre"),1,"")</f>
        <v/>
      </c>
      <c r="AH503" s="35" t="str">
        <f>IF(AND($E503="Oui",$O503="Cadre"),1,"")</f>
        <v/>
      </c>
      <c r="AI503" s="35" t="str">
        <f>IF(AND($E503="Oui",$O503="Agent de maîtrise"),1,"")</f>
        <v/>
      </c>
      <c r="AJ503" s="35" t="str">
        <f>IF(AND($E503="Oui",$O503="Autre"),1,"")</f>
        <v/>
      </c>
      <c r="AK503" s="38" t="str">
        <f>IF(AND($E503="Oui",$H503="F"),($C$3-J503)/365,"")</f>
        <v/>
      </c>
      <c r="AL503" s="38" t="str">
        <f>IF(AND($E503="Oui",$H503="M"),($C$3-$J503)/365,"")</f>
        <v/>
      </c>
      <c r="AM503" s="35" t="str">
        <f>IF(AND($E503="Oui",$L503="CDI",$H503="F"),1,"")</f>
        <v/>
      </c>
      <c r="AN503" s="35" t="str">
        <f>IF(AND($E503="Oui",$L503="CDD",$H503="F"),1,"")</f>
        <v/>
      </c>
      <c r="AO503" s="35" t="str">
        <f>IF(AND($E503="Oui",$L503="Apprentissage",$H503="F"),1,"")</f>
        <v/>
      </c>
      <c r="AP503" s="35" t="str">
        <f>IF(AND($E503="Oui",$L503="Stage",$H503="F"),1,"")</f>
        <v/>
      </c>
      <c r="AQ503" s="35" t="str">
        <f>IF(AND($E503="Oui",$L503="Autre",$H503="F"),1,"")</f>
        <v/>
      </c>
      <c r="AR503" s="35" t="str">
        <f>IF(AND($E503="Oui",$O503="Cadre",$H503="F"),1,"")</f>
        <v/>
      </c>
      <c r="AS503" s="35" t="str">
        <f>IF(AND($E503="Oui",$O503="Agent de maîtrise",$H503="F"),1,"")</f>
        <v/>
      </c>
      <c r="AT503" s="35" t="str">
        <f>IF(AND($E503="Oui",$O503="Autre",$H503="F"),1,"")</f>
        <v/>
      </c>
      <c r="AU503" s="35" t="str">
        <f ca="1">IF($D503&gt;$AU$5,1,"")</f>
        <v/>
      </c>
      <c r="AV503" s="35" t="str">
        <f ca="1">IF(AND($D503&gt;$AV$5,$D503&lt;$AU$5),1,"")</f>
        <v/>
      </c>
      <c r="AW503" s="35" t="str">
        <f ca="1">IF($C503&gt;$AU$5,1,"")</f>
        <v/>
      </c>
      <c r="AX503" s="35" t="str">
        <f ca="1">IF(AND($C503&gt;$AV$5,$C503&lt;$AU$5),1,"")</f>
        <v/>
      </c>
      <c r="AY503" s="21" t="str">
        <f t="shared" si="39"/>
        <v/>
      </c>
    </row>
    <row r="504" spans="1:51" x14ac:dyDescent="0.25">
      <c r="A504" s="18">
        <v>497</v>
      </c>
      <c r="B504" s="32"/>
      <c r="C504" s="33"/>
      <c r="D504" s="33"/>
      <c r="E504" s="26" t="str">
        <f t="shared" si="35"/>
        <v/>
      </c>
      <c r="F504" s="34"/>
      <c r="G504" s="35"/>
      <c r="H504" s="33"/>
      <c r="I504" s="35"/>
      <c r="J504" s="37"/>
      <c r="K504" s="37"/>
      <c r="L504" s="37"/>
      <c r="M504" s="37"/>
      <c r="N504" s="33"/>
      <c r="O504" s="33"/>
      <c r="P504" s="33"/>
      <c r="Q504" s="33"/>
      <c r="R504" s="35"/>
      <c r="S504" s="35"/>
      <c r="T504" s="37"/>
      <c r="U504" s="37"/>
      <c r="V504" s="35" t="str">
        <f>IF(ISBLANK(C504),"",IF(ISBLANK($D504),$C$3-C504,D504-C504))</f>
        <v/>
      </c>
      <c r="W504" s="35" t="str">
        <f>IF(E504="Oui",1,"")</f>
        <v/>
      </c>
      <c r="X504" s="35" t="str">
        <f t="shared" si="36"/>
        <v/>
      </c>
      <c r="Y504" s="35" t="str">
        <f t="shared" si="37"/>
        <v/>
      </c>
      <c r="Z504" s="35" t="str">
        <f>IF(E504="Oui",N504,"")</f>
        <v/>
      </c>
      <c r="AA504" s="38" t="str">
        <f>IF(E504="Oui",($C$3-J504)/365,"")</f>
        <v/>
      </c>
      <c r="AB504" s="35" t="str">
        <f t="shared" si="38"/>
        <v/>
      </c>
      <c r="AC504" s="35" t="str">
        <f>IF(AND($E504="Oui",$L504="CDI"),1,"")</f>
        <v/>
      </c>
      <c r="AD504" s="35" t="str">
        <f>IF(AND($E504="Oui",$L504="CDD"),1,"")</f>
        <v/>
      </c>
      <c r="AE504" s="35" t="str">
        <f>IF(AND($E504="Oui",$L504="Apprentissage"),1,"")</f>
        <v/>
      </c>
      <c r="AF504" s="35" t="str">
        <f>IF(AND($E504="Oui",$L504="Stage"),1,"")</f>
        <v/>
      </c>
      <c r="AG504" s="35" t="str">
        <f>IF(AND($E504="Oui",$L504="Autre"),1,"")</f>
        <v/>
      </c>
      <c r="AH504" s="35" t="str">
        <f>IF(AND($E504="Oui",$O504="Cadre"),1,"")</f>
        <v/>
      </c>
      <c r="AI504" s="35" t="str">
        <f>IF(AND($E504="Oui",$O504="Agent de maîtrise"),1,"")</f>
        <v/>
      </c>
      <c r="AJ504" s="35" t="str">
        <f>IF(AND($E504="Oui",$O504="Autre"),1,"")</f>
        <v/>
      </c>
      <c r="AK504" s="38" t="str">
        <f>IF(AND($E504="Oui",$H504="F"),($C$3-J504)/365,"")</f>
        <v/>
      </c>
      <c r="AL504" s="38" t="str">
        <f>IF(AND($E504="Oui",$H504="M"),($C$3-$J504)/365,"")</f>
        <v/>
      </c>
      <c r="AM504" s="35" t="str">
        <f>IF(AND($E504="Oui",$L504="CDI",$H504="F"),1,"")</f>
        <v/>
      </c>
      <c r="AN504" s="35" t="str">
        <f>IF(AND($E504="Oui",$L504="CDD",$H504="F"),1,"")</f>
        <v/>
      </c>
      <c r="AO504" s="35" t="str">
        <f>IF(AND($E504="Oui",$L504="Apprentissage",$H504="F"),1,"")</f>
        <v/>
      </c>
      <c r="AP504" s="35" t="str">
        <f>IF(AND($E504="Oui",$L504="Stage",$H504="F"),1,"")</f>
        <v/>
      </c>
      <c r="AQ504" s="35" t="str">
        <f>IF(AND($E504="Oui",$L504="Autre",$H504="F"),1,"")</f>
        <v/>
      </c>
      <c r="AR504" s="35" t="str">
        <f>IF(AND($E504="Oui",$O504="Cadre",$H504="F"),1,"")</f>
        <v/>
      </c>
      <c r="AS504" s="35" t="str">
        <f>IF(AND($E504="Oui",$O504="Agent de maîtrise",$H504="F"),1,"")</f>
        <v/>
      </c>
      <c r="AT504" s="35" t="str">
        <f>IF(AND($E504="Oui",$O504="Autre",$H504="F"),1,"")</f>
        <v/>
      </c>
      <c r="AU504" s="35" t="str">
        <f ca="1">IF($D504&gt;$AU$5,1,"")</f>
        <v/>
      </c>
      <c r="AV504" s="35" t="str">
        <f ca="1">IF(AND($D504&gt;$AV$5,$D504&lt;$AU$5),1,"")</f>
        <v/>
      </c>
      <c r="AW504" s="35" t="str">
        <f ca="1">IF($C504&gt;$AU$5,1,"")</f>
        <v/>
      </c>
      <c r="AX504" s="35" t="str">
        <f ca="1">IF(AND($C504&gt;$AV$5,$C504&lt;$AU$5),1,"")</f>
        <v/>
      </c>
      <c r="AY504" s="21" t="str">
        <f t="shared" si="39"/>
        <v/>
      </c>
    </row>
    <row r="505" spans="1:51" x14ac:dyDescent="0.25">
      <c r="A505" s="18">
        <v>498</v>
      </c>
      <c r="B505" s="32"/>
      <c r="C505" s="33"/>
      <c r="D505" s="33"/>
      <c r="E505" s="26" t="str">
        <f t="shared" si="35"/>
        <v/>
      </c>
      <c r="F505" s="34"/>
      <c r="G505" s="35"/>
      <c r="H505" s="33"/>
      <c r="I505" s="35"/>
      <c r="J505" s="37"/>
      <c r="K505" s="37"/>
      <c r="L505" s="37"/>
      <c r="M505" s="37"/>
      <c r="N505" s="33"/>
      <c r="O505" s="33"/>
      <c r="P505" s="33"/>
      <c r="Q505" s="33"/>
      <c r="R505" s="35"/>
      <c r="S505" s="35"/>
      <c r="T505" s="37"/>
      <c r="U505" s="37"/>
      <c r="V505" s="35" t="str">
        <f>IF(ISBLANK(C505),"",IF(ISBLANK($D505),$C$3-C505,D505-C505))</f>
        <v/>
      </c>
      <c r="W505" s="35" t="str">
        <f>IF(E505="Oui",1,"")</f>
        <v/>
      </c>
      <c r="X505" s="35" t="str">
        <f t="shared" si="36"/>
        <v/>
      </c>
      <c r="Y505" s="35" t="str">
        <f t="shared" si="37"/>
        <v/>
      </c>
      <c r="Z505" s="35" t="str">
        <f>IF(E505="Oui",N505,"")</f>
        <v/>
      </c>
      <c r="AA505" s="38" t="str">
        <f>IF(E505="Oui",($C$3-J505)/365,"")</f>
        <v/>
      </c>
      <c r="AB505" s="35" t="str">
        <f t="shared" si="38"/>
        <v/>
      </c>
      <c r="AC505" s="35" t="str">
        <f>IF(AND($E505="Oui",$L505="CDI"),1,"")</f>
        <v/>
      </c>
      <c r="AD505" s="35" t="str">
        <f>IF(AND($E505="Oui",$L505="CDD"),1,"")</f>
        <v/>
      </c>
      <c r="AE505" s="35" t="str">
        <f>IF(AND($E505="Oui",$L505="Apprentissage"),1,"")</f>
        <v/>
      </c>
      <c r="AF505" s="35" t="str">
        <f>IF(AND($E505="Oui",$L505="Stage"),1,"")</f>
        <v/>
      </c>
      <c r="AG505" s="35" t="str">
        <f>IF(AND($E505="Oui",$L505="Autre"),1,"")</f>
        <v/>
      </c>
      <c r="AH505" s="35" t="str">
        <f>IF(AND($E505="Oui",$O505="Cadre"),1,"")</f>
        <v/>
      </c>
      <c r="AI505" s="35" t="str">
        <f>IF(AND($E505="Oui",$O505="Agent de maîtrise"),1,"")</f>
        <v/>
      </c>
      <c r="AJ505" s="35" t="str">
        <f>IF(AND($E505="Oui",$O505="Autre"),1,"")</f>
        <v/>
      </c>
      <c r="AK505" s="38" t="str">
        <f>IF(AND($E505="Oui",$H505="F"),($C$3-J505)/365,"")</f>
        <v/>
      </c>
      <c r="AL505" s="38" t="str">
        <f>IF(AND($E505="Oui",$H505="M"),($C$3-$J505)/365,"")</f>
        <v/>
      </c>
      <c r="AM505" s="35" t="str">
        <f>IF(AND($E505="Oui",$L505="CDI",$H505="F"),1,"")</f>
        <v/>
      </c>
      <c r="AN505" s="35" t="str">
        <f>IF(AND($E505="Oui",$L505="CDD",$H505="F"),1,"")</f>
        <v/>
      </c>
      <c r="AO505" s="35" t="str">
        <f>IF(AND($E505="Oui",$L505="Apprentissage",$H505="F"),1,"")</f>
        <v/>
      </c>
      <c r="AP505" s="35" t="str">
        <f>IF(AND($E505="Oui",$L505="Stage",$H505="F"),1,"")</f>
        <v/>
      </c>
      <c r="AQ505" s="35" t="str">
        <f>IF(AND($E505="Oui",$L505="Autre",$H505="F"),1,"")</f>
        <v/>
      </c>
      <c r="AR505" s="35" t="str">
        <f>IF(AND($E505="Oui",$O505="Cadre",$H505="F"),1,"")</f>
        <v/>
      </c>
      <c r="AS505" s="35" t="str">
        <f>IF(AND($E505="Oui",$O505="Agent de maîtrise",$H505="F"),1,"")</f>
        <v/>
      </c>
      <c r="AT505" s="35" t="str">
        <f>IF(AND($E505="Oui",$O505="Autre",$H505="F"),1,"")</f>
        <v/>
      </c>
      <c r="AU505" s="35" t="str">
        <f ca="1">IF($D505&gt;$AU$5,1,"")</f>
        <v/>
      </c>
      <c r="AV505" s="35" t="str">
        <f ca="1">IF(AND($D505&gt;$AV$5,$D505&lt;$AU$5),1,"")</f>
        <v/>
      </c>
      <c r="AW505" s="35" t="str">
        <f ca="1">IF($C505&gt;$AU$5,1,"")</f>
        <v/>
      </c>
      <c r="AX505" s="35" t="str">
        <f ca="1">IF(AND($C505&gt;$AV$5,$C505&lt;$AU$5),1,"")</f>
        <v/>
      </c>
      <c r="AY505" s="21" t="str">
        <f t="shared" si="39"/>
        <v/>
      </c>
    </row>
    <row r="506" spans="1:51" x14ac:dyDescent="0.25">
      <c r="A506" s="18">
        <v>499</v>
      </c>
      <c r="B506" s="32"/>
      <c r="C506" s="33"/>
      <c r="D506" s="33"/>
      <c r="E506" s="26" t="str">
        <f t="shared" si="35"/>
        <v/>
      </c>
      <c r="F506" s="34"/>
      <c r="G506" s="35"/>
      <c r="H506" s="33"/>
      <c r="I506" s="35"/>
      <c r="J506" s="37"/>
      <c r="K506" s="37"/>
      <c r="L506" s="37"/>
      <c r="M506" s="37"/>
      <c r="N506" s="33"/>
      <c r="O506" s="33"/>
      <c r="P506" s="33"/>
      <c r="Q506" s="33"/>
      <c r="R506" s="35"/>
      <c r="S506" s="35"/>
      <c r="T506" s="37"/>
      <c r="U506" s="37"/>
      <c r="V506" s="35" t="str">
        <f>IF(ISBLANK(C506),"",IF(ISBLANK($D506),$C$3-C506,D506-C506))</f>
        <v/>
      </c>
      <c r="W506" s="35" t="str">
        <f>IF(E506="Oui",1,"")</f>
        <v/>
      </c>
      <c r="X506" s="35" t="str">
        <f t="shared" si="36"/>
        <v/>
      </c>
      <c r="Y506" s="35" t="str">
        <f t="shared" si="37"/>
        <v/>
      </c>
      <c r="Z506" s="35" t="str">
        <f>IF(E506="Oui",N506,"")</f>
        <v/>
      </c>
      <c r="AA506" s="38" t="str">
        <f>IF(E506="Oui",($C$3-J506)/365,"")</f>
        <v/>
      </c>
      <c r="AB506" s="35" t="str">
        <f t="shared" si="38"/>
        <v/>
      </c>
      <c r="AC506" s="35" t="str">
        <f>IF(AND($E506="Oui",$L506="CDI"),1,"")</f>
        <v/>
      </c>
      <c r="AD506" s="35" t="str">
        <f>IF(AND($E506="Oui",$L506="CDD"),1,"")</f>
        <v/>
      </c>
      <c r="AE506" s="35" t="str">
        <f>IF(AND($E506="Oui",$L506="Apprentissage"),1,"")</f>
        <v/>
      </c>
      <c r="AF506" s="35" t="str">
        <f>IF(AND($E506="Oui",$L506="Stage"),1,"")</f>
        <v/>
      </c>
      <c r="AG506" s="35" t="str">
        <f>IF(AND($E506="Oui",$L506="Autre"),1,"")</f>
        <v/>
      </c>
      <c r="AH506" s="35" t="str">
        <f>IF(AND($E506="Oui",$O506="Cadre"),1,"")</f>
        <v/>
      </c>
      <c r="AI506" s="35" t="str">
        <f>IF(AND($E506="Oui",$O506="Agent de maîtrise"),1,"")</f>
        <v/>
      </c>
      <c r="AJ506" s="35" t="str">
        <f>IF(AND($E506="Oui",$O506="Autre"),1,"")</f>
        <v/>
      </c>
      <c r="AK506" s="38" t="str">
        <f>IF(AND($E506="Oui",$H506="F"),($C$3-J506)/365,"")</f>
        <v/>
      </c>
      <c r="AL506" s="38" t="str">
        <f>IF(AND($E506="Oui",$H506="M"),($C$3-$J506)/365,"")</f>
        <v/>
      </c>
      <c r="AM506" s="35" t="str">
        <f>IF(AND($E506="Oui",$L506="CDI",$H506="F"),1,"")</f>
        <v/>
      </c>
      <c r="AN506" s="35" t="str">
        <f>IF(AND($E506="Oui",$L506="CDD",$H506="F"),1,"")</f>
        <v/>
      </c>
      <c r="AO506" s="35" t="str">
        <f>IF(AND($E506="Oui",$L506="Apprentissage",$H506="F"),1,"")</f>
        <v/>
      </c>
      <c r="AP506" s="35" t="str">
        <f>IF(AND($E506="Oui",$L506="Stage",$H506="F"),1,"")</f>
        <v/>
      </c>
      <c r="AQ506" s="35" t="str">
        <f>IF(AND($E506="Oui",$L506="Autre",$H506="F"),1,"")</f>
        <v/>
      </c>
      <c r="AR506" s="35" t="str">
        <f>IF(AND($E506="Oui",$O506="Cadre",$H506="F"),1,"")</f>
        <v/>
      </c>
      <c r="AS506" s="35" t="str">
        <f>IF(AND($E506="Oui",$O506="Agent de maîtrise",$H506="F"),1,"")</f>
        <v/>
      </c>
      <c r="AT506" s="35" t="str">
        <f>IF(AND($E506="Oui",$O506="Autre",$H506="F"),1,"")</f>
        <v/>
      </c>
      <c r="AU506" s="35" t="str">
        <f ca="1">IF($D506&gt;$AU$5,1,"")</f>
        <v/>
      </c>
      <c r="AV506" s="35" t="str">
        <f ca="1">IF(AND($D506&gt;$AV$5,$D506&lt;$AU$5),1,"")</f>
        <v/>
      </c>
      <c r="AW506" s="35" t="str">
        <f ca="1">IF($C506&gt;$AU$5,1,"")</f>
        <v/>
      </c>
      <c r="AX506" s="35" t="str">
        <f ca="1">IF(AND($C506&gt;$AV$5,$C506&lt;$AU$5),1,"")</f>
        <v/>
      </c>
      <c r="AY506" s="21" t="str">
        <f t="shared" si="39"/>
        <v/>
      </c>
    </row>
    <row r="507" spans="1:51" x14ac:dyDescent="0.25">
      <c r="A507" s="18">
        <v>500</v>
      </c>
      <c r="B507" s="32"/>
      <c r="C507" s="33"/>
      <c r="D507" s="33"/>
      <c r="E507" s="26" t="str">
        <f t="shared" si="35"/>
        <v/>
      </c>
      <c r="F507" s="34"/>
      <c r="G507" s="35"/>
      <c r="H507" s="33"/>
      <c r="I507" s="35"/>
      <c r="J507" s="37"/>
      <c r="K507" s="37"/>
      <c r="L507" s="37"/>
      <c r="M507" s="37"/>
      <c r="N507" s="33"/>
      <c r="O507" s="33"/>
      <c r="P507" s="33"/>
      <c r="Q507" s="33"/>
      <c r="R507" s="35"/>
      <c r="S507" s="35"/>
      <c r="T507" s="37"/>
      <c r="U507" s="37"/>
      <c r="V507" s="35" t="str">
        <f>IF(ISBLANK(C507),"",IF(ISBLANK($D507),$C$3-C507,D507-C507))</f>
        <v/>
      </c>
      <c r="W507" s="35" t="str">
        <f>IF(E507="Oui",1,"")</f>
        <v/>
      </c>
      <c r="X507" s="35" t="str">
        <f t="shared" si="36"/>
        <v/>
      </c>
      <c r="Y507" s="35" t="str">
        <f t="shared" si="37"/>
        <v/>
      </c>
      <c r="Z507" s="35" t="str">
        <f>IF(E507="Oui",N507,"")</f>
        <v/>
      </c>
      <c r="AA507" s="38" t="str">
        <f>IF(E507="Oui",($C$3-J507)/365,"")</f>
        <v/>
      </c>
      <c r="AB507" s="35" t="str">
        <f t="shared" si="38"/>
        <v/>
      </c>
      <c r="AC507" s="35" t="str">
        <f>IF(AND($E507="Oui",$L507="CDI"),1,"")</f>
        <v/>
      </c>
      <c r="AD507" s="35" t="str">
        <f>IF(AND($E507="Oui",$L507="CDD"),1,"")</f>
        <v/>
      </c>
      <c r="AE507" s="35" t="str">
        <f>IF(AND($E507="Oui",$L507="Apprentissage"),1,"")</f>
        <v/>
      </c>
      <c r="AF507" s="35" t="str">
        <f>IF(AND($E507="Oui",$L507="Stage"),1,"")</f>
        <v/>
      </c>
      <c r="AG507" s="35" t="str">
        <f>IF(AND($E507="Oui",$L507="Autre"),1,"")</f>
        <v/>
      </c>
      <c r="AH507" s="35" t="str">
        <f>IF(AND($E507="Oui",$O507="Cadre"),1,"")</f>
        <v/>
      </c>
      <c r="AI507" s="35" t="str">
        <f>IF(AND($E507="Oui",$O507="Agent de maîtrise"),1,"")</f>
        <v/>
      </c>
      <c r="AJ507" s="35" t="str">
        <f>IF(AND($E507="Oui",$O507="Autre"),1,"")</f>
        <v/>
      </c>
      <c r="AK507" s="38" t="str">
        <f>IF(AND($E507="Oui",$H507="F"),($C$3-J507)/365,"")</f>
        <v/>
      </c>
      <c r="AL507" s="38" t="str">
        <f>IF(AND($E507="Oui",$H507="M"),($C$3-$J507)/365,"")</f>
        <v/>
      </c>
      <c r="AM507" s="35" t="str">
        <f>IF(AND($E507="Oui",$L507="CDI",$H507="F"),1,"")</f>
        <v/>
      </c>
      <c r="AN507" s="35" t="str">
        <f>IF(AND($E507="Oui",$L507="CDD",$H507="F"),1,"")</f>
        <v/>
      </c>
      <c r="AO507" s="35" t="str">
        <f>IF(AND($E507="Oui",$L507="Apprentissage",$H507="F"),1,"")</f>
        <v/>
      </c>
      <c r="AP507" s="35" t="str">
        <f>IF(AND($E507="Oui",$L507="Stage",$H507="F"),1,"")</f>
        <v/>
      </c>
      <c r="AQ507" s="35" t="str">
        <f>IF(AND($E507="Oui",$L507="Autre",$H507="F"),1,"")</f>
        <v/>
      </c>
      <c r="AR507" s="35" t="str">
        <f>IF(AND($E507="Oui",$O507="Cadre",$H507="F"),1,"")</f>
        <v/>
      </c>
      <c r="AS507" s="35" t="str">
        <f>IF(AND($E507="Oui",$O507="Agent de maîtrise",$H507="F"),1,"")</f>
        <v/>
      </c>
      <c r="AT507" s="35" t="str">
        <f>IF(AND($E507="Oui",$O507="Autre",$H507="F"),1,"")</f>
        <v/>
      </c>
      <c r="AU507" s="35" t="str">
        <f ca="1">IF($D507&gt;$AU$5,1,"")</f>
        <v/>
      </c>
      <c r="AV507" s="35" t="str">
        <f ca="1">IF(AND($D507&gt;$AV$5,$D507&lt;$AU$5),1,"")</f>
        <v/>
      </c>
      <c r="AW507" s="35" t="str">
        <f ca="1">IF($C507&gt;$AU$5,1,"")</f>
        <v/>
      </c>
      <c r="AX507" s="35" t="str">
        <f ca="1">IF(AND($C507&gt;$AV$5,$C507&lt;$AU$5),1,"")</f>
        <v/>
      </c>
      <c r="AY507" s="21" t="str">
        <f t="shared" si="39"/>
        <v/>
      </c>
    </row>
    <row r="508" spans="1:51" x14ac:dyDescent="0.25">
      <c r="A508" s="18">
        <v>501</v>
      </c>
      <c r="B508" s="32"/>
      <c r="C508" s="33"/>
      <c r="D508" s="33"/>
      <c r="E508" s="26" t="str">
        <f t="shared" si="35"/>
        <v/>
      </c>
      <c r="F508" s="34"/>
      <c r="G508" s="35"/>
      <c r="H508" s="33"/>
      <c r="I508" s="35"/>
      <c r="J508" s="37"/>
      <c r="K508" s="37"/>
      <c r="L508" s="37"/>
      <c r="M508" s="37"/>
      <c r="N508" s="33"/>
      <c r="O508" s="33"/>
      <c r="P508" s="33"/>
      <c r="Q508" s="33"/>
      <c r="R508" s="35"/>
      <c r="S508" s="35"/>
      <c r="T508" s="37"/>
      <c r="U508" s="37"/>
      <c r="V508" s="35" t="str">
        <f>IF(ISBLANK(C508),"",IF(ISBLANK($D508),$C$3-C508,D508-C508))</f>
        <v/>
      </c>
      <c r="W508" s="35" t="str">
        <f>IF(E508="Oui",1,"")</f>
        <v/>
      </c>
      <c r="X508" s="35" t="str">
        <f t="shared" si="36"/>
        <v/>
      </c>
      <c r="Y508" s="35" t="str">
        <f t="shared" si="37"/>
        <v/>
      </c>
      <c r="Z508" s="35" t="str">
        <f>IF(E508="Oui",N508,"")</f>
        <v/>
      </c>
      <c r="AA508" s="38" t="str">
        <f>IF(E508="Oui",($C$3-J508)/365,"")</f>
        <v/>
      </c>
      <c r="AB508" s="35" t="str">
        <f t="shared" si="38"/>
        <v/>
      </c>
      <c r="AC508" s="35" t="str">
        <f>IF(AND($E508="Oui",$L508="CDI"),1,"")</f>
        <v/>
      </c>
      <c r="AD508" s="35" t="str">
        <f>IF(AND($E508="Oui",$L508="CDD"),1,"")</f>
        <v/>
      </c>
      <c r="AE508" s="35" t="str">
        <f>IF(AND($E508="Oui",$L508="Apprentissage"),1,"")</f>
        <v/>
      </c>
      <c r="AF508" s="35" t="str">
        <f>IF(AND($E508="Oui",$L508="Stage"),1,"")</f>
        <v/>
      </c>
      <c r="AG508" s="35" t="str">
        <f>IF(AND($E508="Oui",$L508="Autre"),1,"")</f>
        <v/>
      </c>
      <c r="AH508" s="35" t="str">
        <f>IF(AND($E508="Oui",$O508="Cadre"),1,"")</f>
        <v/>
      </c>
      <c r="AI508" s="35" t="str">
        <f>IF(AND($E508="Oui",$O508="Agent de maîtrise"),1,"")</f>
        <v/>
      </c>
      <c r="AJ508" s="35" t="str">
        <f>IF(AND($E508="Oui",$O508="Autre"),1,"")</f>
        <v/>
      </c>
      <c r="AK508" s="38" t="str">
        <f>IF(AND($E508="Oui",$H508="F"),($C$3-J508)/365,"")</f>
        <v/>
      </c>
      <c r="AL508" s="38" t="str">
        <f>IF(AND($E508="Oui",$H508="M"),($C$3-$J508)/365,"")</f>
        <v/>
      </c>
      <c r="AM508" s="35" t="str">
        <f>IF(AND($E508="Oui",$L508="CDI",$H508="F"),1,"")</f>
        <v/>
      </c>
      <c r="AN508" s="35" t="str">
        <f>IF(AND($E508="Oui",$L508="CDD",$H508="F"),1,"")</f>
        <v/>
      </c>
      <c r="AO508" s="35" t="str">
        <f>IF(AND($E508="Oui",$L508="Apprentissage",$H508="F"),1,"")</f>
        <v/>
      </c>
      <c r="AP508" s="35" t="str">
        <f>IF(AND($E508="Oui",$L508="Stage",$H508="F"),1,"")</f>
        <v/>
      </c>
      <c r="AQ508" s="35" t="str">
        <f>IF(AND($E508="Oui",$L508="Autre",$H508="F"),1,"")</f>
        <v/>
      </c>
      <c r="AR508" s="35" t="str">
        <f>IF(AND($E508="Oui",$O508="Cadre",$H508="F"),1,"")</f>
        <v/>
      </c>
      <c r="AS508" s="35" t="str">
        <f>IF(AND($E508="Oui",$O508="Agent de maîtrise",$H508="F"),1,"")</f>
        <v/>
      </c>
      <c r="AT508" s="35" t="str">
        <f>IF(AND($E508="Oui",$O508="Autre",$H508="F"),1,"")</f>
        <v/>
      </c>
      <c r="AU508" s="35" t="str">
        <f ca="1">IF($D508&gt;$AU$5,1,"")</f>
        <v/>
      </c>
      <c r="AV508" s="35" t="str">
        <f ca="1">IF(AND($D508&gt;$AV$5,$D508&lt;$AU$5),1,"")</f>
        <v/>
      </c>
      <c r="AW508" s="35" t="str">
        <f ca="1">IF($C508&gt;$AU$5,1,"")</f>
        <v/>
      </c>
      <c r="AX508" s="35" t="str">
        <f ca="1">IF(AND($C508&gt;$AV$5,$C508&lt;$AU$5),1,"")</f>
        <v/>
      </c>
      <c r="AY508" s="21" t="str">
        <f t="shared" si="39"/>
        <v/>
      </c>
    </row>
    <row r="509" spans="1:51" x14ac:dyDescent="0.25">
      <c r="A509" s="18">
        <v>502</v>
      </c>
      <c r="B509" s="32"/>
      <c r="C509" s="33"/>
      <c r="D509" s="33"/>
      <c r="E509" s="26" t="str">
        <f t="shared" si="35"/>
        <v/>
      </c>
      <c r="F509" s="34"/>
      <c r="G509" s="35"/>
      <c r="H509" s="33"/>
      <c r="I509" s="35"/>
      <c r="J509" s="37"/>
      <c r="K509" s="37"/>
      <c r="L509" s="37"/>
      <c r="M509" s="37"/>
      <c r="N509" s="33"/>
      <c r="O509" s="33"/>
      <c r="P509" s="33"/>
      <c r="Q509" s="33"/>
      <c r="R509" s="35"/>
      <c r="S509" s="35"/>
      <c r="T509" s="37"/>
      <c r="U509" s="37"/>
      <c r="V509" s="35" t="str">
        <f>IF(ISBLANK(C509),"",IF(ISBLANK($D509),$C$3-C509,D509-C509))</f>
        <v/>
      </c>
      <c r="W509" s="35" t="str">
        <f>IF(E509="Oui",1,"")</f>
        <v/>
      </c>
      <c r="X509" s="35" t="str">
        <f t="shared" si="36"/>
        <v/>
      </c>
      <c r="Y509" s="35" t="str">
        <f t="shared" si="37"/>
        <v/>
      </c>
      <c r="Z509" s="35" t="str">
        <f>IF(E509="Oui",N509,"")</f>
        <v/>
      </c>
      <c r="AA509" s="38" t="str">
        <f>IF(E509="Oui",($C$3-J509)/365,"")</f>
        <v/>
      </c>
      <c r="AB509" s="35" t="str">
        <f t="shared" si="38"/>
        <v/>
      </c>
      <c r="AC509" s="35" t="str">
        <f>IF(AND($E509="Oui",$L509="CDI"),1,"")</f>
        <v/>
      </c>
      <c r="AD509" s="35" t="str">
        <f>IF(AND($E509="Oui",$L509="CDD"),1,"")</f>
        <v/>
      </c>
      <c r="AE509" s="35" t="str">
        <f>IF(AND($E509="Oui",$L509="Apprentissage"),1,"")</f>
        <v/>
      </c>
      <c r="AF509" s="35" t="str">
        <f>IF(AND($E509="Oui",$L509="Stage"),1,"")</f>
        <v/>
      </c>
      <c r="AG509" s="35" t="str">
        <f>IF(AND($E509="Oui",$L509="Autre"),1,"")</f>
        <v/>
      </c>
      <c r="AH509" s="35" t="str">
        <f>IF(AND($E509="Oui",$O509="Cadre"),1,"")</f>
        <v/>
      </c>
      <c r="AI509" s="35" t="str">
        <f>IF(AND($E509="Oui",$O509="Agent de maîtrise"),1,"")</f>
        <v/>
      </c>
      <c r="AJ509" s="35" t="str">
        <f>IF(AND($E509="Oui",$O509="Autre"),1,"")</f>
        <v/>
      </c>
      <c r="AK509" s="38" t="str">
        <f>IF(AND($E509="Oui",$H509="F"),($C$3-J509)/365,"")</f>
        <v/>
      </c>
      <c r="AL509" s="38" t="str">
        <f>IF(AND($E509="Oui",$H509="M"),($C$3-$J509)/365,"")</f>
        <v/>
      </c>
      <c r="AM509" s="35" t="str">
        <f>IF(AND($E509="Oui",$L509="CDI",$H509="F"),1,"")</f>
        <v/>
      </c>
      <c r="AN509" s="35" t="str">
        <f>IF(AND($E509="Oui",$L509="CDD",$H509="F"),1,"")</f>
        <v/>
      </c>
      <c r="AO509" s="35" t="str">
        <f>IF(AND($E509="Oui",$L509="Apprentissage",$H509="F"),1,"")</f>
        <v/>
      </c>
      <c r="AP509" s="35" t="str">
        <f>IF(AND($E509="Oui",$L509="Stage",$H509="F"),1,"")</f>
        <v/>
      </c>
      <c r="AQ509" s="35" t="str">
        <f>IF(AND($E509="Oui",$L509="Autre",$H509="F"),1,"")</f>
        <v/>
      </c>
      <c r="AR509" s="35" t="str">
        <f>IF(AND($E509="Oui",$O509="Cadre",$H509="F"),1,"")</f>
        <v/>
      </c>
      <c r="AS509" s="35" t="str">
        <f>IF(AND($E509="Oui",$O509="Agent de maîtrise",$H509="F"),1,"")</f>
        <v/>
      </c>
      <c r="AT509" s="35" t="str">
        <f>IF(AND($E509="Oui",$O509="Autre",$H509="F"),1,"")</f>
        <v/>
      </c>
      <c r="AU509" s="35" t="str">
        <f ca="1">IF($D509&gt;$AU$5,1,"")</f>
        <v/>
      </c>
      <c r="AV509" s="35" t="str">
        <f ca="1">IF(AND($D509&gt;$AV$5,$D509&lt;$AU$5),1,"")</f>
        <v/>
      </c>
      <c r="AW509" s="35" t="str">
        <f ca="1">IF($C509&gt;$AU$5,1,"")</f>
        <v/>
      </c>
      <c r="AX509" s="35" t="str">
        <f ca="1">IF(AND($C509&gt;$AV$5,$C509&lt;$AU$5),1,"")</f>
        <v/>
      </c>
      <c r="AY509" s="21" t="str">
        <f t="shared" si="39"/>
        <v/>
      </c>
    </row>
    <row r="510" spans="1:51" x14ac:dyDescent="0.25">
      <c r="A510" s="18">
        <v>503</v>
      </c>
      <c r="B510" s="32"/>
      <c r="C510" s="33"/>
      <c r="D510" s="33"/>
      <c r="E510" s="26" t="str">
        <f t="shared" si="35"/>
        <v/>
      </c>
      <c r="F510" s="34"/>
      <c r="G510" s="35"/>
      <c r="H510" s="33"/>
      <c r="I510" s="35"/>
      <c r="J510" s="37"/>
      <c r="K510" s="37"/>
      <c r="L510" s="37"/>
      <c r="M510" s="37"/>
      <c r="N510" s="33"/>
      <c r="O510" s="33"/>
      <c r="P510" s="33"/>
      <c r="Q510" s="33"/>
      <c r="R510" s="35"/>
      <c r="S510" s="35"/>
      <c r="T510" s="37"/>
      <c r="U510" s="37"/>
      <c r="V510" s="35" t="str">
        <f>IF(ISBLANK(C510),"",IF(ISBLANK($D510),$C$3-C510,D510-C510))</f>
        <v/>
      </c>
      <c r="W510" s="35" t="str">
        <f>IF(E510="Oui",1,"")</f>
        <v/>
      </c>
      <c r="X510" s="35" t="str">
        <f t="shared" si="36"/>
        <v/>
      </c>
      <c r="Y510" s="35" t="str">
        <f t="shared" si="37"/>
        <v/>
      </c>
      <c r="Z510" s="35" t="str">
        <f>IF(E510="Oui",N510,"")</f>
        <v/>
      </c>
      <c r="AA510" s="38" t="str">
        <f>IF(E510="Oui",($C$3-J510)/365,"")</f>
        <v/>
      </c>
      <c r="AB510" s="35" t="str">
        <f t="shared" si="38"/>
        <v/>
      </c>
      <c r="AC510" s="35" t="str">
        <f>IF(AND($E510="Oui",$L510="CDI"),1,"")</f>
        <v/>
      </c>
      <c r="AD510" s="35" t="str">
        <f>IF(AND($E510="Oui",$L510="CDD"),1,"")</f>
        <v/>
      </c>
      <c r="AE510" s="35" t="str">
        <f>IF(AND($E510="Oui",$L510="Apprentissage"),1,"")</f>
        <v/>
      </c>
      <c r="AF510" s="35" t="str">
        <f>IF(AND($E510="Oui",$L510="Stage"),1,"")</f>
        <v/>
      </c>
      <c r="AG510" s="35" t="str">
        <f>IF(AND($E510="Oui",$L510="Autre"),1,"")</f>
        <v/>
      </c>
      <c r="AH510" s="35" t="str">
        <f>IF(AND($E510="Oui",$O510="Cadre"),1,"")</f>
        <v/>
      </c>
      <c r="AI510" s="35" t="str">
        <f>IF(AND($E510="Oui",$O510="Agent de maîtrise"),1,"")</f>
        <v/>
      </c>
      <c r="AJ510" s="35" t="str">
        <f>IF(AND($E510="Oui",$O510="Autre"),1,"")</f>
        <v/>
      </c>
      <c r="AK510" s="38" t="str">
        <f>IF(AND($E510="Oui",$H510="F"),($C$3-J510)/365,"")</f>
        <v/>
      </c>
      <c r="AL510" s="38" t="str">
        <f>IF(AND($E510="Oui",$H510="M"),($C$3-$J510)/365,"")</f>
        <v/>
      </c>
      <c r="AM510" s="35" t="str">
        <f>IF(AND($E510="Oui",$L510="CDI",$H510="F"),1,"")</f>
        <v/>
      </c>
      <c r="AN510" s="35" t="str">
        <f>IF(AND($E510="Oui",$L510="CDD",$H510="F"),1,"")</f>
        <v/>
      </c>
      <c r="AO510" s="35" t="str">
        <f>IF(AND($E510="Oui",$L510="Apprentissage",$H510="F"),1,"")</f>
        <v/>
      </c>
      <c r="AP510" s="35" t="str">
        <f>IF(AND($E510="Oui",$L510="Stage",$H510="F"),1,"")</f>
        <v/>
      </c>
      <c r="AQ510" s="35" t="str">
        <f>IF(AND($E510="Oui",$L510="Autre",$H510="F"),1,"")</f>
        <v/>
      </c>
      <c r="AR510" s="35" t="str">
        <f>IF(AND($E510="Oui",$O510="Cadre",$H510="F"),1,"")</f>
        <v/>
      </c>
      <c r="AS510" s="35" t="str">
        <f>IF(AND($E510="Oui",$O510="Agent de maîtrise",$H510="F"),1,"")</f>
        <v/>
      </c>
      <c r="AT510" s="35" t="str">
        <f>IF(AND($E510="Oui",$O510="Autre",$H510="F"),1,"")</f>
        <v/>
      </c>
      <c r="AU510" s="35" t="str">
        <f ca="1">IF($D510&gt;$AU$5,1,"")</f>
        <v/>
      </c>
      <c r="AV510" s="35" t="str">
        <f ca="1">IF(AND($D510&gt;$AV$5,$D510&lt;$AU$5),1,"")</f>
        <v/>
      </c>
      <c r="AW510" s="35" t="str">
        <f ca="1">IF($C510&gt;$AU$5,1,"")</f>
        <v/>
      </c>
      <c r="AX510" s="35" t="str">
        <f ca="1">IF(AND($C510&gt;$AV$5,$C510&lt;$AU$5),1,"")</f>
        <v/>
      </c>
      <c r="AY510" s="21" t="str">
        <f t="shared" si="39"/>
        <v/>
      </c>
    </row>
    <row r="511" spans="1:51" x14ac:dyDescent="0.25">
      <c r="A511" s="18">
        <v>504</v>
      </c>
      <c r="B511" s="32"/>
      <c r="C511" s="33"/>
      <c r="D511" s="33"/>
      <c r="E511" s="26" t="str">
        <f t="shared" si="35"/>
        <v/>
      </c>
      <c r="F511" s="34"/>
      <c r="G511" s="35"/>
      <c r="H511" s="33"/>
      <c r="I511" s="35"/>
      <c r="J511" s="37"/>
      <c r="K511" s="37"/>
      <c r="L511" s="37"/>
      <c r="M511" s="37"/>
      <c r="N511" s="33"/>
      <c r="O511" s="33"/>
      <c r="P511" s="33"/>
      <c r="Q511" s="33"/>
      <c r="R511" s="35"/>
      <c r="S511" s="35"/>
      <c r="T511" s="37"/>
      <c r="U511" s="37"/>
      <c r="V511" s="35" t="str">
        <f>IF(ISBLANK(C511),"",IF(ISBLANK($D511),$C$3-C511,D511-C511))</f>
        <v/>
      </c>
      <c r="W511" s="35" t="str">
        <f>IF(E511="Oui",1,"")</f>
        <v/>
      </c>
      <c r="X511" s="35" t="str">
        <f t="shared" si="36"/>
        <v/>
      </c>
      <c r="Y511" s="35" t="str">
        <f t="shared" si="37"/>
        <v/>
      </c>
      <c r="Z511" s="35" t="str">
        <f>IF(E511="Oui",N511,"")</f>
        <v/>
      </c>
      <c r="AA511" s="38" t="str">
        <f>IF(E511="Oui",($C$3-J511)/365,"")</f>
        <v/>
      </c>
      <c r="AB511" s="35" t="str">
        <f t="shared" si="38"/>
        <v/>
      </c>
      <c r="AC511" s="35" t="str">
        <f>IF(AND($E511="Oui",$L511="CDI"),1,"")</f>
        <v/>
      </c>
      <c r="AD511" s="35" t="str">
        <f>IF(AND($E511="Oui",$L511="CDD"),1,"")</f>
        <v/>
      </c>
      <c r="AE511" s="35" t="str">
        <f>IF(AND($E511="Oui",$L511="Apprentissage"),1,"")</f>
        <v/>
      </c>
      <c r="AF511" s="35" t="str">
        <f>IF(AND($E511="Oui",$L511="Stage"),1,"")</f>
        <v/>
      </c>
      <c r="AG511" s="35" t="str">
        <f>IF(AND($E511="Oui",$L511="Autre"),1,"")</f>
        <v/>
      </c>
      <c r="AH511" s="35" t="str">
        <f>IF(AND($E511="Oui",$O511="Cadre"),1,"")</f>
        <v/>
      </c>
      <c r="AI511" s="35" t="str">
        <f>IF(AND($E511="Oui",$O511="Agent de maîtrise"),1,"")</f>
        <v/>
      </c>
      <c r="AJ511" s="35" t="str">
        <f>IF(AND($E511="Oui",$O511="Autre"),1,"")</f>
        <v/>
      </c>
      <c r="AK511" s="38" t="str">
        <f>IF(AND($E511="Oui",$H511="F"),($C$3-J511)/365,"")</f>
        <v/>
      </c>
      <c r="AL511" s="38" t="str">
        <f>IF(AND($E511="Oui",$H511="M"),($C$3-$J511)/365,"")</f>
        <v/>
      </c>
      <c r="AM511" s="35" t="str">
        <f>IF(AND($E511="Oui",$L511="CDI",$H511="F"),1,"")</f>
        <v/>
      </c>
      <c r="AN511" s="35" t="str">
        <f>IF(AND($E511="Oui",$L511="CDD",$H511="F"),1,"")</f>
        <v/>
      </c>
      <c r="AO511" s="35" t="str">
        <f>IF(AND($E511="Oui",$L511="Apprentissage",$H511="F"),1,"")</f>
        <v/>
      </c>
      <c r="AP511" s="35" t="str">
        <f>IF(AND($E511="Oui",$L511="Stage",$H511="F"),1,"")</f>
        <v/>
      </c>
      <c r="AQ511" s="35" t="str">
        <f>IF(AND($E511="Oui",$L511="Autre",$H511="F"),1,"")</f>
        <v/>
      </c>
      <c r="AR511" s="35" t="str">
        <f>IF(AND($E511="Oui",$O511="Cadre",$H511="F"),1,"")</f>
        <v/>
      </c>
      <c r="AS511" s="35" t="str">
        <f>IF(AND($E511="Oui",$O511="Agent de maîtrise",$H511="F"),1,"")</f>
        <v/>
      </c>
      <c r="AT511" s="35" t="str">
        <f>IF(AND($E511="Oui",$O511="Autre",$H511="F"),1,"")</f>
        <v/>
      </c>
      <c r="AU511" s="35" t="str">
        <f ca="1">IF($D511&gt;$AU$5,1,"")</f>
        <v/>
      </c>
      <c r="AV511" s="35" t="str">
        <f ca="1">IF(AND($D511&gt;$AV$5,$D511&lt;$AU$5),1,"")</f>
        <v/>
      </c>
      <c r="AW511" s="35" t="str">
        <f ca="1">IF($C511&gt;$AU$5,1,"")</f>
        <v/>
      </c>
      <c r="AX511" s="35" t="str">
        <f ca="1">IF(AND($C511&gt;$AV$5,$C511&lt;$AU$5),1,"")</f>
        <v/>
      </c>
      <c r="AY511" s="21" t="str">
        <f t="shared" si="39"/>
        <v/>
      </c>
    </row>
    <row r="512" spans="1:51" x14ac:dyDescent="0.25">
      <c r="A512" s="18">
        <v>505</v>
      </c>
      <c r="B512" s="32"/>
      <c r="C512" s="33"/>
      <c r="D512" s="33"/>
      <c r="E512" s="26" t="str">
        <f t="shared" si="35"/>
        <v/>
      </c>
      <c r="F512" s="34"/>
      <c r="G512" s="35"/>
      <c r="H512" s="33"/>
      <c r="I512" s="35"/>
      <c r="J512" s="37"/>
      <c r="K512" s="37"/>
      <c r="L512" s="37"/>
      <c r="M512" s="37"/>
      <c r="N512" s="33"/>
      <c r="O512" s="33"/>
      <c r="P512" s="33"/>
      <c r="Q512" s="33"/>
      <c r="R512" s="35"/>
      <c r="S512" s="35"/>
      <c r="T512" s="37"/>
      <c r="U512" s="37"/>
      <c r="V512" s="35" t="str">
        <f>IF(ISBLANK(C512),"",IF(ISBLANK($D512),$C$3-C512,D512-C512))</f>
        <v/>
      </c>
      <c r="W512" s="35" t="str">
        <f>IF(E512="Oui",1,"")</f>
        <v/>
      </c>
      <c r="X512" s="35" t="str">
        <f t="shared" si="36"/>
        <v/>
      </c>
      <c r="Y512" s="35" t="str">
        <f t="shared" si="37"/>
        <v/>
      </c>
      <c r="Z512" s="35" t="str">
        <f>IF(E512="Oui",N512,"")</f>
        <v/>
      </c>
      <c r="AA512" s="38" t="str">
        <f>IF(E512="Oui",($C$3-J512)/365,"")</f>
        <v/>
      </c>
      <c r="AB512" s="35" t="str">
        <f t="shared" si="38"/>
        <v/>
      </c>
      <c r="AC512" s="35" t="str">
        <f>IF(AND($E512="Oui",$L512="CDI"),1,"")</f>
        <v/>
      </c>
      <c r="AD512" s="35" t="str">
        <f>IF(AND($E512="Oui",$L512="CDD"),1,"")</f>
        <v/>
      </c>
      <c r="AE512" s="35" t="str">
        <f>IF(AND($E512="Oui",$L512="Apprentissage"),1,"")</f>
        <v/>
      </c>
      <c r="AF512" s="35" t="str">
        <f>IF(AND($E512="Oui",$L512="Stage"),1,"")</f>
        <v/>
      </c>
      <c r="AG512" s="35" t="str">
        <f>IF(AND($E512="Oui",$L512="Autre"),1,"")</f>
        <v/>
      </c>
      <c r="AH512" s="35" t="str">
        <f>IF(AND($E512="Oui",$O512="Cadre"),1,"")</f>
        <v/>
      </c>
      <c r="AI512" s="35" t="str">
        <f>IF(AND($E512="Oui",$O512="Agent de maîtrise"),1,"")</f>
        <v/>
      </c>
      <c r="AJ512" s="35" t="str">
        <f>IF(AND($E512="Oui",$O512="Autre"),1,"")</f>
        <v/>
      </c>
      <c r="AK512" s="38" t="str">
        <f>IF(AND($E512="Oui",$H512="F"),($C$3-J512)/365,"")</f>
        <v/>
      </c>
      <c r="AL512" s="38" t="str">
        <f>IF(AND($E512="Oui",$H512="M"),($C$3-$J512)/365,"")</f>
        <v/>
      </c>
      <c r="AM512" s="35" t="str">
        <f>IF(AND($E512="Oui",$L512="CDI",$H512="F"),1,"")</f>
        <v/>
      </c>
      <c r="AN512" s="35" t="str">
        <f>IF(AND($E512="Oui",$L512="CDD",$H512="F"),1,"")</f>
        <v/>
      </c>
      <c r="AO512" s="35" t="str">
        <f>IF(AND($E512="Oui",$L512="Apprentissage",$H512="F"),1,"")</f>
        <v/>
      </c>
      <c r="AP512" s="35" t="str">
        <f>IF(AND($E512="Oui",$L512="Stage",$H512="F"),1,"")</f>
        <v/>
      </c>
      <c r="AQ512" s="35" t="str">
        <f>IF(AND($E512="Oui",$L512="Autre",$H512="F"),1,"")</f>
        <v/>
      </c>
      <c r="AR512" s="35" t="str">
        <f>IF(AND($E512="Oui",$O512="Cadre",$H512="F"),1,"")</f>
        <v/>
      </c>
      <c r="AS512" s="35" t="str">
        <f>IF(AND($E512="Oui",$O512="Agent de maîtrise",$H512="F"),1,"")</f>
        <v/>
      </c>
      <c r="AT512" s="35" t="str">
        <f>IF(AND($E512="Oui",$O512="Autre",$H512="F"),1,"")</f>
        <v/>
      </c>
      <c r="AU512" s="35" t="str">
        <f ca="1">IF($D512&gt;$AU$5,1,"")</f>
        <v/>
      </c>
      <c r="AV512" s="35" t="str">
        <f ca="1">IF(AND($D512&gt;$AV$5,$D512&lt;$AU$5),1,"")</f>
        <v/>
      </c>
      <c r="AW512" s="35" t="str">
        <f ca="1">IF($C512&gt;$AU$5,1,"")</f>
        <v/>
      </c>
      <c r="AX512" s="35" t="str">
        <f ca="1">IF(AND($C512&gt;$AV$5,$C512&lt;$AU$5),1,"")</f>
        <v/>
      </c>
      <c r="AY512" s="21" t="str">
        <f t="shared" si="39"/>
        <v/>
      </c>
    </row>
    <row r="513" spans="1:51" x14ac:dyDescent="0.25">
      <c r="A513" s="18">
        <v>506</v>
      </c>
      <c r="B513" s="32"/>
      <c r="C513" s="33"/>
      <c r="D513" s="33"/>
      <c r="E513" s="26" t="str">
        <f t="shared" si="35"/>
        <v/>
      </c>
      <c r="F513" s="34"/>
      <c r="G513" s="35"/>
      <c r="H513" s="33"/>
      <c r="I513" s="35"/>
      <c r="J513" s="37"/>
      <c r="K513" s="37"/>
      <c r="L513" s="37"/>
      <c r="M513" s="37"/>
      <c r="N513" s="33"/>
      <c r="O513" s="33"/>
      <c r="P513" s="33"/>
      <c r="Q513" s="33"/>
      <c r="R513" s="35"/>
      <c r="S513" s="35"/>
      <c r="T513" s="37"/>
      <c r="U513" s="37"/>
      <c r="V513" s="35" t="str">
        <f>IF(ISBLANK(C513),"",IF(ISBLANK($D513),$C$3-C513,D513-C513))</f>
        <v/>
      </c>
      <c r="W513" s="35" t="str">
        <f>IF(E513="Oui",1,"")</f>
        <v/>
      </c>
      <c r="X513" s="35" t="str">
        <f t="shared" si="36"/>
        <v/>
      </c>
      <c r="Y513" s="35" t="str">
        <f t="shared" si="37"/>
        <v/>
      </c>
      <c r="Z513" s="35" t="str">
        <f>IF(E513="Oui",N513,"")</f>
        <v/>
      </c>
      <c r="AA513" s="38" t="str">
        <f>IF(E513="Oui",($C$3-J513)/365,"")</f>
        <v/>
      </c>
      <c r="AB513" s="35" t="str">
        <f t="shared" si="38"/>
        <v/>
      </c>
      <c r="AC513" s="35" t="str">
        <f>IF(AND($E513="Oui",$L513="CDI"),1,"")</f>
        <v/>
      </c>
      <c r="AD513" s="35" t="str">
        <f>IF(AND($E513="Oui",$L513="CDD"),1,"")</f>
        <v/>
      </c>
      <c r="AE513" s="35" t="str">
        <f>IF(AND($E513="Oui",$L513="Apprentissage"),1,"")</f>
        <v/>
      </c>
      <c r="AF513" s="35" t="str">
        <f>IF(AND($E513="Oui",$L513="Stage"),1,"")</f>
        <v/>
      </c>
      <c r="AG513" s="35" t="str">
        <f>IF(AND($E513="Oui",$L513="Autre"),1,"")</f>
        <v/>
      </c>
      <c r="AH513" s="35" t="str">
        <f>IF(AND($E513="Oui",$O513="Cadre"),1,"")</f>
        <v/>
      </c>
      <c r="AI513" s="35" t="str">
        <f>IF(AND($E513="Oui",$O513="Agent de maîtrise"),1,"")</f>
        <v/>
      </c>
      <c r="AJ513" s="35" t="str">
        <f>IF(AND($E513="Oui",$O513="Autre"),1,"")</f>
        <v/>
      </c>
      <c r="AK513" s="38" t="str">
        <f>IF(AND($E513="Oui",$H513="F"),($C$3-J513)/365,"")</f>
        <v/>
      </c>
      <c r="AL513" s="38" t="str">
        <f>IF(AND($E513="Oui",$H513="M"),($C$3-$J513)/365,"")</f>
        <v/>
      </c>
      <c r="AM513" s="35" t="str">
        <f>IF(AND($E513="Oui",$L513="CDI",$H513="F"),1,"")</f>
        <v/>
      </c>
      <c r="AN513" s="35" t="str">
        <f>IF(AND($E513="Oui",$L513="CDD",$H513="F"),1,"")</f>
        <v/>
      </c>
      <c r="AO513" s="35" t="str">
        <f>IF(AND($E513="Oui",$L513="Apprentissage",$H513="F"),1,"")</f>
        <v/>
      </c>
      <c r="AP513" s="35" t="str">
        <f>IF(AND($E513="Oui",$L513="Stage",$H513="F"),1,"")</f>
        <v/>
      </c>
      <c r="AQ513" s="35" t="str">
        <f>IF(AND($E513="Oui",$L513="Autre",$H513="F"),1,"")</f>
        <v/>
      </c>
      <c r="AR513" s="35" t="str">
        <f>IF(AND($E513="Oui",$O513="Cadre",$H513="F"),1,"")</f>
        <v/>
      </c>
      <c r="AS513" s="35" t="str">
        <f>IF(AND($E513="Oui",$O513="Agent de maîtrise",$H513="F"),1,"")</f>
        <v/>
      </c>
      <c r="AT513" s="35" t="str">
        <f>IF(AND($E513="Oui",$O513="Autre",$H513="F"),1,"")</f>
        <v/>
      </c>
      <c r="AU513" s="35" t="str">
        <f ca="1">IF($D513&gt;$AU$5,1,"")</f>
        <v/>
      </c>
      <c r="AV513" s="35" t="str">
        <f ca="1">IF(AND($D513&gt;$AV$5,$D513&lt;$AU$5),1,"")</f>
        <v/>
      </c>
      <c r="AW513" s="35" t="str">
        <f ca="1">IF($C513&gt;$AU$5,1,"")</f>
        <v/>
      </c>
      <c r="AX513" s="35" t="str">
        <f ca="1">IF(AND($C513&gt;$AV$5,$C513&lt;$AU$5),1,"")</f>
        <v/>
      </c>
      <c r="AY513" s="21" t="str">
        <f t="shared" si="39"/>
        <v/>
      </c>
    </row>
    <row r="514" spans="1:51" x14ac:dyDescent="0.25">
      <c r="A514" s="18">
        <v>507</v>
      </c>
      <c r="B514" s="32"/>
      <c r="C514" s="33"/>
      <c r="D514" s="33"/>
      <c r="E514" s="26" t="str">
        <f t="shared" si="35"/>
        <v/>
      </c>
      <c r="F514" s="34"/>
      <c r="G514" s="35"/>
      <c r="H514" s="33"/>
      <c r="I514" s="35"/>
      <c r="J514" s="37"/>
      <c r="K514" s="37"/>
      <c r="L514" s="37"/>
      <c r="M514" s="37"/>
      <c r="N514" s="33"/>
      <c r="O514" s="33"/>
      <c r="P514" s="33"/>
      <c r="Q514" s="33"/>
      <c r="R514" s="35"/>
      <c r="S514" s="35"/>
      <c r="T514" s="37"/>
      <c r="U514" s="37"/>
      <c r="V514" s="35" t="str">
        <f>IF(ISBLANK(C514),"",IF(ISBLANK($D514),$C$3-C514,D514-C514))</f>
        <v/>
      </c>
      <c r="W514" s="35" t="str">
        <f>IF(E514="Oui",1,"")</f>
        <v/>
      </c>
      <c r="X514" s="35" t="str">
        <f t="shared" si="36"/>
        <v/>
      </c>
      <c r="Y514" s="35" t="str">
        <f t="shared" si="37"/>
        <v/>
      </c>
      <c r="Z514" s="35" t="str">
        <f>IF(E514="Oui",N514,"")</f>
        <v/>
      </c>
      <c r="AA514" s="38" t="str">
        <f>IF(E514="Oui",($C$3-J514)/365,"")</f>
        <v/>
      </c>
      <c r="AB514" s="35" t="str">
        <f t="shared" si="38"/>
        <v/>
      </c>
      <c r="AC514" s="35" t="str">
        <f>IF(AND($E514="Oui",$L514="CDI"),1,"")</f>
        <v/>
      </c>
      <c r="AD514" s="35" t="str">
        <f>IF(AND($E514="Oui",$L514="CDD"),1,"")</f>
        <v/>
      </c>
      <c r="AE514" s="35" t="str">
        <f>IF(AND($E514="Oui",$L514="Apprentissage"),1,"")</f>
        <v/>
      </c>
      <c r="AF514" s="35" t="str">
        <f>IF(AND($E514="Oui",$L514="Stage"),1,"")</f>
        <v/>
      </c>
      <c r="AG514" s="35" t="str">
        <f>IF(AND($E514="Oui",$L514="Autre"),1,"")</f>
        <v/>
      </c>
      <c r="AH514" s="35" t="str">
        <f>IF(AND($E514="Oui",$O514="Cadre"),1,"")</f>
        <v/>
      </c>
      <c r="AI514" s="35" t="str">
        <f>IF(AND($E514="Oui",$O514="Agent de maîtrise"),1,"")</f>
        <v/>
      </c>
      <c r="AJ514" s="35" t="str">
        <f>IF(AND($E514="Oui",$O514="Autre"),1,"")</f>
        <v/>
      </c>
      <c r="AK514" s="38" t="str">
        <f>IF(AND($E514="Oui",$H514="F"),($C$3-J514)/365,"")</f>
        <v/>
      </c>
      <c r="AL514" s="38" t="str">
        <f>IF(AND($E514="Oui",$H514="M"),($C$3-$J514)/365,"")</f>
        <v/>
      </c>
      <c r="AM514" s="35" t="str">
        <f>IF(AND($E514="Oui",$L514="CDI",$H514="F"),1,"")</f>
        <v/>
      </c>
      <c r="AN514" s="35" t="str">
        <f>IF(AND($E514="Oui",$L514="CDD",$H514="F"),1,"")</f>
        <v/>
      </c>
      <c r="AO514" s="35" t="str">
        <f>IF(AND($E514="Oui",$L514="Apprentissage",$H514="F"),1,"")</f>
        <v/>
      </c>
      <c r="AP514" s="35" t="str">
        <f>IF(AND($E514="Oui",$L514="Stage",$H514="F"),1,"")</f>
        <v/>
      </c>
      <c r="AQ514" s="35" t="str">
        <f>IF(AND($E514="Oui",$L514="Autre",$H514="F"),1,"")</f>
        <v/>
      </c>
      <c r="AR514" s="35" t="str">
        <f>IF(AND($E514="Oui",$O514="Cadre",$H514="F"),1,"")</f>
        <v/>
      </c>
      <c r="AS514" s="35" t="str">
        <f>IF(AND($E514="Oui",$O514="Agent de maîtrise",$H514="F"),1,"")</f>
        <v/>
      </c>
      <c r="AT514" s="35" t="str">
        <f>IF(AND($E514="Oui",$O514="Autre",$H514="F"),1,"")</f>
        <v/>
      </c>
      <c r="AU514" s="35" t="str">
        <f ca="1">IF($D514&gt;$AU$5,1,"")</f>
        <v/>
      </c>
      <c r="AV514" s="35" t="str">
        <f ca="1">IF(AND($D514&gt;$AV$5,$D514&lt;$AU$5),1,"")</f>
        <v/>
      </c>
      <c r="AW514" s="35" t="str">
        <f ca="1">IF($C514&gt;$AU$5,1,"")</f>
        <v/>
      </c>
      <c r="AX514" s="35" t="str">
        <f ca="1">IF(AND($C514&gt;$AV$5,$C514&lt;$AU$5),1,"")</f>
        <v/>
      </c>
      <c r="AY514" s="21" t="str">
        <f t="shared" si="39"/>
        <v/>
      </c>
    </row>
    <row r="515" spans="1:51" x14ac:dyDescent="0.25">
      <c r="A515" s="18">
        <v>508</v>
      </c>
      <c r="B515" s="32"/>
      <c r="C515" s="33"/>
      <c r="D515" s="33"/>
      <c r="E515" s="26" t="str">
        <f t="shared" si="35"/>
        <v/>
      </c>
      <c r="F515" s="34"/>
      <c r="G515" s="35"/>
      <c r="H515" s="33"/>
      <c r="I515" s="35"/>
      <c r="J515" s="37"/>
      <c r="K515" s="37"/>
      <c r="L515" s="37"/>
      <c r="M515" s="37"/>
      <c r="N515" s="33"/>
      <c r="O515" s="33"/>
      <c r="P515" s="33"/>
      <c r="Q515" s="33"/>
      <c r="R515" s="35"/>
      <c r="S515" s="35"/>
      <c r="T515" s="37"/>
      <c r="U515" s="37"/>
      <c r="V515" s="35" t="str">
        <f>IF(ISBLANK(C515),"",IF(ISBLANK($D515),$C$3-C515,D515-C515))</f>
        <v/>
      </c>
      <c r="W515" s="35" t="str">
        <f>IF(E515="Oui",1,"")</f>
        <v/>
      </c>
      <c r="X515" s="35" t="str">
        <f t="shared" si="36"/>
        <v/>
      </c>
      <c r="Y515" s="35" t="str">
        <f t="shared" si="37"/>
        <v/>
      </c>
      <c r="Z515" s="35" t="str">
        <f>IF(E515="Oui",N515,"")</f>
        <v/>
      </c>
      <c r="AA515" s="38" t="str">
        <f>IF(E515="Oui",($C$3-J515)/365,"")</f>
        <v/>
      </c>
      <c r="AB515" s="35" t="str">
        <f t="shared" si="38"/>
        <v/>
      </c>
      <c r="AC515" s="35" t="str">
        <f>IF(AND($E515="Oui",$L515="CDI"),1,"")</f>
        <v/>
      </c>
      <c r="AD515" s="35" t="str">
        <f>IF(AND($E515="Oui",$L515="CDD"),1,"")</f>
        <v/>
      </c>
      <c r="AE515" s="35" t="str">
        <f>IF(AND($E515="Oui",$L515="Apprentissage"),1,"")</f>
        <v/>
      </c>
      <c r="AF515" s="35" t="str">
        <f>IF(AND($E515="Oui",$L515="Stage"),1,"")</f>
        <v/>
      </c>
      <c r="AG515" s="35" t="str">
        <f>IF(AND($E515="Oui",$L515="Autre"),1,"")</f>
        <v/>
      </c>
      <c r="AH515" s="35" t="str">
        <f>IF(AND($E515="Oui",$O515="Cadre"),1,"")</f>
        <v/>
      </c>
      <c r="AI515" s="35" t="str">
        <f>IF(AND($E515="Oui",$O515="Agent de maîtrise"),1,"")</f>
        <v/>
      </c>
      <c r="AJ515" s="35" t="str">
        <f>IF(AND($E515="Oui",$O515="Autre"),1,"")</f>
        <v/>
      </c>
      <c r="AK515" s="38" t="str">
        <f>IF(AND($E515="Oui",$H515="F"),($C$3-J515)/365,"")</f>
        <v/>
      </c>
      <c r="AL515" s="38" t="str">
        <f>IF(AND($E515="Oui",$H515="M"),($C$3-$J515)/365,"")</f>
        <v/>
      </c>
      <c r="AM515" s="35" t="str">
        <f>IF(AND($E515="Oui",$L515="CDI",$H515="F"),1,"")</f>
        <v/>
      </c>
      <c r="AN515" s="35" t="str">
        <f>IF(AND($E515="Oui",$L515="CDD",$H515="F"),1,"")</f>
        <v/>
      </c>
      <c r="AO515" s="35" t="str">
        <f>IF(AND($E515="Oui",$L515="Apprentissage",$H515="F"),1,"")</f>
        <v/>
      </c>
      <c r="AP515" s="35" t="str">
        <f>IF(AND($E515="Oui",$L515="Stage",$H515="F"),1,"")</f>
        <v/>
      </c>
      <c r="AQ515" s="35" t="str">
        <f>IF(AND($E515="Oui",$L515="Autre",$H515="F"),1,"")</f>
        <v/>
      </c>
      <c r="AR515" s="35" t="str">
        <f>IF(AND($E515="Oui",$O515="Cadre",$H515="F"),1,"")</f>
        <v/>
      </c>
      <c r="AS515" s="35" t="str">
        <f>IF(AND($E515="Oui",$O515="Agent de maîtrise",$H515="F"),1,"")</f>
        <v/>
      </c>
      <c r="AT515" s="35" t="str">
        <f>IF(AND($E515="Oui",$O515="Autre",$H515="F"),1,"")</f>
        <v/>
      </c>
      <c r="AU515" s="35" t="str">
        <f ca="1">IF($D515&gt;$AU$5,1,"")</f>
        <v/>
      </c>
      <c r="AV515" s="35" t="str">
        <f ca="1">IF(AND($D515&gt;$AV$5,$D515&lt;$AU$5),1,"")</f>
        <v/>
      </c>
      <c r="AW515" s="35" t="str">
        <f ca="1">IF($C515&gt;$AU$5,1,"")</f>
        <v/>
      </c>
      <c r="AX515" s="35" t="str">
        <f ca="1">IF(AND($C515&gt;$AV$5,$C515&lt;$AU$5),1,"")</f>
        <v/>
      </c>
      <c r="AY515" s="21" t="str">
        <f t="shared" si="39"/>
        <v/>
      </c>
    </row>
    <row r="516" spans="1:51" x14ac:dyDescent="0.25">
      <c r="A516" s="18">
        <v>509</v>
      </c>
      <c r="B516" s="32"/>
      <c r="C516" s="33"/>
      <c r="D516" s="33"/>
      <c r="E516" s="26" t="str">
        <f t="shared" si="35"/>
        <v/>
      </c>
      <c r="F516" s="34"/>
      <c r="G516" s="35"/>
      <c r="H516" s="33"/>
      <c r="I516" s="35"/>
      <c r="J516" s="37"/>
      <c r="K516" s="37"/>
      <c r="L516" s="37"/>
      <c r="M516" s="37"/>
      <c r="N516" s="33"/>
      <c r="O516" s="33"/>
      <c r="P516" s="33"/>
      <c r="Q516" s="33"/>
      <c r="R516" s="35"/>
      <c r="S516" s="35"/>
      <c r="T516" s="37"/>
      <c r="U516" s="37"/>
      <c r="V516" s="35" t="str">
        <f>IF(ISBLANK(C516),"",IF(ISBLANK($D516),$C$3-C516,D516-C516))</f>
        <v/>
      </c>
      <c r="W516" s="35" t="str">
        <f>IF(E516="Oui",1,"")</f>
        <v/>
      </c>
      <c r="X516" s="35" t="str">
        <f t="shared" si="36"/>
        <v/>
      </c>
      <c r="Y516" s="35" t="str">
        <f t="shared" si="37"/>
        <v/>
      </c>
      <c r="Z516" s="35" t="str">
        <f>IF(E516="Oui",N516,"")</f>
        <v/>
      </c>
      <c r="AA516" s="38" t="str">
        <f>IF(E516="Oui",($C$3-J516)/365,"")</f>
        <v/>
      </c>
      <c r="AB516" s="35" t="str">
        <f t="shared" si="38"/>
        <v/>
      </c>
      <c r="AC516" s="35" t="str">
        <f>IF(AND($E516="Oui",$L516="CDI"),1,"")</f>
        <v/>
      </c>
      <c r="AD516" s="35" t="str">
        <f>IF(AND($E516="Oui",$L516="CDD"),1,"")</f>
        <v/>
      </c>
      <c r="AE516" s="35" t="str">
        <f>IF(AND($E516="Oui",$L516="Apprentissage"),1,"")</f>
        <v/>
      </c>
      <c r="AF516" s="35" t="str">
        <f>IF(AND($E516="Oui",$L516="Stage"),1,"")</f>
        <v/>
      </c>
      <c r="AG516" s="35" t="str">
        <f>IF(AND($E516="Oui",$L516="Autre"),1,"")</f>
        <v/>
      </c>
      <c r="AH516" s="35" t="str">
        <f>IF(AND($E516="Oui",$O516="Cadre"),1,"")</f>
        <v/>
      </c>
      <c r="AI516" s="35" t="str">
        <f>IF(AND($E516="Oui",$O516="Agent de maîtrise"),1,"")</f>
        <v/>
      </c>
      <c r="AJ516" s="35" t="str">
        <f>IF(AND($E516="Oui",$O516="Autre"),1,"")</f>
        <v/>
      </c>
      <c r="AK516" s="38" t="str">
        <f>IF(AND($E516="Oui",$H516="F"),($C$3-J516)/365,"")</f>
        <v/>
      </c>
      <c r="AL516" s="38" t="str">
        <f>IF(AND($E516="Oui",$H516="M"),($C$3-$J516)/365,"")</f>
        <v/>
      </c>
      <c r="AM516" s="35" t="str">
        <f>IF(AND($E516="Oui",$L516="CDI",$H516="F"),1,"")</f>
        <v/>
      </c>
      <c r="AN516" s="35" t="str">
        <f>IF(AND($E516="Oui",$L516="CDD",$H516="F"),1,"")</f>
        <v/>
      </c>
      <c r="AO516" s="35" t="str">
        <f>IF(AND($E516="Oui",$L516="Apprentissage",$H516="F"),1,"")</f>
        <v/>
      </c>
      <c r="AP516" s="35" t="str">
        <f>IF(AND($E516="Oui",$L516="Stage",$H516="F"),1,"")</f>
        <v/>
      </c>
      <c r="AQ516" s="35" t="str">
        <f>IF(AND($E516="Oui",$L516="Autre",$H516="F"),1,"")</f>
        <v/>
      </c>
      <c r="AR516" s="35" t="str">
        <f>IF(AND($E516="Oui",$O516="Cadre",$H516="F"),1,"")</f>
        <v/>
      </c>
      <c r="AS516" s="35" t="str">
        <f>IF(AND($E516="Oui",$O516="Agent de maîtrise",$H516="F"),1,"")</f>
        <v/>
      </c>
      <c r="AT516" s="35" t="str">
        <f>IF(AND($E516="Oui",$O516="Autre",$H516="F"),1,"")</f>
        <v/>
      </c>
      <c r="AU516" s="35" t="str">
        <f ca="1">IF($D516&gt;$AU$5,1,"")</f>
        <v/>
      </c>
      <c r="AV516" s="35" t="str">
        <f ca="1">IF(AND($D516&gt;$AV$5,$D516&lt;$AU$5),1,"")</f>
        <v/>
      </c>
      <c r="AW516" s="35" t="str">
        <f ca="1">IF($C516&gt;$AU$5,1,"")</f>
        <v/>
      </c>
      <c r="AX516" s="35" t="str">
        <f ca="1">IF(AND($C516&gt;$AV$5,$C516&lt;$AU$5),1,"")</f>
        <v/>
      </c>
      <c r="AY516" s="21" t="str">
        <f t="shared" si="39"/>
        <v/>
      </c>
    </row>
    <row r="517" spans="1:51" x14ac:dyDescent="0.25">
      <c r="A517" s="18">
        <v>510</v>
      </c>
      <c r="B517" s="32"/>
      <c r="C517" s="33"/>
      <c r="D517" s="33"/>
      <c r="E517" s="26" t="str">
        <f t="shared" si="35"/>
        <v/>
      </c>
      <c r="F517" s="34"/>
      <c r="G517" s="35"/>
      <c r="H517" s="33"/>
      <c r="I517" s="35"/>
      <c r="J517" s="37"/>
      <c r="K517" s="37"/>
      <c r="L517" s="37"/>
      <c r="M517" s="37"/>
      <c r="N517" s="33"/>
      <c r="O517" s="33"/>
      <c r="P517" s="33"/>
      <c r="Q517" s="33"/>
      <c r="R517" s="35"/>
      <c r="S517" s="35"/>
      <c r="T517" s="37"/>
      <c r="U517" s="37"/>
      <c r="V517" s="35" t="str">
        <f>IF(ISBLANK(C517),"",IF(ISBLANK($D517),$C$3-C517,D517-C517))</f>
        <v/>
      </c>
      <c r="W517" s="35" t="str">
        <f>IF(E517="Oui",1,"")</f>
        <v/>
      </c>
      <c r="X517" s="35" t="str">
        <f t="shared" si="36"/>
        <v/>
      </c>
      <c r="Y517" s="35" t="str">
        <f t="shared" si="37"/>
        <v/>
      </c>
      <c r="Z517" s="35" t="str">
        <f>IF(E517="Oui",N517,"")</f>
        <v/>
      </c>
      <c r="AA517" s="38" t="str">
        <f>IF(E517="Oui",($C$3-J517)/365,"")</f>
        <v/>
      </c>
      <c r="AB517" s="35" t="str">
        <f t="shared" si="38"/>
        <v/>
      </c>
      <c r="AC517" s="35" t="str">
        <f>IF(AND($E517="Oui",$L517="CDI"),1,"")</f>
        <v/>
      </c>
      <c r="AD517" s="35" t="str">
        <f>IF(AND($E517="Oui",$L517="CDD"),1,"")</f>
        <v/>
      </c>
      <c r="AE517" s="35" t="str">
        <f>IF(AND($E517="Oui",$L517="Apprentissage"),1,"")</f>
        <v/>
      </c>
      <c r="AF517" s="35" t="str">
        <f>IF(AND($E517="Oui",$L517="Stage"),1,"")</f>
        <v/>
      </c>
      <c r="AG517" s="35" t="str">
        <f>IF(AND($E517="Oui",$L517="Autre"),1,"")</f>
        <v/>
      </c>
      <c r="AH517" s="35" t="str">
        <f>IF(AND($E517="Oui",$O517="Cadre"),1,"")</f>
        <v/>
      </c>
      <c r="AI517" s="35" t="str">
        <f>IF(AND($E517="Oui",$O517="Agent de maîtrise"),1,"")</f>
        <v/>
      </c>
      <c r="AJ517" s="35" t="str">
        <f>IF(AND($E517="Oui",$O517="Autre"),1,"")</f>
        <v/>
      </c>
      <c r="AK517" s="38" t="str">
        <f>IF(AND($E517="Oui",$H517="F"),($C$3-J517)/365,"")</f>
        <v/>
      </c>
      <c r="AL517" s="38" t="str">
        <f>IF(AND($E517="Oui",$H517="M"),($C$3-$J517)/365,"")</f>
        <v/>
      </c>
      <c r="AM517" s="35" t="str">
        <f>IF(AND($E517="Oui",$L517="CDI",$H517="F"),1,"")</f>
        <v/>
      </c>
      <c r="AN517" s="35" t="str">
        <f>IF(AND($E517="Oui",$L517="CDD",$H517="F"),1,"")</f>
        <v/>
      </c>
      <c r="AO517" s="35" t="str">
        <f>IF(AND($E517="Oui",$L517="Apprentissage",$H517="F"),1,"")</f>
        <v/>
      </c>
      <c r="AP517" s="35" t="str">
        <f>IF(AND($E517="Oui",$L517="Stage",$H517="F"),1,"")</f>
        <v/>
      </c>
      <c r="AQ517" s="35" t="str">
        <f>IF(AND($E517="Oui",$L517="Autre",$H517="F"),1,"")</f>
        <v/>
      </c>
      <c r="AR517" s="35" t="str">
        <f>IF(AND($E517="Oui",$O517="Cadre",$H517="F"),1,"")</f>
        <v/>
      </c>
      <c r="AS517" s="35" t="str">
        <f>IF(AND($E517="Oui",$O517="Agent de maîtrise",$H517="F"),1,"")</f>
        <v/>
      </c>
      <c r="AT517" s="35" t="str">
        <f>IF(AND($E517="Oui",$O517="Autre",$H517="F"),1,"")</f>
        <v/>
      </c>
      <c r="AU517" s="35" t="str">
        <f ca="1">IF($D517&gt;$AU$5,1,"")</f>
        <v/>
      </c>
      <c r="AV517" s="35" t="str">
        <f ca="1">IF(AND($D517&gt;$AV$5,$D517&lt;$AU$5),1,"")</f>
        <v/>
      </c>
      <c r="AW517" s="35" t="str">
        <f ca="1">IF($C517&gt;$AU$5,1,"")</f>
        <v/>
      </c>
      <c r="AX517" s="35" t="str">
        <f ca="1">IF(AND($C517&gt;$AV$5,$C517&lt;$AU$5),1,"")</f>
        <v/>
      </c>
      <c r="AY517" s="21" t="str">
        <f t="shared" si="39"/>
        <v/>
      </c>
    </row>
    <row r="518" spans="1:51" x14ac:dyDescent="0.25">
      <c r="A518" s="18">
        <v>511</v>
      </c>
      <c r="B518" s="32"/>
      <c r="C518" s="33"/>
      <c r="D518" s="33"/>
      <c r="E518" s="26" t="str">
        <f t="shared" si="35"/>
        <v/>
      </c>
      <c r="F518" s="34"/>
      <c r="G518" s="35"/>
      <c r="H518" s="33"/>
      <c r="I518" s="35"/>
      <c r="J518" s="37"/>
      <c r="K518" s="37"/>
      <c r="L518" s="37"/>
      <c r="M518" s="37"/>
      <c r="N518" s="33"/>
      <c r="O518" s="33"/>
      <c r="P518" s="33"/>
      <c r="Q518" s="33"/>
      <c r="R518" s="35"/>
      <c r="S518" s="35"/>
      <c r="T518" s="37"/>
      <c r="U518" s="37"/>
      <c r="V518" s="35" t="str">
        <f>IF(ISBLANK(C518),"",IF(ISBLANK($D518),$C$3-C518,D518-C518))</f>
        <v/>
      </c>
      <c r="W518" s="35" t="str">
        <f>IF(E518="Oui",1,"")</f>
        <v/>
      </c>
      <c r="X518" s="35" t="str">
        <f t="shared" si="36"/>
        <v/>
      </c>
      <c r="Y518" s="35" t="str">
        <f t="shared" si="37"/>
        <v/>
      </c>
      <c r="Z518" s="35" t="str">
        <f>IF(E518="Oui",N518,"")</f>
        <v/>
      </c>
      <c r="AA518" s="38" t="str">
        <f>IF(E518="Oui",($C$3-J518)/365,"")</f>
        <v/>
      </c>
      <c r="AB518" s="35" t="str">
        <f t="shared" si="38"/>
        <v/>
      </c>
      <c r="AC518" s="35" t="str">
        <f>IF(AND($E518="Oui",$L518="CDI"),1,"")</f>
        <v/>
      </c>
      <c r="AD518" s="35" t="str">
        <f>IF(AND($E518="Oui",$L518="CDD"),1,"")</f>
        <v/>
      </c>
      <c r="AE518" s="35" t="str">
        <f>IF(AND($E518="Oui",$L518="Apprentissage"),1,"")</f>
        <v/>
      </c>
      <c r="AF518" s="35" t="str">
        <f>IF(AND($E518="Oui",$L518="Stage"),1,"")</f>
        <v/>
      </c>
      <c r="AG518" s="35" t="str">
        <f>IF(AND($E518="Oui",$L518="Autre"),1,"")</f>
        <v/>
      </c>
      <c r="AH518" s="35" t="str">
        <f>IF(AND($E518="Oui",$O518="Cadre"),1,"")</f>
        <v/>
      </c>
      <c r="AI518" s="35" t="str">
        <f>IF(AND($E518="Oui",$O518="Agent de maîtrise"),1,"")</f>
        <v/>
      </c>
      <c r="AJ518" s="35" t="str">
        <f>IF(AND($E518="Oui",$O518="Autre"),1,"")</f>
        <v/>
      </c>
      <c r="AK518" s="38" t="str">
        <f>IF(AND($E518="Oui",$H518="F"),($C$3-J518)/365,"")</f>
        <v/>
      </c>
      <c r="AL518" s="38" t="str">
        <f>IF(AND($E518="Oui",$H518="M"),($C$3-$J518)/365,"")</f>
        <v/>
      </c>
      <c r="AM518" s="35" t="str">
        <f>IF(AND($E518="Oui",$L518="CDI",$H518="F"),1,"")</f>
        <v/>
      </c>
      <c r="AN518" s="35" t="str">
        <f>IF(AND($E518="Oui",$L518="CDD",$H518="F"),1,"")</f>
        <v/>
      </c>
      <c r="AO518" s="35" t="str">
        <f>IF(AND($E518="Oui",$L518="Apprentissage",$H518="F"),1,"")</f>
        <v/>
      </c>
      <c r="AP518" s="35" t="str">
        <f>IF(AND($E518="Oui",$L518="Stage",$H518="F"),1,"")</f>
        <v/>
      </c>
      <c r="AQ518" s="35" t="str">
        <f>IF(AND($E518="Oui",$L518="Autre",$H518="F"),1,"")</f>
        <v/>
      </c>
      <c r="AR518" s="35" t="str">
        <f>IF(AND($E518="Oui",$O518="Cadre",$H518="F"),1,"")</f>
        <v/>
      </c>
      <c r="AS518" s="35" t="str">
        <f>IF(AND($E518="Oui",$O518="Agent de maîtrise",$H518="F"),1,"")</f>
        <v/>
      </c>
      <c r="AT518" s="35" t="str">
        <f>IF(AND($E518="Oui",$O518="Autre",$H518="F"),1,"")</f>
        <v/>
      </c>
      <c r="AU518" s="35" t="str">
        <f ca="1">IF($D518&gt;$AU$5,1,"")</f>
        <v/>
      </c>
      <c r="AV518" s="35" t="str">
        <f ca="1">IF(AND($D518&gt;$AV$5,$D518&lt;$AU$5),1,"")</f>
        <v/>
      </c>
      <c r="AW518" s="35" t="str">
        <f ca="1">IF($C518&gt;$AU$5,1,"")</f>
        <v/>
      </c>
      <c r="AX518" s="35" t="str">
        <f ca="1">IF(AND($C518&gt;$AV$5,$C518&lt;$AU$5),1,"")</f>
        <v/>
      </c>
      <c r="AY518" s="21" t="str">
        <f t="shared" si="39"/>
        <v/>
      </c>
    </row>
    <row r="519" spans="1:51" x14ac:dyDescent="0.25">
      <c r="A519" s="18">
        <v>512</v>
      </c>
      <c r="B519" s="32"/>
      <c r="C519" s="33"/>
      <c r="D519" s="33"/>
      <c r="E519" s="26" t="str">
        <f t="shared" si="35"/>
        <v/>
      </c>
      <c r="F519" s="34"/>
      <c r="G519" s="35"/>
      <c r="H519" s="33"/>
      <c r="I519" s="35"/>
      <c r="J519" s="37"/>
      <c r="K519" s="37"/>
      <c r="L519" s="37"/>
      <c r="M519" s="37"/>
      <c r="N519" s="33"/>
      <c r="O519" s="33"/>
      <c r="P519" s="33"/>
      <c r="Q519" s="33"/>
      <c r="R519" s="35"/>
      <c r="S519" s="35"/>
      <c r="T519" s="37"/>
      <c r="U519" s="37"/>
      <c r="V519" s="35" t="str">
        <f>IF(ISBLANK(C519),"",IF(ISBLANK($D519),$C$3-C519,D519-C519))</f>
        <v/>
      </c>
      <c r="W519" s="35" t="str">
        <f>IF(E519="Oui",1,"")</f>
        <v/>
      </c>
      <c r="X519" s="35" t="str">
        <f t="shared" si="36"/>
        <v/>
      </c>
      <c r="Y519" s="35" t="str">
        <f t="shared" si="37"/>
        <v/>
      </c>
      <c r="Z519" s="35" t="str">
        <f>IF(E519="Oui",N519,"")</f>
        <v/>
      </c>
      <c r="AA519" s="38" t="str">
        <f>IF(E519="Oui",($C$3-J519)/365,"")</f>
        <v/>
      </c>
      <c r="AB519" s="35" t="str">
        <f t="shared" si="38"/>
        <v/>
      </c>
      <c r="AC519" s="35" t="str">
        <f>IF(AND($E519="Oui",$L519="CDI"),1,"")</f>
        <v/>
      </c>
      <c r="AD519" s="35" t="str">
        <f>IF(AND($E519="Oui",$L519="CDD"),1,"")</f>
        <v/>
      </c>
      <c r="AE519" s="35" t="str">
        <f>IF(AND($E519="Oui",$L519="Apprentissage"),1,"")</f>
        <v/>
      </c>
      <c r="AF519" s="35" t="str">
        <f>IF(AND($E519="Oui",$L519="Stage"),1,"")</f>
        <v/>
      </c>
      <c r="AG519" s="35" t="str">
        <f>IF(AND($E519="Oui",$L519="Autre"),1,"")</f>
        <v/>
      </c>
      <c r="AH519" s="35" t="str">
        <f>IF(AND($E519="Oui",$O519="Cadre"),1,"")</f>
        <v/>
      </c>
      <c r="AI519" s="35" t="str">
        <f>IF(AND($E519="Oui",$O519="Agent de maîtrise"),1,"")</f>
        <v/>
      </c>
      <c r="AJ519" s="35" t="str">
        <f>IF(AND($E519="Oui",$O519="Autre"),1,"")</f>
        <v/>
      </c>
      <c r="AK519" s="38" t="str">
        <f>IF(AND($E519="Oui",$H519="F"),($C$3-J519)/365,"")</f>
        <v/>
      </c>
      <c r="AL519" s="38" t="str">
        <f>IF(AND($E519="Oui",$H519="M"),($C$3-$J519)/365,"")</f>
        <v/>
      </c>
      <c r="AM519" s="35" t="str">
        <f>IF(AND($E519="Oui",$L519="CDI",$H519="F"),1,"")</f>
        <v/>
      </c>
      <c r="AN519" s="35" t="str">
        <f>IF(AND($E519="Oui",$L519="CDD",$H519="F"),1,"")</f>
        <v/>
      </c>
      <c r="AO519" s="35" t="str">
        <f>IF(AND($E519="Oui",$L519="Apprentissage",$H519="F"),1,"")</f>
        <v/>
      </c>
      <c r="AP519" s="35" t="str">
        <f>IF(AND($E519="Oui",$L519="Stage",$H519="F"),1,"")</f>
        <v/>
      </c>
      <c r="AQ519" s="35" t="str">
        <f>IF(AND($E519="Oui",$L519="Autre",$H519="F"),1,"")</f>
        <v/>
      </c>
      <c r="AR519" s="35" t="str">
        <f>IF(AND($E519="Oui",$O519="Cadre",$H519="F"),1,"")</f>
        <v/>
      </c>
      <c r="AS519" s="35" t="str">
        <f>IF(AND($E519="Oui",$O519="Agent de maîtrise",$H519="F"),1,"")</f>
        <v/>
      </c>
      <c r="AT519" s="35" t="str">
        <f>IF(AND($E519="Oui",$O519="Autre",$H519="F"),1,"")</f>
        <v/>
      </c>
      <c r="AU519" s="35" t="str">
        <f ca="1">IF($D519&gt;$AU$5,1,"")</f>
        <v/>
      </c>
      <c r="AV519" s="35" t="str">
        <f ca="1">IF(AND($D519&gt;$AV$5,$D519&lt;$AU$5),1,"")</f>
        <v/>
      </c>
      <c r="AW519" s="35" t="str">
        <f ca="1">IF($C519&gt;$AU$5,1,"")</f>
        <v/>
      </c>
      <c r="AX519" s="35" t="str">
        <f ca="1">IF(AND($C519&gt;$AV$5,$C519&lt;$AU$5),1,"")</f>
        <v/>
      </c>
      <c r="AY519" s="21" t="str">
        <f t="shared" si="39"/>
        <v/>
      </c>
    </row>
    <row r="520" spans="1:51" x14ac:dyDescent="0.25">
      <c r="A520" s="18">
        <v>513</v>
      </c>
      <c r="B520" s="32"/>
      <c r="C520" s="33"/>
      <c r="D520" s="33"/>
      <c r="E520" s="26" t="str">
        <f t="shared" si="35"/>
        <v/>
      </c>
      <c r="F520" s="34"/>
      <c r="G520" s="35"/>
      <c r="H520" s="33"/>
      <c r="I520" s="35"/>
      <c r="J520" s="37"/>
      <c r="K520" s="37"/>
      <c r="L520" s="37"/>
      <c r="M520" s="37"/>
      <c r="N520" s="33"/>
      <c r="O520" s="33"/>
      <c r="P520" s="33"/>
      <c r="Q520" s="33"/>
      <c r="R520" s="35"/>
      <c r="S520" s="35"/>
      <c r="T520" s="37"/>
      <c r="U520" s="37"/>
      <c r="V520" s="35" t="str">
        <f>IF(ISBLANK(C520),"",IF(ISBLANK($D520),$C$3-C520,D520-C520))</f>
        <v/>
      </c>
      <c r="W520" s="35" t="str">
        <f>IF(E520="Oui",1,"")</f>
        <v/>
      </c>
      <c r="X520" s="35" t="str">
        <f t="shared" si="36"/>
        <v/>
      </c>
      <c r="Y520" s="35" t="str">
        <f t="shared" si="37"/>
        <v/>
      </c>
      <c r="Z520" s="35" t="str">
        <f>IF(E520="Oui",N520,"")</f>
        <v/>
      </c>
      <c r="AA520" s="38" t="str">
        <f>IF(E520="Oui",($C$3-J520)/365,"")</f>
        <v/>
      </c>
      <c r="AB520" s="35" t="str">
        <f t="shared" si="38"/>
        <v/>
      </c>
      <c r="AC520" s="35" t="str">
        <f>IF(AND($E520="Oui",$L520="CDI"),1,"")</f>
        <v/>
      </c>
      <c r="AD520" s="35" t="str">
        <f>IF(AND($E520="Oui",$L520="CDD"),1,"")</f>
        <v/>
      </c>
      <c r="AE520" s="35" t="str">
        <f>IF(AND($E520="Oui",$L520="Apprentissage"),1,"")</f>
        <v/>
      </c>
      <c r="AF520" s="35" t="str">
        <f>IF(AND($E520="Oui",$L520="Stage"),1,"")</f>
        <v/>
      </c>
      <c r="AG520" s="35" t="str">
        <f>IF(AND($E520="Oui",$L520="Autre"),1,"")</f>
        <v/>
      </c>
      <c r="AH520" s="35" t="str">
        <f>IF(AND($E520="Oui",$O520="Cadre"),1,"")</f>
        <v/>
      </c>
      <c r="AI520" s="35" t="str">
        <f>IF(AND($E520="Oui",$O520="Agent de maîtrise"),1,"")</f>
        <v/>
      </c>
      <c r="AJ520" s="35" t="str">
        <f>IF(AND($E520="Oui",$O520="Autre"),1,"")</f>
        <v/>
      </c>
      <c r="AK520" s="38" t="str">
        <f>IF(AND($E520="Oui",$H520="F"),($C$3-J520)/365,"")</f>
        <v/>
      </c>
      <c r="AL520" s="38" t="str">
        <f>IF(AND($E520="Oui",$H520="M"),($C$3-$J520)/365,"")</f>
        <v/>
      </c>
      <c r="AM520" s="35" t="str">
        <f>IF(AND($E520="Oui",$L520="CDI",$H520="F"),1,"")</f>
        <v/>
      </c>
      <c r="AN520" s="35" t="str">
        <f>IF(AND($E520="Oui",$L520="CDD",$H520="F"),1,"")</f>
        <v/>
      </c>
      <c r="AO520" s="35" t="str">
        <f>IF(AND($E520="Oui",$L520="Apprentissage",$H520="F"),1,"")</f>
        <v/>
      </c>
      <c r="AP520" s="35" t="str">
        <f>IF(AND($E520="Oui",$L520="Stage",$H520="F"),1,"")</f>
        <v/>
      </c>
      <c r="AQ520" s="35" t="str">
        <f>IF(AND($E520="Oui",$L520="Autre",$H520="F"),1,"")</f>
        <v/>
      </c>
      <c r="AR520" s="35" t="str">
        <f>IF(AND($E520="Oui",$O520="Cadre",$H520="F"),1,"")</f>
        <v/>
      </c>
      <c r="AS520" s="35" t="str">
        <f>IF(AND($E520="Oui",$O520="Agent de maîtrise",$H520="F"),1,"")</f>
        <v/>
      </c>
      <c r="AT520" s="35" t="str">
        <f>IF(AND($E520="Oui",$O520="Autre",$H520="F"),1,"")</f>
        <v/>
      </c>
      <c r="AU520" s="35" t="str">
        <f ca="1">IF($D520&gt;$AU$5,1,"")</f>
        <v/>
      </c>
      <c r="AV520" s="35" t="str">
        <f ca="1">IF(AND($D520&gt;$AV$5,$D520&lt;$AU$5),1,"")</f>
        <v/>
      </c>
      <c r="AW520" s="35" t="str">
        <f ca="1">IF($C520&gt;$AU$5,1,"")</f>
        <v/>
      </c>
      <c r="AX520" s="35" t="str">
        <f ca="1">IF(AND($C520&gt;$AV$5,$C520&lt;$AU$5),1,"")</f>
        <v/>
      </c>
      <c r="AY520" s="21" t="str">
        <f t="shared" si="39"/>
        <v/>
      </c>
    </row>
    <row r="521" spans="1:51" x14ac:dyDescent="0.25">
      <c r="A521" s="18">
        <v>514</v>
      </c>
      <c r="B521" s="32"/>
      <c r="C521" s="33"/>
      <c r="D521" s="33"/>
      <c r="E521" s="26" t="str">
        <f t="shared" ref="E521:E584" si="40">IF(AND(ISBLANK(D521),ISBLANK(C521)),"",IF(ISBLANK(D521),"Oui","Non"))</f>
        <v/>
      </c>
      <c r="F521" s="34"/>
      <c r="G521" s="35"/>
      <c r="H521" s="33"/>
      <c r="I521" s="35"/>
      <c r="J521" s="37"/>
      <c r="K521" s="37"/>
      <c r="L521" s="37"/>
      <c r="M521" s="37"/>
      <c r="N521" s="33"/>
      <c r="O521" s="33"/>
      <c r="P521" s="33"/>
      <c r="Q521" s="33"/>
      <c r="R521" s="35"/>
      <c r="S521" s="35"/>
      <c r="T521" s="37"/>
      <c r="U521" s="37"/>
      <c r="V521" s="35" t="str">
        <f>IF(ISBLANK(C521),"",IF(ISBLANK($D521),$C$3-C521,D521-C521))</f>
        <v/>
      </c>
      <c r="W521" s="35" t="str">
        <f>IF(E521="Oui",1,"")</f>
        <v/>
      </c>
      <c r="X521" s="35" t="str">
        <f t="shared" ref="X521:X584" si="41">IF(H521="F",W521,"")</f>
        <v/>
      </c>
      <c r="Y521" s="35" t="str">
        <f t="shared" ref="Y521:Y584" si="42">IF(H521="M",W521,"")</f>
        <v/>
      </c>
      <c r="Z521" s="35" t="str">
        <f>IF(E521="Oui",N521,"")</f>
        <v/>
      </c>
      <c r="AA521" s="38" t="str">
        <f>IF(E521="Oui",($C$3-J521)/365,"")</f>
        <v/>
      </c>
      <c r="AB521" s="35" t="str">
        <f t="shared" ref="AB521:AB584" si="43">IF(AND($E521="Oui",K521="Oui"),1,"")</f>
        <v/>
      </c>
      <c r="AC521" s="35" t="str">
        <f>IF(AND($E521="Oui",$L521="CDI"),1,"")</f>
        <v/>
      </c>
      <c r="AD521" s="35" t="str">
        <f>IF(AND($E521="Oui",$L521="CDD"),1,"")</f>
        <v/>
      </c>
      <c r="AE521" s="35" t="str">
        <f>IF(AND($E521="Oui",$L521="Apprentissage"),1,"")</f>
        <v/>
      </c>
      <c r="AF521" s="35" t="str">
        <f>IF(AND($E521="Oui",$L521="Stage"),1,"")</f>
        <v/>
      </c>
      <c r="AG521" s="35" t="str">
        <f>IF(AND($E521="Oui",$L521="Autre"),1,"")</f>
        <v/>
      </c>
      <c r="AH521" s="35" t="str">
        <f>IF(AND($E521="Oui",$O521="Cadre"),1,"")</f>
        <v/>
      </c>
      <c r="AI521" s="35" t="str">
        <f>IF(AND($E521="Oui",$O521="Agent de maîtrise"),1,"")</f>
        <v/>
      </c>
      <c r="AJ521" s="35" t="str">
        <f>IF(AND($E521="Oui",$O521="Autre"),1,"")</f>
        <v/>
      </c>
      <c r="AK521" s="38" t="str">
        <f>IF(AND($E521="Oui",$H521="F"),($C$3-J521)/365,"")</f>
        <v/>
      </c>
      <c r="AL521" s="38" t="str">
        <f>IF(AND($E521="Oui",$H521="M"),($C$3-$J521)/365,"")</f>
        <v/>
      </c>
      <c r="AM521" s="35" t="str">
        <f>IF(AND($E521="Oui",$L521="CDI",$H521="F"),1,"")</f>
        <v/>
      </c>
      <c r="AN521" s="35" t="str">
        <f>IF(AND($E521="Oui",$L521="CDD",$H521="F"),1,"")</f>
        <v/>
      </c>
      <c r="AO521" s="35" t="str">
        <f>IF(AND($E521="Oui",$L521="Apprentissage",$H521="F"),1,"")</f>
        <v/>
      </c>
      <c r="AP521" s="35" t="str">
        <f>IF(AND($E521="Oui",$L521="Stage",$H521="F"),1,"")</f>
        <v/>
      </c>
      <c r="AQ521" s="35" t="str">
        <f>IF(AND($E521="Oui",$L521="Autre",$H521="F"),1,"")</f>
        <v/>
      </c>
      <c r="AR521" s="35" t="str">
        <f>IF(AND($E521="Oui",$O521="Cadre",$H521="F"),1,"")</f>
        <v/>
      </c>
      <c r="AS521" s="35" t="str">
        <f>IF(AND($E521="Oui",$O521="Agent de maîtrise",$H521="F"),1,"")</f>
        <v/>
      </c>
      <c r="AT521" s="35" t="str">
        <f>IF(AND($E521="Oui",$O521="Autre",$H521="F"),1,"")</f>
        <v/>
      </c>
      <c r="AU521" s="35" t="str">
        <f ca="1">IF($D521&gt;$AU$5,1,"")</f>
        <v/>
      </c>
      <c r="AV521" s="35" t="str">
        <f ca="1">IF(AND($D521&gt;$AV$5,$D521&lt;$AU$5),1,"")</f>
        <v/>
      </c>
      <c r="AW521" s="35" t="str">
        <f ca="1">IF($C521&gt;$AU$5,1,"")</f>
        <v/>
      </c>
      <c r="AX521" s="35" t="str">
        <f ca="1">IF(AND($C521&gt;$AV$5,$C521&lt;$AU$5),1,"")</f>
        <v/>
      </c>
      <c r="AY521" s="21" t="str">
        <f t="shared" ref="AY521:AY584" si="44">IF(ISBLANK(B521),"",B521)</f>
        <v/>
      </c>
    </row>
    <row r="522" spans="1:51" x14ac:dyDescent="0.25">
      <c r="A522" s="18">
        <v>515</v>
      </c>
      <c r="B522" s="32"/>
      <c r="C522" s="33"/>
      <c r="D522" s="33"/>
      <c r="E522" s="26" t="str">
        <f t="shared" si="40"/>
        <v/>
      </c>
      <c r="F522" s="34"/>
      <c r="G522" s="35"/>
      <c r="H522" s="33"/>
      <c r="I522" s="35"/>
      <c r="J522" s="37"/>
      <c r="K522" s="37"/>
      <c r="L522" s="37"/>
      <c r="M522" s="37"/>
      <c r="N522" s="33"/>
      <c r="O522" s="33"/>
      <c r="P522" s="33"/>
      <c r="Q522" s="33"/>
      <c r="R522" s="35"/>
      <c r="S522" s="35"/>
      <c r="T522" s="37"/>
      <c r="U522" s="37"/>
      <c r="V522" s="35" t="str">
        <f>IF(ISBLANK(C522),"",IF(ISBLANK($D522),$C$3-C522,D522-C522))</f>
        <v/>
      </c>
      <c r="W522" s="35" t="str">
        <f>IF(E522="Oui",1,"")</f>
        <v/>
      </c>
      <c r="X522" s="35" t="str">
        <f t="shared" si="41"/>
        <v/>
      </c>
      <c r="Y522" s="35" t="str">
        <f t="shared" si="42"/>
        <v/>
      </c>
      <c r="Z522" s="35" t="str">
        <f>IF(E522="Oui",N522,"")</f>
        <v/>
      </c>
      <c r="AA522" s="38" t="str">
        <f>IF(E522="Oui",($C$3-J522)/365,"")</f>
        <v/>
      </c>
      <c r="AB522" s="35" t="str">
        <f t="shared" si="43"/>
        <v/>
      </c>
      <c r="AC522" s="35" t="str">
        <f>IF(AND($E522="Oui",$L522="CDI"),1,"")</f>
        <v/>
      </c>
      <c r="AD522" s="35" t="str">
        <f>IF(AND($E522="Oui",$L522="CDD"),1,"")</f>
        <v/>
      </c>
      <c r="AE522" s="35" t="str">
        <f>IF(AND($E522="Oui",$L522="Apprentissage"),1,"")</f>
        <v/>
      </c>
      <c r="AF522" s="35" t="str">
        <f>IF(AND($E522="Oui",$L522="Stage"),1,"")</f>
        <v/>
      </c>
      <c r="AG522" s="35" t="str">
        <f>IF(AND($E522="Oui",$L522="Autre"),1,"")</f>
        <v/>
      </c>
      <c r="AH522" s="35" t="str">
        <f>IF(AND($E522="Oui",$O522="Cadre"),1,"")</f>
        <v/>
      </c>
      <c r="AI522" s="35" t="str">
        <f>IF(AND($E522="Oui",$O522="Agent de maîtrise"),1,"")</f>
        <v/>
      </c>
      <c r="AJ522" s="35" t="str">
        <f>IF(AND($E522="Oui",$O522="Autre"),1,"")</f>
        <v/>
      </c>
      <c r="AK522" s="38" t="str">
        <f>IF(AND($E522="Oui",$H522="F"),($C$3-J522)/365,"")</f>
        <v/>
      </c>
      <c r="AL522" s="38" t="str">
        <f>IF(AND($E522="Oui",$H522="M"),($C$3-$J522)/365,"")</f>
        <v/>
      </c>
      <c r="AM522" s="35" t="str">
        <f>IF(AND($E522="Oui",$L522="CDI",$H522="F"),1,"")</f>
        <v/>
      </c>
      <c r="AN522" s="35" t="str">
        <f>IF(AND($E522="Oui",$L522="CDD",$H522="F"),1,"")</f>
        <v/>
      </c>
      <c r="AO522" s="35" t="str">
        <f>IF(AND($E522="Oui",$L522="Apprentissage",$H522="F"),1,"")</f>
        <v/>
      </c>
      <c r="AP522" s="35" t="str">
        <f>IF(AND($E522="Oui",$L522="Stage",$H522="F"),1,"")</f>
        <v/>
      </c>
      <c r="AQ522" s="35" t="str">
        <f>IF(AND($E522="Oui",$L522="Autre",$H522="F"),1,"")</f>
        <v/>
      </c>
      <c r="AR522" s="35" t="str">
        <f>IF(AND($E522="Oui",$O522="Cadre",$H522="F"),1,"")</f>
        <v/>
      </c>
      <c r="AS522" s="35" t="str">
        <f>IF(AND($E522="Oui",$O522="Agent de maîtrise",$H522="F"),1,"")</f>
        <v/>
      </c>
      <c r="AT522" s="35" t="str">
        <f>IF(AND($E522="Oui",$O522="Autre",$H522="F"),1,"")</f>
        <v/>
      </c>
      <c r="AU522" s="35" t="str">
        <f ca="1">IF($D522&gt;$AU$5,1,"")</f>
        <v/>
      </c>
      <c r="AV522" s="35" t="str">
        <f ca="1">IF(AND($D522&gt;$AV$5,$D522&lt;$AU$5),1,"")</f>
        <v/>
      </c>
      <c r="AW522" s="35" t="str">
        <f ca="1">IF($C522&gt;$AU$5,1,"")</f>
        <v/>
      </c>
      <c r="AX522" s="35" t="str">
        <f ca="1">IF(AND($C522&gt;$AV$5,$C522&lt;$AU$5),1,"")</f>
        <v/>
      </c>
      <c r="AY522" s="21" t="str">
        <f t="shared" si="44"/>
        <v/>
      </c>
    </row>
    <row r="523" spans="1:51" x14ac:dyDescent="0.25">
      <c r="A523" s="18">
        <v>516</v>
      </c>
      <c r="B523" s="32"/>
      <c r="C523" s="33"/>
      <c r="D523" s="33"/>
      <c r="E523" s="26" t="str">
        <f t="shared" si="40"/>
        <v/>
      </c>
      <c r="F523" s="34"/>
      <c r="G523" s="35"/>
      <c r="H523" s="33"/>
      <c r="I523" s="35"/>
      <c r="J523" s="37"/>
      <c r="K523" s="37"/>
      <c r="L523" s="37"/>
      <c r="M523" s="37"/>
      <c r="N523" s="33"/>
      <c r="O523" s="33"/>
      <c r="P523" s="33"/>
      <c r="Q523" s="33"/>
      <c r="R523" s="35"/>
      <c r="S523" s="35"/>
      <c r="T523" s="37"/>
      <c r="U523" s="37"/>
      <c r="V523" s="35" t="str">
        <f>IF(ISBLANK(C523),"",IF(ISBLANK($D523),$C$3-C523,D523-C523))</f>
        <v/>
      </c>
      <c r="W523" s="35" t="str">
        <f>IF(E523="Oui",1,"")</f>
        <v/>
      </c>
      <c r="X523" s="35" t="str">
        <f t="shared" si="41"/>
        <v/>
      </c>
      <c r="Y523" s="35" t="str">
        <f t="shared" si="42"/>
        <v/>
      </c>
      <c r="Z523" s="35" t="str">
        <f>IF(E523="Oui",N523,"")</f>
        <v/>
      </c>
      <c r="AA523" s="38" t="str">
        <f>IF(E523="Oui",($C$3-J523)/365,"")</f>
        <v/>
      </c>
      <c r="AB523" s="35" t="str">
        <f t="shared" si="43"/>
        <v/>
      </c>
      <c r="AC523" s="35" t="str">
        <f>IF(AND($E523="Oui",$L523="CDI"),1,"")</f>
        <v/>
      </c>
      <c r="AD523" s="35" t="str">
        <f>IF(AND($E523="Oui",$L523="CDD"),1,"")</f>
        <v/>
      </c>
      <c r="AE523" s="35" t="str">
        <f>IF(AND($E523="Oui",$L523="Apprentissage"),1,"")</f>
        <v/>
      </c>
      <c r="AF523" s="35" t="str">
        <f>IF(AND($E523="Oui",$L523="Stage"),1,"")</f>
        <v/>
      </c>
      <c r="AG523" s="35" t="str">
        <f>IF(AND($E523="Oui",$L523="Autre"),1,"")</f>
        <v/>
      </c>
      <c r="AH523" s="35" t="str">
        <f>IF(AND($E523="Oui",$O523="Cadre"),1,"")</f>
        <v/>
      </c>
      <c r="AI523" s="35" t="str">
        <f>IF(AND($E523="Oui",$O523="Agent de maîtrise"),1,"")</f>
        <v/>
      </c>
      <c r="AJ523" s="35" t="str">
        <f>IF(AND($E523="Oui",$O523="Autre"),1,"")</f>
        <v/>
      </c>
      <c r="AK523" s="38" t="str">
        <f>IF(AND($E523="Oui",$H523="F"),($C$3-J523)/365,"")</f>
        <v/>
      </c>
      <c r="AL523" s="38" t="str">
        <f>IF(AND($E523="Oui",$H523="M"),($C$3-$J523)/365,"")</f>
        <v/>
      </c>
      <c r="AM523" s="35" t="str">
        <f>IF(AND($E523="Oui",$L523="CDI",$H523="F"),1,"")</f>
        <v/>
      </c>
      <c r="AN523" s="35" t="str">
        <f>IF(AND($E523="Oui",$L523="CDD",$H523="F"),1,"")</f>
        <v/>
      </c>
      <c r="AO523" s="35" t="str">
        <f>IF(AND($E523="Oui",$L523="Apprentissage",$H523="F"),1,"")</f>
        <v/>
      </c>
      <c r="AP523" s="35" t="str">
        <f>IF(AND($E523="Oui",$L523="Stage",$H523="F"),1,"")</f>
        <v/>
      </c>
      <c r="AQ523" s="35" t="str">
        <f>IF(AND($E523="Oui",$L523="Autre",$H523="F"),1,"")</f>
        <v/>
      </c>
      <c r="AR523" s="35" t="str">
        <f>IF(AND($E523="Oui",$O523="Cadre",$H523="F"),1,"")</f>
        <v/>
      </c>
      <c r="AS523" s="35" t="str">
        <f>IF(AND($E523="Oui",$O523="Agent de maîtrise",$H523="F"),1,"")</f>
        <v/>
      </c>
      <c r="AT523" s="35" t="str">
        <f>IF(AND($E523="Oui",$O523="Autre",$H523="F"),1,"")</f>
        <v/>
      </c>
      <c r="AU523" s="35" t="str">
        <f ca="1">IF($D523&gt;$AU$5,1,"")</f>
        <v/>
      </c>
      <c r="AV523" s="35" t="str">
        <f ca="1">IF(AND($D523&gt;$AV$5,$D523&lt;$AU$5),1,"")</f>
        <v/>
      </c>
      <c r="AW523" s="35" t="str">
        <f ca="1">IF($C523&gt;$AU$5,1,"")</f>
        <v/>
      </c>
      <c r="AX523" s="35" t="str">
        <f ca="1">IF(AND($C523&gt;$AV$5,$C523&lt;$AU$5),1,"")</f>
        <v/>
      </c>
      <c r="AY523" s="21" t="str">
        <f t="shared" si="44"/>
        <v/>
      </c>
    </row>
    <row r="524" spans="1:51" x14ac:dyDescent="0.25">
      <c r="A524" s="18">
        <v>517</v>
      </c>
      <c r="B524" s="32"/>
      <c r="C524" s="33"/>
      <c r="D524" s="33"/>
      <c r="E524" s="26" t="str">
        <f t="shared" si="40"/>
        <v/>
      </c>
      <c r="F524" s="34"/>
      <c r="G524" s="35"/>
      <c r="H524" s="33"/>
      <c r="I524" s="35"/>
      <c r="J524" s="37"/>
      <c r="K524" s="37"/>
      <c r="L524" s="37"/>
      <c r="M524" s="37"/>
      <c r="N524" s="33"/>
      <c r="O524" s="33"/>
      <c r="P524" s="33"/>
      <c r="Q524" s="33"/>
      <c r="R524" s="35"/>
      <c r="S524" s="35"/>
      <c r="T524" s="37"/>
      <c r="U524" s="37"/>
      <c r="V524" s="35" t="str">
        <f>IF(ISBLANK(C524),"",IF(ISBLANK($D524),$C$3-C524,D524-C524))</f>
        <v/>
      </c>
      <c r="W524" s="35" t="str">
        <f>IF(E524="Oui",1,"")</f>
        <v/>
      </c>
      <c r="X524" s="35" t="str">
        <f t="shared" si="41"/>
        <v/>
      </c>
      <c r="Y524" s="35" t="str">
        <f t="shared" si="42"/>
        <v/>
      </c>
      <c r="Z524" s="35" t="str">
        <f>IF(E524="Oui",N524,"")</f>
        <v/>
      </c>
      <c r="AA524" s="38" t="str">
        <f>IF(E524="Oui",($C$3-J524)/365,"")</f>
        <v/>
      </c>
      <c r="AB524" s="35" t="str">
        <f t="shared" si="43"/>
        <v/>
      </c>
      <c r="AC524" s="35" t="str">
        <f>IF(AND($E524="Oui",$L524="CDI"),1,"")</f>
        <v/>
      </c>
      <c r="AD524" s="35" t="str">
        <f>IF(AND($E524="Oui",$L524="CDD"),1,"")</f>
        <v/>
      </c>
      <c r="AE524" s="35" t="str">
        <f>IF(AND($E524="Oui",$L524="Apprentissage"),1,"")</f>
        <v/>
      </c>
      <c r="AF524" s="35" t="str">
        <f>IF(AND($E524="Oui",$L524="Stage"),1,"")</f>
        <v/>
      </c>
      <c r="AG524" s="35" t="str">
        <f>IF(AND($E524="Oui",$L524="Autre"),1,"")</f>
        <v/>
      </c>
      <c r="AH524" s="35" t="str">
        <f>IF(AND($E524="Oui",$O524="Cadre"),1,"")</f>
        <v/>
      </c>
      <c r="AI524" s="35" t="str">
        <f>IF(AND($E524="Oui",$O524="Agent de maîtrise"),1,"")</f>
        <v/>
      </c>
      <c r="AJ524" s="35" t="str">
        <f>IF(AND($E524="Oui",$O524="Autre"),1,"")</f>
        <v/>
      </c>
      <c r="AK524" s="38" t="str">
        <f>IF(AND($E524="Oui",$H524="F"),($C$3-J524)/365,"")</f>
        <v/>
      </c>
      <c r="AL524" s="38" t="str">
        <f>IF(AND($E524="Oui",$H524="M"),($C$3-$J524)/365,"")</f>
        <v/>
      </c>
      <c r="AM524" s="35" t="str">
        <f>IF(AND($E524="Oui",$L524="CDI",$H524="F"),1,"")</f>
        <v/>
      </c>
      <c r="AN524" s="35" t="str">
        <f>IF(AND($E524="Oui",$L524="CDD",$H524="F"),1,"")</f>
        <v/>
      </c>
      <c r="AO524" s="35" t="str">
        <f>IF(AND($E524="Oui",$L524="Apprentissage",$H524="F"),1,"")</f>
        <v/>
      </c>
      <c r="AP524" s="35" t="str">
        <f>IF(AND($E524="Oui",$L524="Stage",$H524="F"),1,"")</f>
        <v/>
      </c>
      <c r="AQ524" s="35" t="str">
        <f>IF(AND($E524="Oui",$L524="Autre",$H524="F"),1,"")</f>
        <v/>
      </c>
      <c r="AR524" s="35" t="str">
        <f>IF(AND($E524="Oui",$O524="Cadre",$H524="F"),1,"")</f>
        <v/>
      </c>
      <c r="AS524" s="35" t="str">
        <f>IF(AND($E524="Oui",$O524="Agent de maîtrise",$H524="F"),1,"")</f>
        <v/>
      </c>
      <c r="AT524" s="35" t="str">
        <f>IF(AND($E524="Oui",$O524="Autre",$H524="F"),1,"")</f>
        <v/>
      </c>
      <c r="AU524" s="35" t="str">
        <f ca="1">IF($D524&gt;$AU$5,1,"")</f>
        <v/>
      </c>
      <c r="AV524" s="35" t="str">
        <f ca="1">IF(AND($D524&gt;$AV$5,$D524&lt;$AU$5),1,"")</f>
        <v/>
      </c>
      <c r="AW524" s="35" t="str">
        <f ca="1">IF($C524&gt;$AU$5,1,"")</f>
        <v/>
      </c>
      <c r="AX524" s="35" t="str">
        <f ca="1">IF(AND($C524&gt;$AV$5,$C524&lt;$AU$5),1,"")</f>
        <v/>
      </c>
      <c r="AY524" s="21" t="str">
        <f t="shared" si="44"/>
        <v/>
      </c>
    </row>
    <row r="525" spans="1:51" x14ac:dyDescent="0.25">
      <c r="A525" s="18">
        <v>518</v>
      </c>
      <c r="B525" s="32"/>
      <c r="C525" s="33"/>
      <c r="D525" s="33"/>
      <c r="E525" s="26" t="str">
        <f t="shared" si="40"/>
        <v/>
      </c>
      <c r="F525" s="34"/>
      <c r="G525" s="35"/>
      <c r="H525" s="33"/>
      <c r="I525" s="35"/>
      <c r="J525" s="37"/>
      <c r="K525" s="37"/>
      <c r="L525" s="37"/>
      <c r="M525" s="37"/>
      <c r="N525" s="33"/>
      <c r="O525" s="33"/>
      <c r="P525" s="33"/>
      <c r="Q525" s="33"/>
      <c r="R525" s="35"/>
      <c r="S525" s="35"/>
      <c r="T525" s="37"/>
      <c r="U525" s="37"/>
      <c r="V525" s="35" t="str">
        <f>IF(ISBLANK(C525),"",IF(ISBLANK($D525),$C$3-C525,D525-C525))</f>
        <v/>
      </c>
      <c r="W525" s="35" t="str">
        <f>IF(E525="Oui",1,"")</f>
        <v/>
      </c>
      <c r="X525" s="35" t="str">
        <f t="shared" si="41"/>
        <v/>
      </c>
      <c r="Y525" s="35" t="str">
        <f t="shared" si="42"/>
        <v/>
      </c>
      <c r="Z525" s="35" t="str">
        <f>IF(E525="Oui",N525,"")</f>
        <v/>
      </c>
      <c r="AA525" s="38" t="str">
        <f>IF(E525="Oui",($C$3-J525)/365,"")</f>
        <v/>
      </c>
      <c r="AB525" s="35" t="str">
        <f t="shared" si="43"/>
        <v/>
      </c>
      <c r="AC525" s="35" t="str">
        <f>IF(AND($E525="Oui",$L525="CDI"),1,"")</f>
        <v/>
      </c>
      <c r="AD525" s="35" t="str">
        <f>IF(AND($E525="Oui",$L525="CDD"),1,"")</f>
        <v/>
      </c>
      <c r="AE525" s="35" t="str">
        <f>IF(AND($E525="Oui",$L525="Apprentissage"),1,"")</f>
        <v/>
      </c>
      <c r="AF525" s="35" t="str">
        <f>IF(AND($E525="Oui",$L525="Stage"),1,"")</f>
        <v/>
      </c>
      <c r="AG525" s="35" t="str">
        <f>IF(AND($E525="Oui",$L525="Autre"),1,"")</f>
        <v/>
      </c>
      <c r="AH525" s="35" t="str">
        <f>IF(AND($E525="Oui",$O525="Cadre"),1,"")</f>
        <v/>
      </c>
      <c r="AI525" s="35" t="str">
        <f>IF(AND($E525="Oui",$O525="Agent de maîtrise"),1,"")</f>
        <v/>
      </c>
      <c r="AJ525" s="35" t="str">
        <f>IF(AND($E525="Oui",$O525="Autre"),1,"")</f>
        <v/>
      </c>
      <c r="AK525" s="38" t="str">
        <f>IF(AND($E525="Oui",$H525="F"),($C$3-J525)/365,"")</f>
        <v/>
      </c>
      <c r="AL525" s="38" t="str">
        <f>IF(AND($E525="Oui",$H525="M"),($C$3-$J525)/365,"")</f>
        <v/>
      </c>
      <c r="AM525" s="35" t="str">
        <f>IF(AND($E525="Oui",$L525="CDI",$H525="F"),1,"")</f>
        <v/>
      </c>
      <c r="AN525" s="35" t="str">
        <f>IF(AND($E525="Oui",$L525="CDD",$H525="F"),1,"")</f>
        <v/>
      </c>
      <c r="AO525" s="35" t="str">
        <f>IF(AND($E525="Oui",$L525="Apprentissage",$H525="F"),1,"")</f>
        <v/>
      </c>
      <c r="AP525" s="35" t="str">
        <f>IF(AND($E525="Oui",$L525="Stage",$H525="F"),1,"")</f>
        <v/>
      </c>
      <c r="AQ525" s="35" t="str">
        <f>IF(AND($E525="Oui",$L525="Autre",$H525="F"),1,"")</f>
        <v/>
      </c>
      <c r="AR525" s="35" t="str">
        <f>IF(AND($E525="Oui",$O525="Cadre",$H525="F"),1,"")</f>
        <v/>
      </c>
      <c r="AS525" s="35" t="str">
        <f>IF(AND($E525="Oui",$O525="Agent de maîtrise",$H525="F"),1,"")</f>
        <v/>
      </c>
      <c r="AT525" s="35" t="str">
        <f>IF(AND($E525="Oui",$O525="Autre",$H525="F"),1,"")</f>
        <v/>
      </c>
      <c r="AU525" s="35" t="str">
        <f ca="1">IF($D525&gt;$AU$5,1,"")</f>
        <v/>
      </c>
      <c r="AV525" s="35" t="str">
        <f ca="1">IF(AND($D525&gt;$AV$5,$D525&lt;$AU$5),1,"")</f>
        <v/>
      </c>
      <c r="AW525" s="35" t="str">
        <f ca="1">IF($C525&gt;$AU$5,1,"")</f>
        <v/>
      </c>
      <c r="AX525" s="35" t="str">
        <f ca="1">IF(AND($C525&gt;$AV$5,$C525&lt;$AU$5),1,"")</f>
        <v/>
      </c>
      <c r="AY525" s="21" t="str">
        <f t="shared" si="44"/>
        <v/>
      </c>
    </row>
    <row r="526" spans="1:51" x14ac:dyDescent="0.25">
      <c r="A526" s="18">
        <v>519</v>
      </c>
      <c r="B526" s="32"/>
      <c r="C526" s="33"/>
      <c r="D526" s="33"/>
      <c r="E526" s="26" t="str">
        <f t="shared" si="40"/>
        <v/>
      </c>
      <c r="F526" s="34"/>
      <c r="G526" s="35"/>
      <c r="H526" s="33"/>
      <c r="I526" s="35"/>
      <c r="J526" s="37"/>
      <c r="K526" s="37"/>
      <c r="L526" s="37"/>
      <c r="M526" s="37"/>
      <c r="N526" s="33"/>
      <c r="O526" s="33"/>
      <c r="P526" s="33"/>
      <c r="Q526" s="33"/>
      <c r="R526" s="35"/>
      <c r="S526" s="35"/>
      <c r="T526" s="37"/>
      <c r="U526" s="37"/>
      <c r="V526" s="35" t="str">
        <f>IF(ISBLANK(C526),"",IF(ISBLANK($D526),$C$3-C526,D526-C526))</f>
        <v/>
      </c>
      <c r="W526" s="35" t="str">
        <f>IF(E526="Oui",1,"")</f>
        <v/>
      </c>
      <c r="X526" s="35" t="str">
        <f t="shared" si="41"/>
        <v/>
      </c>
      <c r="Y526" s="35" t="str">
        <f t="shared" si="42"/>
        <v/>
      </c>
      <c r="Z526" s="35" t="str">
        <f>IF(E526="Oui",N526,"")</f>
        <v/>
      </c>
      <c r="AA526" s="38" t="str">
        <f>IF(E526="Oui",($C$3-J526)/365,"")</f>
        <v/>
      </c>
      <c r="AB526" s="35" t="str">
        <f t="shared" si="43"/>
        <v/>
      </c>
      <c r="AC526" s="35" t="str">
        <f>IF(AND($E526="Oui",$L526="CDI"),1,"")</f>
        <v/>
      </c>
      <c r="AD526" s="35" t="str">
        <f>IF(AND($E526="Oui",$L526="CDD"),1,"")</f>
        <v/>
      </c>
      <c r="AE526" s="35" t="str">
        <f>IF(AND($E526="Oui",$L526="Apprentissage"),1,"")</f>
        <v/>
      </c>
      <c r="AF526" s="35" t="str">
        <f>IF(AND($E526="Oui",$L526="Stage"),1,"")</f>
        <v/>
      </c>
      <c r="AG526" s="35" t="str">
        <f>IF(AND($E526="Oui",$L526="Autre"),1,"")</f>
        <v/>
      </c>
      <c r="AH526" s="35" t="str">
        <f>IF(AND($E526="Oui",$O526="Cadre"),1,"")</f>
        <v/>
      </c>
      <c r="AI526" s="35" t="str">
        <f>IF(AND($E526="Oui",$O526="Agent de maîtrise"),1,"")</f>
        <v/>
      </c>
      <c r="AJ526" s="35" t="str">
        <f>IF(AND($E526="Oui",$O526="Autre"),1,"")</f>
        <v/>
      </c>
      <c r="AK526" s="38" t="str">
        <f>IF(AND($E526="Oui",$H526="F"),($C$3-J526)/365,"")</f>
        <v/>
      </c>
      <c r="AL526" s="38" t="str">
        <f>IF(AND($E526="Oui",$H526="M"),($C$3-$J526)/365,"")</f>
        <v/>
      </c>
      <c r="AM526" s="35" t="str">
        <f>IF(AND($E526="Oui",$L526="CDI",$H526="F"),1,"")</f>
        <v/>
      </c>
      <c r="AN526" s="35" t="str">
        <f>IF(AND($E526="Oui",$L526="CDD",$H526="F"),1,"")</f>
        <v/>
      </c>
      <c r="AO526" s="35" t="str">
        <f>IF(AND($E526="Oui",$L526="Apprentissage",$H526="F"),1,"")</f>
        <v/>
      </c>
      <c r="AP526" s="35" t="str">
        <f>IF(AND($E526="Oui",$L526="Stage",$H526="F"),1,"")</f>
        <v/>
      </c>
      <c r="AQ526" s="35" t="str">
        <f>IF(AND($E526="Oui",$L526="Autre",$H526="F"),1,"")</f>
        <v/>
      </c>
      <c r="AR526" s="35" t="str">
        <f>IF(AND($E526="Oui",$O526="Cadre",$H526="F"),1,"")</f>
        <v/>
      </c>
      <c r="AS526" s="35" t="str">
        <f>IF(AND($E526="Oui",$O526="Agent de maîtrise",$H526="F"),1,"")</f>
        <v/>
      </c>
      <c r="AT526" s="35" t="str">
        <f>IF(AND($E526="Oui",$O526="Autre",$H526="F"),1,"")</f>
        <v/>
      </c>
      <c r="AU526" s="35" t="str">
        <f ca="1">IF($D526&gt;$AU$5,1,"")</f>
        <v/>
      </c>
      <c r="AV526" s="35" t="str">
        <f ca="1">IF(AND($D526&gt;$AV$5,$D526&lt;$AU$5),1,"")</f>
        <v/>
      </c>
      <c r="AW526" s="35" t="str">
        <f ca="1">IF($C526&gt;$AU$5,1,"")</f>
        <v/>
      </c>
      <c r="AX526" s="35" t="str">
        <f ca="1">IF(AND($C526&gt;$AV$5,$C526&lt;$AU$5),1,"")</f>
        <v/>
      </c>
      <c r="AY526" s="21" t="str">
        <f t="shared" si="44"/>
        <v/>
      </c>
    </row>
    <row r="527" spans="1:51" x14ac:dyDescent="0.25">
      <c r="A527" s="18">
        <v>520</v>
      </c>
      <c r="B527" s="32"/>
      <c r="C527" s="33"/>
      <c r="D527" s="33"/>
      <c r="E527" s="26" t="str">
        <f t="shared" si="40"/>
        <v/>
      </c>
      <c r="F527" s="34"/>
      <c r="G527" s="35"/>
      <c r="H527" s="33"/>
      <c r="I527" s="35"/>
      <c r="J527" s="37"/>
      <c r="K527" s="37"/>
      <c r="L527" s="37"/>
      <c r="M527" s="37"/>
      <c r="N527" s="33"/>
      <c r="O527" s="33"/>
      <c r="P527" s="33"/>
      <c r="Q527" s="33"/>
      <c r="R527" s="35"/>
      <c r="S527" s="35"/>
      <c r="T527" s="37"/>
      <c r="U527" s="37"/>
      <c r="V527" s="35" t="str">
        <f>IF(ISBLANK(C527),"",IF(ISBLANK($D527),$C$3-C527,D527-C527))</f>
        <v/>
      </c>
      <c r="W527" s="35" t="str">
        <f>IF(E527="Oui",1,"")</f>
        <v/>
      </c>
      <c r="X527" s="35" t="str">
        <f t="shared" si="41"/>
        <v/>
      </c>
      <c r="Y527" s="35" t="str">
        <f t="shared" si="42"/>
        <v/>
      </c>
      <c r="Z527" s="35" t="str">
        <f>IF(E527="Oui",N527,"")</f>
        <v/>
      </c>
      <c r="AA527" s="38" t="str">
        <f>IF(E527="Oui",($C$3-J527)/365,"")</f>
        <v/>
      </c>
      <c r="AB527" s="35" t="str">
        <f t="shared" si="43"/>
        <v/>
      </c>
      <c r="AC527" s="35" t="str">
        <f>IF(AND($E527="Oui",$L527="CDI"),1,"")</f>
        <v/>
      </c>
      <c r="AD527" s="35" t="str">
        <f>IF(AND($E527="Oui",$L527="CDD"),1,"")</f>
        <v/>
      </c>
      <c r="AE527" s="35" t="str">
        <f>IF(AND($E527="Oui",$L527="Apprentissage"),1,"")</f>
        <v/>
      </c>
      <c r="AF527" s="35" t="str">
        <f>IF(AND($E527="Oui",$L527="Stage"),1,"")</f>
        <v/>
      </c>
      <c r="AG527" s="35" t="str">
        <f>IF(AND($E527="Oui",$L527="Autre"),1,"")</f>
        <v/>
      </c>
      <c r="AH527" s="35" t="str">
        <f>IF(AND($E527="Oui",$O527="Cadre"),1,"")</f>
        <v/>
      </c>
      <c r="AI527" s="35" t="str">
        <f>IF(AND($E527="Oui",$O527="Agent de maîtrise"),1,"")</f>
        <v/>
      </c>
      <c r="AJ527" s="35" t="str">
        <f>IF(AND($E527="Oui",$O527="Autre"),1,"")</f>
        <v/>
      </c>
      <c r="AK527" s="38" t="str">
        <f>IF(AND($E527="Oui",$H527="F"),($C$3-J527)/365,"")</f>
        <v/>
      </c>
      <c r="AL527" s="38" t="str">
        <f>IF(AND($E527="Oui",$H527="M"),($C$3-$J527)/365,"")</f>
        <v/>
      </c>
      <c r="AM527" s="35" t="str">
        <f>IF(AND($E527="Oui",$L527="CDI",$H527="F"),1,"")</f>
        <v/>
      </c>
      <c r="AN527" s="35" t="str">
        <f>IF(AND($E527="Oui",$L527="CDD",$H527="F"),1,"")</f>
        <v/>
      </c>
      <c r="AO527" s="35" t="str">
        <f>IF(AND($E527="Oui",$L527="Apprentissage",$H527="F"),1,"")</f>
        <v/>
      </c>
      <c r="AP527" s="35" t="str">
        <f>IF(AND($E527="Oui",$L527="Stage",$H527="F"),1,"")</f>
        <v/>
      </c>
      <c r="AQ527" s="35" t="str">
        <f>IF(AND($E527="Oui",$L527="Autre",$H527="F"),1,"")</f>
        <v/>
      </c>
      <c r="AR527" s="35" t="str">
        <f>IF(AND($E527="Oui",$O527="Cadre",$H527="F"),1,"")</f>
        <v/>
      </c>
      <c r="AS527" s="35" t="str">
        <f>IF(AND($E527="Oui",$O527="Agent de maîtrise",$H527="F"),1,"")</f>
        <v/>
      </c>
      <c r="AT527" s="35" t="str">
        <f>IF(AND($E527="Oui",$O527="Autre",$H527="F"),1,"")</f>
        <v/>
      </c>
      <c r="AU527" s="35" t="str">
        <f ca="1">IF($D527&gt;$AU$5,1,"")</f>
        <v/>
      </c>
      <c r="AV527" s="35" t="str">
        <f ca="1">IF(AND($D527&gt;$AV$5,$D527&lt;$AU$5),1,"")</f>
        <v/>
      </c>
      <c r="AW527" s="35" t="str">
        <f ca="1">IF($C527&gt;$AU$5,1,"")</f>
        <v/>
      </c>
      <c r="AX527" s="35" t="str">
        <f ca="1">IF(AND($C527&gt;$AV$5,$C527&lt;$AU$5),1,"")</f>
        <v/>
      </c>
      <c r="AY527" s="21" t="str">
        <f t="shared" si="44"/>
        <v/>
      </c>
    </row>
    <row r="528" spans="1:51" x14ac:dyDescent="0.25">
      <c r="A528" s="18">
        <v>521</v>
      </c>
      <c r="B528" s="32"/>
      <c r="C528" s="33"/>
      <c r="D528" s="33"/>
      <c r="E528" s="26" t="str">
        <f t="shared" si="40"/>
        <v/>
      </c>
      <c r="F528" s="34"/>
      <c r="G528" s="35"/>
      <c r="H528" s="33"/>
      <c r="I528" s="35"/>
      <c r="J528" s="37"/>
      <c r="K528" s="37"/>
      <c r="L528" s="37"/>
      <c r="M528" s="37"/>
      <c r="N528" s="33"/>
      <c r="O528" s="33"/>
      <c r="P528" s="33"/>
      <c r="Q528" s="33"/>
      <c r="R528" s="35"/>
      <c r="S528" s="35"/>
      <c r="T528" s="37"/>
      <c r="U528" s="37"/>
      <c r="V528" s="35" t="str">
        <f>IF(ISBLANK(C528),"",IF(ISBLANK($D528),$C$3-C528,D528-C528))</f>
        <v/>
      </c>
      <c r="W528" s="35" t="str">
        <f>IF(E528="Oui",1,"")</f>
        <v/>
      </c>
      <c r="X528" s="35" t="str">
        <f t="shared" si="41"/>
        <v/>
      </c>
      <c r="Y528" s="35" t="str">
        <f t="shared" si="42"/>
        <v/>
      </c>
      <c r="Z528" s="35" t="str">
        <f>IF(E528="Oui",N528,"")</f>
        <v/>
      </c>
      <c r="AA528" s="38" t="str">
        <f>IF(E528="Oui",($C$3-J528)/365,"")</f>
        <v/>
      </c>
      <c r="AB528" s="35" t="str">
        <f t="shared" si="43"/>
        <v/>
      </c>
      <c r="AC528" s="35" t="str">
        <f>IF(AND($E528="Oui",$L528="CDI"),1,"")</f>
        <v/>
      </c>
      <c r="AD528" s="35" t="str">
        <f>IF(AND($E528="Oui",$L528="CDD"),1,"")</f>
        <v/>
      </c>
      <c r="AE528" s="35" t="str">
        <f>IF(AND($E528="Oui",$L528="Apprentissage"),1,"")</f>
        <v/>
      </c>
      <c r="AF528" s="35" t="str">
        <f>IF(AND($E528="Oui",$L528="Stage"),1,"")</f>
        <v/>
      </c>
      <c r="AG528" s="35" t="str">
        <f>IF(AND($E528="Oui",$L528="Autre"),1,"")</f>
        <v/>
      </c>
      <c r="AH528" s="35" t="str">
        <f>IF(AND($E528="Oui",$O528="Cadre"),1,"")</f>
        <v/>
      </c>
      <c r="AI528" s="35" t="str">
        <f>IF(AND($E528="Oui",$O528="Agent de maîtrise"),1,"")</f>
        <v/>
      </c>
      <c r="AJ528" s="35" t="str">
        <f>IF(AND($E528="Oui",$O528="Autre"),1,"")</f>
        <v/>
      </c>
      <c r="AK528" s="38" t="str">
        <f>IF(AND($E528="Oui",$H528="F"),($C$3-J528)/365,"")</f>
        <v/>
      </c>
      <c r="AL528" s="38" t="str">
        <f>IF(AND($E528="Oui",$H528="M"),($C$3-$J528)/365,"")</f>
        <v/>
      </c>
      <c r="AM528" s="35" t="str">
        <f>IF(AND($E528="Oui",$L528="CDI",$H528="F"),1,"")</f>
        <v/>
      </c>
      <c r="AN528" s="35" t="str">
        <f>IF(AND($E528="Oui",$L528="CDD",$H528="F"),1,"")</f>
        <v/>
      </c>
      <c r="AO528" s="35" t="str">
        <f>IF(AND($E528="Oui",$L528="Apprentissage",$H528="F"),1,"")</f>
        <v/>
      </c>
      <c r="AP528" s="35" t="str">
        <f>IF(AND($E528="Oui",$L528="Stage",$H528="F"),1,"")</f>
        <v/>
      </c>
      <c r="AQ528" s="35" t="str">
        <f>IF(AND($E528="Oui",$L528="Autre",$H528="F"),1,"")</f>
        <v/>
      </c>
      <c r="AR528" s="35" t="str">
        <f>IF(AND($E528="Oui",$O528="Cadre",$H528="F"),1,"")</f>
        <v/>
      </c>
      <c r="AS528" s="35" t="str">
        <f>IF(AND($E528="Oui",$O528="Agent de maîtrise",$H528="F"),1,"")</f>
        <v/>
      </c>
      <c r="AT528" s="35" t="str">
        <f>IF(AND($E528="Oui",$O528="Autre",$H528="F"),1,"")</f>
        <v/>
      </c>
      <c r="AU528" s="35" t="str">
        <f ca="1">IF($D528&gt;$AU$5,1,"")</f>
        <v/>
      </c>
      <c r="AV528" s="35" t="str">
        <f ca="1">IF(AND($D528&gt;$AV$5,$D528&lt;$AU$5),1,"")</f>
        <v/>
      </c>
      <c r="AW528" s="35" t="str">
        <f ca="1">IF($C528&gt;$AU$5,1,"")</f>
        <v/>
      </c>
      <c r="AX528" s="35" t="str">
        <f ca="1">IF(AND($C528&gt;$AV$5,$C528&lt;$AU$5),1,"")</f>
        <v/>
      </c>
      <c r="AY528" s="21" t="str">
        <f t="shared" si="44"/>
        <v/>
      </c>
    </row>
    <row r="529" spans="1:51" x14ac:dyDescent="0.25">
      <c r="A529" s="18">
        <v>522</v>
      </c>
      <c r="B529" s="32"/>
      <c r="C529" s="33"/>
      <c r="D529" s="33"/>
      <c r="E529" s="26" t="str">
        <f t="shared" si="40"/>
        <v/>
      </c>
      <c r="F529" s="34"/>
      <c r="G529" s="35"/>
      <c r="H529" s="33"/>
      <c r="I529" s="35"/>
      <c r="J529" s="37"/>
      <c r="K529" s="37"/>
      <c r="L529" s="37"/>
      <c r="M529" s="37"/>
      <c r="N529" s="33"/>
      <c r="O529" s="33"/>
      <c r="P529" s="33"/>
      <c r="Q529" s="33"/>
      <c r="R529" s="35"/>
      <c r="S529" s="35"/>
      <c r="T529" s="37"/>
      <c r="U529" s="37"/>
      <c r="V529" s="35" t="str">
        <f>IF(ISBLANK(C529),"",IF(ISBLANK($D529),$C$3-C529,D529-C529))</f>
        <v/>
      </c>
      <c r="W529" s="35" t="str">
        <f>IF(E529="Oui",1,"")</f>
        <v/>
      </c>
      <c r="X529" s="35" t="str">
        <f t="shared" si="41"/>
        <v/>
      </c>
      <c r="Y529" s="35" t="str">
        <f t="shared" si="42"/>
        <v/>
      </c>
      <c r="Z529" s="35" t="str">
        <f>IF(E529="Oui",N529,"")</f>
        <v/>
      </c>
      <c r="AA529" s="38" t="str">
        <f>IF(E529="Oui",($C$3-J529)/365,"")</f>
        <v/>
      </c>
      <c r="AB529" s="35" t="str">
        <f t="shared" si="43"/>
        <v/>
      </c>
      <c r="AC529" s="35" t="str">
        <f>IF(AND($E529="Oui",$L529="CDI"),1,"")</f>
        <v/>
      </c>
      <c r="AD529" s="35" t="str">
        <f>IF(AND($E529="Oui",$L529="CDD"),1,"")</f>
        <v/>
      </c>
      <c r="AE529" s="35" t="str">
        <f>IF(AND($E529="Oui",$L529="Apprentissage"),1,"")</f>
        <v/>
      </c>
      <c r="AF529" s="35" t="str">
        <f>IF(AND($E529="Oui",$L529="Stage"),1,"")</f>
        <v/>
      </c>
      <c r="AG529" s="35" t="str">
        <f>IF(AND($E529="Oui",$L529="Autre"),1,"")</f>
        <v/>
      </c>
      <c r="AH529" s="35" t="str">
        <f>IF(AND($E529="Oui",$O529="Cadre"),1,"")</f>
        <v/>
      </c>
      <c r="AI529" s="35" t="str">
        <f>IF(AND($E529="Oui",$O529="Agent de maîtrise"),1,"")</f>
        <v/>
      </c>
      <c r="AJ529" s="35" t="str">
        <f>IF(AND($E529="Oui",$O529="Autre"),1,"")</f>
        <v/>
      </c>
      <c r="AK529" s="38" t="str">
        <f>IF(AND($E529="Oui",$H529="F"),($C$3-J529)/365,"")</f>
        <v/>
      </c>
      <c r="AL529" s="38" t="str">
        <f>IF(AND($E529="Oui",$H529="M"),($C$3-$J529)/365,"")</f>
        <v/>
      </c>
      <c r="AM529" s="35" t="str">
        <f>IF(AND($E529="Oui",$L529="CDI",$H529="F"),1,"")</f>
        <v/>
      </c>
      <c r="AN529" s="35" t="str">
        <f>IF(AND($E529="Oui",$L529="CDD",$H529="F"),1,"")</f>
        <v/>
      </c>
      <c r="AO529" s="35" t="str">
        <f>IF(AND($E529="Oui",$L529="Apprentissage",$H529="F"),1,"")</f>
        <v/>
      </c>
      <c r="AP529" s="35" t="str">
        <f>IF(AND($E529="Oui",$L529="Stage",$H529="F"),1,"")</f>
        <v/>
      </c>
      <c r="AQ529" s="35" t="str">
        <f>IF(AND($E529="Oui",$L529="Autre",$H529="F"),1,"")</f>
        <v/>
      </c>
      <c r="AR529" s="35" t="str">
        <f>IF(AND($E529="Oui",$O529="Cadre",$H529="F"),1,"")</f>
        <v/>
      </c>
      <c r="AS529" s="35" t="str">
        <f>IF(AND($E529="Oui",$O529="Agent de maîtrise",$H529="F"),1,"")</f>
        <v/>
      </c>
      <c r="AT529" s="35" t="str">
        <f>IF(AND($E529="Oui",$O529="Autre",$H529="F"),1,"")</f>
        <v/>
      </c>
      <c r="AU529" s="35" t="str">
        <f ca="1">IF($D529&gt;$AU$5,1,"")</f>
        <v/>
      </c>
      <c r="AV529" s="35" t="str">
        <f ca="1">IF(AND($D529&gt;$AV$5,$D529&lt;$AU$5),1,"")</f>
        <v/>
      </c>
      <c r="AW529" s="35" t="str">
        <f ca="1">IF($C529&gt;$AU$5,1,"")</f>
        <v/>
      </c>
      <c r="AX529" s="35" t="str">
        <f ca="1">IF(AND($C529&gt;$AV$5,$C529&lt;$AU$5),1,"")</f>
        <v/>
      </c>
      <c r="AY529" s="21" t="str">
        <f t="shared" si="44"/>
        <v/>
      </c>
    </row>
    <row r="530" spans="1:51" x14ac:dyDescent="0.25">
      <c r="A530" s="18">
        <v>523</v>
      </c>
      <c r="B530" s="32"/>
      <c r="C530" s="33"/>
      <c r="D530" s="33"/>
      <c r="E530" s="26" t="str">
        <f t="shared" si="40"/>
        <v/>
      </c>
      <c r="F530" s="34"/>
      <c r="G530" s="35"/>
      <c r="H530" s="33"/>
      <c r="I530" s="35"/>
      <c r="J530" s="37"/>
      <c r="K530" s="37"/>
      <c r="L530" s="37"/>
      <c r="M530" s="37"/>
      <c r="N530" s="33"/>
      <c r="O530" s="33"/>
      <c r="P530" s="33"/>
      <c r="Q530" s="33"/>
      <c r="R530" s="35"/>
      <c r="S530" s="35"/>
      <c r="T530" s="37"/>
      <c r="U530" s="37"/>
      <c r="V530" s="35" t="str">
        <f>IF(ISBLANK(C530),"",IF(ISBLANK($D530),$C$3-C530,D530-C530))</f>
        <v/>
      </c>
      <c r="W530" s="35" t="str">
        <f>IF(E530="Oui",1,"")</f>
        <v/>
      </c>
      <c r="X530" s="35" t="str">
        <f t="shared" si="41"/>
        <v/>
      </c>
      <c r="Y530" s="35" t="str">
        <f t="shared" si="42"/>
        <v/>
      </c>
      <c r="Z530" s="35" t="str">
        <f>IF(E530="Oui",N530,"")</f>
        <v/>
      </c>
      <c r="AA530" s="38" t="str">
        <f>IF(E530="Oui",($C$3-J530)/365,"")</f>
        <v/>
      </c>
      <c r="AB530" s="35" t="str">
        <f t="shared" si="43"/>
        <v/>
      </c>
      <c r="AC530" s="35" t="str">
        <f>IF(AND($E530="Oui",$L530="CDI"),1,"")</f>
        <v/>
      </c>
      <c r="AD530" s="35" t="str">
        <f>IF(AND($E530="Oui",$L530="CDD"),1,"")</f>
        <v/>
      </c>
      <c r="AE530" s="35" t="str">
        <f>IF(AND($E530="Oui",$L530="Apprentissage"),1,"")</f>
        <v/>
      </c>
      <c r="AF530" s="35" t="str">
        <f>IF(AND($E530="Oui",$L530="Stage"),1,"")</f>
        <v/>
      </c>
      <c r="AG530" s="35" t="str">
        <f>IF(AND($E530="Oui",$L530="Autre"),1,"")</f>
        <v/>
      </c>
      <c r="AH530" s="35" t="str">
        <f>IF(AND($E530="Oui",$O530="Cadre"),1,"")</f>
        <v/>
      </c>
      <c r="AI530" s="35" t="str">
        <f>IF(AND($E530="Oui",$O530="Agent de maîtrise"),1,"")</f>
        <v/>
      </c>
      <c r="AJ530" s="35" t="str">
        <f>IF(AND($E530="Oui",$O530="Autre"),1,"")</f>
        <v/>
      </c>
      <c r="AK530" s="38" t="str">
        <f>IF(AND($E530="Oui",$H530="F"),($C$3-J530)/365,"")</f>
        <v/>
      </c>
      <c r="AL530" s="38" t="str">
        <f>IF(AND($E530="Oui",$H530="M"),($C$3-$J530)/365,"")</f>
        <v/>
      </c>
      <c r="AM530" s="35" t="str">
        <f>IF(AND($E530="Oui",$L530="CDI",$H530="F"),1,"")</f>
        <v/>
      </c>
      <c r="AN530" s="35" t="str">
        <f>IF(AND($E530="Oui",$L530="CDD",$H530="F"),1,"")</f>
        <v/>
      </c>
      <c r="AO530" s="35" t="str">
        <f>IF(AND($E530="Oui",$L530="Apprentissage",$H530="F"),1,"")</f>
        <v/>
      </c>
      <c r="AP530" s="35" t="str">
        <f>IF(AND($E530="Oui",$L530="Stage",$H530="F"),1,"")</f>
        <v/>
      </c>
      <c r="AQ530" s="35" t="str">
        <f>IF(AND($E530="Oui",$L530="Autre",$H530="F"),1,"")</f>
        <v/>
      </c>
      <c r="AR530" s="35" t="str">
        <f>IF(AND($E530="Oui",$O530="Cadre",$H530="F"),1,"")</f>
        <v/>
      </c>
      <c r="AS530" s="35" t="str">
        <f>IF(AND($E530="Oui",$O530="Agent de maîtrise",$H530="F"),1,"")</f>
        <v/>
      </c>
      <c r="AT530" s="35" t="str">
        <f>IF(AND($E530="Oui",$O530="Autre",$H530="F"),1,"")</f>
        <v/>
      </c>
      <c r="AU530" s="35" t="str">
        <f ca="1">IF($D530&gt;$AU$5,1,"")</f>
        <v/>
      </c>
      <c r="AV530" s="35" t="str">
        <f ca="1">IF(AND($D530&gt;$AV$5,$D530&lt;$AU$5),1,"")</f>
        <v/>
      </c>
      <c r="AW530" s="35" t="str">
        <f ca="1">IF($C530&gt;$AU$5,1,"")</f>
        <v/>
      </c>
      <c r="AX530" s="35" t="str">
        <f ca="1">IF(AND($C530&gt;$AV$5,$C530&lt;$AU$5),1,"")</f>
        <v/>
      </c>
      <c r="AY530" s="21" t="str">
        <f t="shared" si="44"/>
        <v/>
      </c>
    </row>
    <row r="531" spans="1:51" x14ac:dyDescent="0.25">
      <c r="A531" s="18">
        <v>524</v>
      </c>
      <c r="B531" s="32"/>
      <c r="C531" s="33"/>
      <c r="D531" s="33"/>
      <c r="E531" s="26" t="str">
        <f t="shared" si="40"/>
        <v/>
      </c>
      <c r="F531" s="34"/>
      <c r="G531" s="35"/>
      <c r="H531" s="33"/>
      <c r="I531" s="35"/>
      <c r="J531" s="37"/>
      <c r="K531" s="37"/>
      <c r="L531" s="37"/>
      <c r="M531" s="37"/>
      <c r="N531" s="33"/>
      <c r="O531" s="33"/>
      <c r="P531" s="33"/>
      <c r="Q531" s="33"/>
      <c r="R531" s="35"/>
      <c r="S531" s="35"/>
      <c r="T531" s="37"/>
      <c r="U531" s="37"/>
      <c r="V531" s="35" t="str">
        <f>IF(ISBLANK(C531),"",IF(ISBLANK($D531),$C$3-C531,D531-C531))</f>
        <v/>
      </c>
      <c r="W531" s="35" t="str">
        <f>IF(E531="Oui",1,"")</f>
        <v/>
      </c>
      <c r="X531" s="35" t="str">
        <f t="shared" si="41"/>
        <v/>
      </c>
      <c r="Y531" s="35" t="str">
        <f t="shared" si="42"/>
        <v/>
      </c>
      <c r="Z531" s="35" t="str">
        <f>IF(E531="Oui",N531,"")</f>
        <v/>
      </c>
      <c r="AA531" s="38" t="str">
        <f>IF(E531="Oui",($C$3-J531)/365,"")</f>
        <v/>
      </c>
      <c r="AB531" s="35" t="str">
        <f t="shared" si="43"/>
        <v/>
      </c>
      <c r="AC531" s="35" t="str">
        <f>IF(AND($E531="Oui",$L531="CDI"),1,"")</f>
        <v/>
      </c>
      <c r="AD531" s="35" t="str">
        <f>IF(AND($E531="Oui",$L531="CDD"),1,"")</f>
        <v/>
      </c>
      <c r="AE531" s="35" t="str">
        <f>IF(AND($E531="Oui",$L531="Apprentissage"),1,"")</f>
        <v/>
      </c>
      <c r="AF531" s="35" t="str">
        <f>IF(AND($E531="Oui",$L531="Stage"),1,"")</f>
        <v/>
      </c>
      <c r="AG531" s="35" t="str">
        <f>IF(AND($E531="Oui",$L531="Autre"),1,"")</f>
        <v/>
      </c>
      <c r="AH531" s="35" t="str">
        <f>IF(AND($E531="Oui",$O531="Cadre"),1,"")</f>
        <v/>
      </c>
      <c r="AI531" s="35" t="str">
        <f>IF(AND($E531="Oui",$O531="Agent de maîtrise"),1,"")</f>
        <v/>
      </c>
      <c r="AJ531" s="35" t="str">
        <f>IF(AND($E531="Oui",$O531="Autre"),1,"")</f>
        <v/>
      </c>
      <c r="AK531" s="38" t="str">
        <f>IF(AND($E531="Oui",$H531="F"),($C$3-J531)/365,"")</f>
        <v/>
      </c>
      <c r="AL531" s="38" t="str">
        <f>IF(AND($E531="Oui",$H531="M"),($C$3-$J531)/365,"")</f>
        <v/>
      </c>
      <c r="AM531" s="35" t="str">
        <f>IF(AND($E531="Oui",$L531="CDI",$H531="F"),1,"")</f>
        <v/>
      </c>
      <c r="AN531" s="35" t="str">
        <f>IF(AND($E531="Oui",$L531="CDD",$H531="F"),1,"")</f>
        <v/>
      </c>
      <c r="AO531" s="35" t="str">
        <f>IF(AND($E531="Oui",$L531="Apprentissage",$H531="F"),1,"")</f>
        <v/>
      </c>
      <c r="AP531" s="35" t="str">
        <f>IF(AND($E531="Oui",$L531="Stage",$H531="F"),1,"")</f>
        <v/>
      </c>
      <c r="AQ531" s="35" t="str">
        <f>IF(AND($E531="Oui",$L531="Autre",$H531="F"),1,"")</f>
        <v/>
      </c>
      <c r="AR531" s="35" t="str">
        <f>IF(AND($E531="Oui",$O531="Cadre",$H531="F"),1,"")</f>
        <v/>
      </c>
      <c r="AS531" s="35" t="str">
        <f>IF(AND($E531="Oui",$O531="Agent de maîtrise",$H531="F"),1,"")</f>
        <v/>
      </c>
      <c r="AT531" s="35" t="str">
        <f>IF(AND($E531="Oui",$O531="Autre",$H531="F"),1,"")</f>
        <v/>
      </c>
      <c r="AU531" s="35" t="str">
        <f ca="1">IF($D531&gt;$AU$5,1,"")</f>
        <v/>
      </c>
      <c r="AV531" s="35" t="str">
        <f ca="1">IF(AND($D531&gt;$AV$5,$D531&lt;$AU$5),1,"")</f>
        <v/>
      </c>
      <c r="AW531" s="35" t="str">
        <f ca="1">IF($C531&gt;$AU$5,1,"")</f>
        <v/>
      </c>
      <c r="AX531" s="35" t="str">
        <f ca="1">IF(AND($C531&gt;$AV$5,$C531&lt;$AU$5),1,"")</f>
        <v/>
      </c>
      <c r="AY531" s="21" t="str">
        <f t="shared" si="44"/>
        <v/>
      </c>
    </row>
    <row r="532" spans="1:51" x14ac:dyDescent="0.25">
      <c r="A532" s="18">
        <v>525</v>
      </c>
      <c r="B532" s="32"/>
      <c r="C532" s="33"/>
      <c r="D532" s="33"/>
      <c r="E532" s="26" t="str">
        <f t="shared" si="40"/>
        <v/>
      </c>
      <c r="F532" s="34"/>
      <c r="G532" s="35"/>
      <c r="H532" s="33"/>
      <c r="I532" s="35"/>
      <c r="J532" s="37"/>
      <c r="K532" s="37"/>
      <c r="L532" s="37"/>
      <c r="M532" s="37"/>
      <c r="N532" s="33"/>
      <c r="O532" s="33"/>
      <c r="P532" s="33"/>
      <c r="Q532" s="33"/>
      <c r="R532" s="35"/>
      <c r="S532" s="35"/>
      <c r="T532" s="37"/>
      <c r="U532" s="37"/>
      <c r="V532" s="35" t="str">
        <f>IF(ISBLANK(C532),"",IF(ISBLANK($D532),$C$3-C532,D532-C532))</f>
        <v/>
      </c>
      <c r="W532" s="35" t="str">
        <f>IF(E532="Oui",1,"")</f>
        <v/>
      </c>
      <c r="X532" s="35" t="str">
        <f t="shared" si="41"/>
        <v/>
      </c>
      <c r="Y532" s="35" t="str">
        <f t="shared" si="42"/>
        <v/>
      </c>
      <c r="Z532" s="35" t="str">
        <f>IF(E532="Oui",N532,"")</f>
        <v/>
      </c>
      <c r="AA532" s="38" t="str">
        <f>IF(E532="Oui",($C$3-J532)/365,"")</f>
        <v/>
      </c>
      <c r="AB532" s="35" t="str">
        <f t="shared" si="43"/>
        <v/>
      </c>
      <c r="AC532" s="35" t="str">
        <f>IF(AND($E532="Oui",$L532="CDI"),1,"")</f>
        <v/>
      </c>
      <c r="AD532" s="35" t="str">
        <f>IF(AND($E532="Oui",$L532="CDD"),1,"")</f>
        <v/>
      </c>
      <c r="AE532" s="35" t="str">
        <f>IF(AND($E532="Oui",$L532="Apprentissage"),1,"")</f>
        <v/>
      </c>
      <c r="AF532" s="35" t="str">
        <f>IF(AND($E532="Oui",$L532="Stage"),1,"")</f>
        <v/>
      </c>
      <c r="AG532" s="35" t="str">
        <f>IF(AND($E532="Oui",$L532="Autre"),1,"")</f>
        <v/>
      </c>
      <c r="AH532" s="35" t="str">
        <f>IF(AND($E532="Oui",$O532="Cadre"),1,"")</f>
        <v/>
      </c>
      <c r="AI532" s="35" t="str">
        <f>IF(AND($E532="Oui",$O532="Agent de maîtrise"),1,"")</f>
        <v/>
      </c>
      <c r="AJ532" s="35" t="str">
        <f>IF(AND($E532="Oui",$O532="Autre"),1,"")</f>
        <v/>
      </c>
      <c r="AK532" s="38" t="str">
        <f>IF(AND($E532="Oui",$H532="F"),($C$3-J532)/365,"")</f>
        <v/>
      </c>
      <c r="AL532" s="38" t="str">
        <f>IF(AND($E532="Oui",$H532="M"),($C$3-$J532)/365,"")</f>
        <v/>
      </c>
      <c r="AM532" s="35" t="str">
        <f>IF(AND($E532="Oui",$L532="CDI",$H532="F"),1,"")</f>
        <v/>
      </c>
      <c r="AN532" s="35" t="str">
        <f>IF(AND($E532="Oui",$L532="CDD",$H532="F"),1,"")</f>
        <v/>
      </c>
      <c r="AO532" s="35" t="str">
        <f>IF(AND($E532="Oui",$L532="Apprentissage",$H532="F"),1,"")</f>
        <v/>
      </c>
      <c r="AP532" s="35" t="str">
        <f>IF(AND($E532="Oui",$L532="Stage",$H532="F"),1,"")</f>
        <v/>
      </c>
      <c r="AQ532" s="35" t="str">
        <f>IF(AND($E532="Oui",$L532="Autre",$H532="F"),1,"")</f>
        <v/>
      </c>
      <c r="AR532" s="35" t="str">
        <f>IF(AND($E532="Oui",$O532="Cadre",$H532="F"),1,"")</f>
        <v/>
      </c>
      <c r="AS532" s="35" t="str">
        <f>IF(AND($E532="Oui",$O532="Agent de maîtrise",$H532="F"),1,"")</f>
        <v/>
      </c>
      <c r="AT532" s="35" t="str">
        <f>IF(AND($E532="Oui",$O532="Autre",$H532="F"),1,"")</f>
        <v/>
      </c>
      <c r="AU532" s="35" t="str">
        <f ca="1">IF($D532&gt;$AU$5,1,"")</f>
        <v/>
      </c>
      <c r="AV532" s="35" t="str">
        <f ca="1">IF(AND($D532&gt;$AV$5,$D532&lt;$AU$5),1,"")</f>
        <v/>
      </c>
      <c r="AW532" s="35" t="str">
        <f ca="1">IF($C532&gt;$AU$5,1,"")</f>
        <v/>
      </c>
      <c r="AX532" s="35" t="str">
        <f ca="1">IF(AND($C532&gt;$AV$5,$C532&lt;$AU$5),1,"")</f>
        <v/>
      </c>
      <c r="AY532" s="21" t="str">
        <f t="shared" si="44"/>
        <v/>
      </c>
    </row>
    <row r="533" spans="1:51" x14ac:dyDescent="0.25">
      <c r="A533" s="18">
        <v>526</v>
      </c>
      <c r="B533" s="32"/>
      <c r="C533" s="33"/>
      <c r="D533" s="33"/>
      <c r="E533" s="26" t="str">
        <f t="shared" si="40"/>
        <v/>
      </c>
      <c r="F533" s="34"/>
      <c r="G533" s="35"/>
      <c r="H533" s="33"/>
      <c r="I533" s="35"/>
      <c r="J533" s="37"/>
      <c r="K533" s="37"/>
      <c r="L533" s="37"/>
      <c r="M533" s="37"/>
      <c r="N533" s="33"/>
      <c r="O533" s="33"/>
      <c r="P533" s="33"/>
      <c r="Q533" s="33"/>
      <c r="R533" s="35"/>
      <c r="S533" s="35"/>
      <c r="T533" s="37"/>
      <c r="U533" s="37"/>
      <c r="V533" s="35" t="str">
        <f>IF(ISBLANK(C533),"",IF(ISBLANK($D533),$C$3-C533,D533-C533))</f>
        <v/>
      </c>
      <c r="W533" s="35" t="str">
        <f>IF(E533="Oui",1,"")</f>
        <v/>
      </c>
      <c r="X533" s="35" t="str">
        <f t="shared" si="41"/>
        <v/>
      </c>
      <c r="Y533" s="35" t="str">
        <f t="shared" si="42"/>
        <v/>
      </c>
      <c r="Z533" s="35" t="str">
        <f>IF(E533="Oui",N533,"")</f>
        <v/>
      </c>
      <c r="AA533" s="38" t="str">
        <f>IF(E533="Oui",($C$3-J533)/365,"")</f>
        <v/>
      </c>
      <c r="AB533" s="35" t="str">
        <f t="shared" si="43"/>
        <v/>
      </c>
      <c r="AC533" s="35" t="str">
        <f>IF(AND($E533="Oui",$L533="CDI"),1,"")</f>
        <v/>
      </c>
      <c r="AD533" s="35" t="str">
        <f>IF(AND($E533="Oui",$L533="CDD"),1,"")</f>
        <v/>
      </c>
      <c r="AE533" s="35" t="str">
        <f>IF(AND($E533="Oui",$L533="Apprentissage"),1,"")</f>
        <v/>
      </c>
      <c r="AF533" s="35" t="str">
        <f>IF(AND($E533="Oui",$L533="Stage"),1,"")</f>
        <v/>
      </c>
      <c r="AG533" s="35" t="str">
        <f>IF(AND($E533="Oui",$L533="Autre"),1,"")</f>
        <v/>
      </c>
      <c r="AH533" s="35" t="str">
        <f>IF(AND($E533="Oui",$O533="Cadre"),1,"")</f>
        <v/>
      </c>
      <c r="AI533" s="35" t="str">
        <f>IF(AND($E533="Oui",$O533="Agent de maîtrise"),1,"")</f>
        <v/>
      </c>
      <c r="AJ533" s="35" t="str">
        <f>IF(AND($E533="Oui",$O533="Autre"),1,"")</f>
        <v/>
      </c>
      <c r="AK533" s="38" t="str">
        <f>IF(AND($E533="Oui",$H533="F"),($C$3-J533)/365,"")</f>
        <v/>
      </c>
      <c r="AL533" s="38" t="str">
        <f>IF(AND($E533="Oui",$H533="M"),($C$3-$J533)/365,"")</f>
        <v/>
      </c>
      <c r="AM533" s="35" t="str">
        <f>IF(AND($E533="Oui",$L533="CDI",$H533="F"),1,"")</f>
        <v/>
      </c>
      <c r="AN533" s="35" t="str">
        <f>IF(AND($E533="Oui",$L533="CDD",$H533="F"),1,"")</f>
        <v/>
      </c>
      <c r="AO533" s="35" t="str">
        <f>IF(AND($E533="Oui",$L533="Apprentissage",$H533="F"),1,"")</f>
        <v/>
      </c>
      <c r="AP533" s="35" t="str">
        <f>IF(AND($E533="Oui",$L533="Stage",$H533="F"),1,"")</f>
        <v/>
      </c>
      <c r="AQ533" s="35" t="str">
        <f>IF(AND($E533="Oui",$L533="Autre",$H533="F"),1,"")</f>
        <v/>
      </c>
      <c r="AR533" s="35" t="str">
        <f>IF(AND($E533="Oui",$O533="Cadre",$H533="F"),1,"")</f>
        <v/>
      </c>
      <c r="AS533" s="35" t="str">
        <f>IF(AND($E533="Oui",$O533="Agent de maîtrise",$H533="F"),1,"")</f>
        <v/>
      </c>
      <c r="AT533" s="35" t="str">
        <f>IF(AND($E533="Oui",$O533="Autre",$H533="F"),1,"")</f>
        <v/>
      </c>
      <c r="AU533" s="35" t="str">
        <f ca="1">IF($D533&gt;$AU$5,1,"")</f>
        <v/>
      </c>
      <c r="AV533" s="35" t="str">
        <f ca="1">IF(AND($D533&gt;$AV$5,$D533&lt;$AU$5),1,"")</f>
        <v/>
      </c>
      <c r="AW533" s="35" t="str">
        <f ca="1">IF($C533&gt;$AU$5,1,"")</f>
        <v/>
      </c>
      <c r="AX533" s="35" t="str">
        <f ca="1">IF(AND($C533&gt;$AV$5,$C533&lt;$AU$5),1,"")</f>
        <v/>
      </c>
      <c r="AY533" s="21" t="str">
        <f t="shared" si="44"/>
        <v/>
      </c>
    </row>
    <row r="534" spans="1:51" x14ac:dyDescent="0.25">
      <c r="A534" s="18">
        <v>527</v>
      </c>
      <c r="B534" s="32"/>
      <c r="C534" s="33"/>
      <c r="D534" s="33"/>
      <c r="E534" s="26" t="str">
        <f t="shared" si="40"/>
        <v/>
      </c>
      <c r="F534" s="34"/>
      <c r="G534" s="35"/>
      <c r="H534" s="33"/>
      <c r="I534" s="35"/>
      <c r="J534" s="37"/>
      <c r="K534" s="37"/>
      <c r="L534" s="37"/>
      <c r="M534" s="37"/>
      <c r="N534" s="33"/>
      <c r="O534" s="33"/>
      <c r="P534" s="33"/>
      <c r="Q534" s="33"/>
      <c r="R534" s="35"/>
      <c r="S534" s="35"/>
      <c r="T534" s="37"/>
      <c r="U534" s="37"/>
      <c r="V534" s="35" t="str">
        <f>IF(ISBLANK(C534),"",IF(ISBLANK($D534),$C$3-C534,D534-C534))</f>
        <v/>
      </c>
      <c r="W534" s="35" t="str">
        <f>IF(E534="Oui",1,"")</f>
        <v/>
      </c>
      <c r="X534" s="35" t="str">
        <f t="shared" si="41"/>
        <v/>
      </c>
      <c r="Y534" s="35" t="str">
        <f t="shared" si="42"/>
        <v/>
      </c>
      <c r="Z534" s="35" t="str">
        <f>IF(E534="Oui",N534,"")</f>
        <v/>
      </c>
      <c r="AA534" s="38" t="str">
        <f>IF(E534="Oui",($C$3-J534)/365,"")</f>
        <v/>
      </c>
      <c r="AB534" s="35" t="str">
        <f t="shared" si="43"/>
        <v/>
      </c>
      <c r="AC534" s="35" t="str">
        <f>IF(AND($E534="Oui",$L534="CDI"),1,"")</f>
        <v/>
      </c>
      <c r="AD534" s="35" t="str">
        <f>IF(AND($E534="Oui",$L534="CDD"),1,"")</f>
        <v/>
      </c>
      <c r="AE534" s="35" t="str">
        <f>IF(AND($E534="Oui",$L534="Apprentissage"),1,"")</f>
        <v/>
      </c>
      <c r="AF534" s="35" t="str">
        <f>IF(AND($E534="Oui",$L534="Stage"),1,"")</f>
        <v/>
      </c>
      <c r="AG534" s="35" t="str">
        <f>IF(AND($E534="Oui",$L534="Autre"),1,"")</f>
        <v/>
      </c>
      <c r="AH534" s="35" t="str">
        <f>IF(AND($E534="Oui",$O534="Cadre"),1,"")</f>
        <v/>
      </c>
      <c r="AI534" s="35" t="str">
        <f>IF(AND($E534="Oui",$O534="Agent de maîtrise"),1,"")</f>
        <v/>
      </c>
      <c r="AJ534" s="35" t="str">
        <f>IF(AND($E534="Oui",$O534="Autre"),1,"")</f>
        <v/>
      </c>
      <c r="AK534" s="38" t="str">
        <f>IF(AND($E534="Oui",$H534="F"),($C$3-J534)/365,"")</f>
        <v/>
      </c>
      <c r="AL534" s="38" t="str">
        <f>IF(AND($E534="Oui",$H534="M"),($C$3-$J534)/365,"")</f>
        <v/>
      </c>
      <c r="AM534" s="35" t="str">
        <f>IF(AND($E534="Oui",$L534="CDI",$H534="F"),1,"")</f>
        <v/>
      </c>
      <c r="AN534" s="35" t="str">
        <f>IF(AND($E534="Oui",$L534="CDD",$H534="F"),1,"")</f>
        <v/>
      </c>
      <c r="AO534" s="35" t="str">
        <f>IF(AND($E534="Oui",$L534="Apprentissage",$H534="F"),1,"")</f>
        <v/>
      </c>
      <c r="AP534" s="35" t="str">
        <f>IF(AND($E534="Oui",$L534="Stage",$H534="F"),1,"")</f>
        <v/>
      </c>
      <c r="AQ534" s="35" t="str">
        <f>IF(AND($E534="Oui",$L534="Autre",$H534="F"),1,"")</f>
        <v/>
      </c>
      <c r="AR534" s="35" t="str">
        <f>IF(AND($E534="Oui",$O534="Cadre",$H534="F"),1,"")</f>
        <v/>
      </c>
      <c r="AS534" s="35" t="str">
        <f>IF(AND($E534="Oui",$O534="Agent de maîtrise",$H534="F"),1,"")</f>
        <v/>
      </c>
      <c r="AT534" s="35" t="str">
        <f>IF(AND($E534="Oui",$O534="Autre",$H534="F"),1,"")</f>
        <v/>
      </c>
      <c r="AU534" s="35" t="str">
        <f ca="1">IF($D534&gt;$AU$5,1,"")</f>
        <v/>
      </c>
      <c r="AV534" s="35" t="str">
        <f ca="1">IF(AND($D534&gt;$AV$5,$D534&lt;$AU$5),1,"")</f>
        <v/>
      </c>
      <c r="AW534" s="35" t="str">
        <f ca="1">IF($C534&gt;$AU$5,1,"")</f>
        <v/>
      </c>
      <c r="AX534" s="35" t="str">
        <f ca="1">IF(AND($C534&gt;$AV$5,$C534&lt;$AU$5),1,"")</f>
        <v/>
      </c>
      <c r="AY534" s="21" t="str">
        <f t="shared" si="44"/>
        <v/>
      </c>
    </row>
    <row r="535" spans="1:51" x14ac:dyDescent="0.25">
      <c r="A535" s="18">
        <v>528</v>
      </c>
      <c r="B535" s="32"/>
      <c r="C535" s="33"/>
      <c r="D535" s="33"/>
      <c r="E535" s="26" t="str">
        <f t="shared" si="40"/>
        <v/>
      </c>
      <c r="F535" s="34"/>
      <c r="G535" s="35"/>
      <c r="H535" s="33"/>
      <c r="I535" s="35"/>
      <c r="J535" s="37"/>
      <c r="K535" s="37"/>
      <c r="L535" s="37"/>
      <c r="M535" s="37"/>
      <c r="N535" s="33"/>
      <c r="O535" s="33"/>
      <c r="P535" s="33"/>
      <c r="Q535" s="33"/>
      <c r="R535" s="35"/>
      <c r="S535" s="35"/>
      <c r="T535" s="37"/>
      <c r="U535" s="37"/>
      <c r="V535" s="35" t="str">
        <f>IF(ISBLANK(C535),"",IF(ISBLANK($D535),$C$3-C535,D535-C535))</f>
        <v/>
      </c>
      <c r="W535" s="35" t="str">
        <f>IF(E535="Oui",1,"")</f>
        <v/>
      </c>
      <c r="X535" s="35" t="str">
        <f t="shared" si="41"/>
        <v/>
      </c>
      <c r="Y535" s="35" t="str">
        <f t="shared" si="42"/>
        <v/>
      </c>
      <c r="Z535" s="35" t="str">
        <f>IF(E535="Oui",N535,"")</f>
        <v/>
      </c>
      <c r="AA535" s="38" t="str">
        <f>IF(E535="Oui",($C$3-J535)/365,"")</f>
        <v/>
      </c>
      <c r="AB535" s="35" t="str">
        <f t="shared" si="43"/>
        <v/>
      </c>
      <c r="AC535" s="35" t="str">
        <f>IF(AND($E535="Oui",$L535="CDI"),1,"")</f>
        <v/>
      </c>
      <c r="AD535" s="35" t="str">
        <f>IF(AND($E535="Oui",$L535="CDD"),1,"")</f>
        <v/>
      </c>
      <c r="AE535" s="35" t="str">
        <f>IF(AND($E535="Oui",$L535="Apprentissage"),1,"")</f>
        <v/>
      </c>
      <c r="AF535" s="35" t="str">
        <f>IF(AND($E535="Oui",$L535="Stage"),1,"")</f>
        <v/>
      </c>
      <c r="AG535" s="35" t="str">
        <f>IF(AND($E535="Oui",$L535="Autre"),1,"")</f>
        <v/>
      </c>
      <c r="AH535" s="35" t="str">
        <f>IF(AND($E535="Oui",$O535="Cadre"),1,"")</f>
        <v/>
      </c>
      <c r="AI535" s="35" t="str">
        <f>IF(AND($E535="Oui",$O535="Agent de maîtrise"),1,"")</f>
        <v/>
      </c>
      <c r="AJ535" s="35" t="str">
        <f>IF(AND($E535="Oui",$O535="Autre"),1,"")</f>
        <v/>
      </c>
      <c r="AK535" s="38" t="str">
        <f>IF(AND($E535="Oui",$H535="F"),($C$3-J535)/365,"")</f>
        <v/>
      </c>
      <c r="AL535" s="38" t="str">
        <f>IF(AND($E535="Oui",$H535="M"),($C$3-$J535)/365,"")</f>
        <v/>
      </c>
      <c r="AM535" s="35" t="str">
        <f>IF(AND($E535="Oui",$L535="CDI",$H535="F"),1,"")</f>
        <v/>
      </c>
      <c r="AN535" s="35" t="str">
        <f>IF(AND($E535="Oui",$L535="CDD",$H535="F"),1,"")</f>
        <v/>
      </c>
      <c r="AO535" s="35" t="str">
        <f>IF(AND($E535="Oui",$L535="Apprentissage",$H535="F"),1,"")</f>
        <v/>
      </c>
      <c r="AP535" s="35" t="str">
        <f>IF(AND($E535="Oui",$L535="Stage",$H535="F"),1,"")</f>
        <v/>
      </c>
      <c r="AQ535" s="35" t="str">
        <f>IF(AND($E535="Oui",$L535="Autre",$H535="F"),1,"")</f>
        <v/>
      </c>
      <c r="AR535" s="35" t="str">
        <f>IF(AND($E535="Oui",$O535="Cadre",$H535="F"),1,"")</f>
        <v/>
      </c>
      <c r="AS535" s="35" t="str">
        <f>IF(AND($E535="Oui",$O535="Agent de maîtrise",$H535="F"),1,"")</f>
        <v/>
      </c>
      <c r="AT535" s="35" t="str">
        <f>IF(AND($E535="Oui",$O535="Autre",$H535="F"),1,"")</f>
        <v/>
      </c>
      <c r="AU535" s="35" t="str">
        <f ca="1">IF($D535&gt;$AU$5,1,"")</f>
        <v/>
      </c>
      <c r="AV535" s="35" t="str">
        <f ca="1">IF(AND($D535&gt;$AV$5,$D535&lt;$AU$5),1,"")</f>
        <v/>
      </c>
      <c r="AW535" s="35" t="str">
        <f ca="1">IF($C535&gt;$AU$5,1,"")</f>
        <v/>
      </c>
      <c r="AX535" s="35" t="str">
        <f ca="1">IF(AND($C535&gt;$AV$5,$C535&lt;$AU$5),1,"")</f>
        <v/>
      </c>
      <c r="AY535" s="21" t="str">
        <f t="shared" si="44"/>
        <v/>
      </c>
    </row>
    <row r="536" spans="1:51" x14ac:dyDescent="0.25">
      <c r="A536" s="18">
        <v>529</v>
      </c>
      <c r="B536" s="32"/>
      <c r="C536" s="33"/>
      <c r="D536" s="33"/>
      <c r="E536" s="26" t="str">
        <f t="shared" si="40"/>
        <v/>
      </c>
      <c r="F536" s="34"/>
      <c r="G536" s="35"/>
      <c r="H536" s="33"/>
      <c r="I536" s="35"/>
      <c r="J536" s="37"/>
      <c r="K536" s="37"/>
      <c r="L536" s="37"/>
      <c r="M536" s="37"/>
      <c r="N536" s="33"/>
      <c r="O536" s="33"/>
      <c r="P536" s="33"/>
      <c r="Q536" s="33"/>
      <c r="R536" s="35"/>
      <c r="S536" s="35"/>
      <c r="T536" s="37"/>
      <c r="U536" s="37"/>
      <c r="V536" s="35" t="str">
        <f>IF(ISBLANK(C536),"",IF(ISBLANK($D536),$C$3-C536,D536-C536))</f>
        <v/>
      </c>
      <c r="W536" s="35" t="str">
        <f>IF(E536="Oui",1,"")</f>
        <v/>
      </c>
      <c r="X536" s="35" t="str">
        <f t="shared" si="41"/>
        <v/>
      </c>
      <c r="Y536" s="35" t="str">
        <f t="shared" si="42"/>
        <v/>
      </c>
      <c r="Z536" s="35" t="str">
        <f>IF(E536="Oui",N536,"")</f>
        <v/>
      </c>
      <c r="AA536" s="38" t="str">
        <f>IF(E536="Oui",($C$3-J536)/365,"")</f>
        <v/>
      </c>
      <c r="AB536" s="35" t="str">
        <f t="shared" si="43"/>
        <v/>
      </c>
      <c r="AC536" s="35" t="str">
        <f>IF(AND($E536="Oui",$L536="CDI"),1,"")</f>
        <v/>
      </c>
      <c r="AD536" s="35" t="str">
        <f>IF(AND($E536="Oui",$L536="CDD"),1,"")</f>
        <v/>
      </c>
      <c r="AE536" s="35" t="str">
        <f>IF(AND($E536="Oui",$L536="Apprentissage"),1,"")</f>
        <v/>
      </c>
      <c r="AF536" s="35" t="str">
        <f>IF(AND($E536="Oui",$L536="Stage"),1,"")</f>
        <v/>
      </c>
      <c r="AG536" s="35" t="str">
        <f>IF(AND($E536="Oui",$L536="Autre"),1,"")</f>
        <v/>
      </c>
      <c r="AH536" s="35" t="str">
        <f>IF(AND($E536="Oui",$O536="Cadre"),1,"")</f>
        <v/>
      </c>
      <c r="AI536" s="35" t="str">
        <f>IF(AND($E536="Oui",$O536="Agent de maîtrise"),1,"")</f>
        <v/>
      </c>
      <c r="AJ536" s="35" t="str">
        <f>IF(AND($E536="Oui",$O536="Autre"),1,"")</f>
        <v/>
      </c>
      <c r="AK536" s="38" t="str">
        <f>IF(AND($E536="Oui",$H536="F"),($C$3-J536)/365,"")</f>
        <v/>
      </c>
      <c r="AL536" s="38" t="str">
        <f>IF(AND($E536="Oui",$H536="M"),($C$3-$J536)/365,"")</f>
        <v/>
      </c>
      <c r="AM536" s="35" t="str">
        <f>IF(AND($E536="Oui",$L536="CDI",$H536="F"),1,"")</f>
        <v/>
      </c>
      <c r="AN536" s="35" t="str">
        <f>IF(AND($E536="Oui",$L536="CDD",$H536="F"),1,"")</f>
        <v/>
      </c>
      <c r="AO536" s="35" t="str">
        <f>IF(AND($E536="Oui",$L536="Apprentissage",$H536="F"),1,"")</f>
        <v/>
      </c>
      <c r="AP536" s="35" t="str">
        <f>IF(AND($E536="Oui",$L536="Stage",$H536="F"),1,"")</f>
        <v/>
      </c>
      <c r="AQ536" s="35" t="str">
        <f>IF(AND($E536="Oui",$L536="Autre",$H536="F"),1,"")</f>
        <v/>
      </c>
      <c r="AR536" s="35" t="str">
        <f>IF(AND($E536="Oui",$O536="Cadre",$H536="F"),1,"")</f>
        <v/>
      </c>
      <c r="AS536" s="35" t="str">
        <f>IF(AND($E536="Oui",$O536="Agent de maîtrise",$H536="F"),1,"")</f>
        <v/>
      </c>
      <c r="AT536" s="35" t="str">
        <f>IF(AND($E536="Oui",$O536="Autre",$H536="F"),1,"")</f>
        <v/>
      </c>
      <c r="AU536" s="35" t="str">
        <f ca="1">IF($D536&gt;$AU$5,1,"")</f>
        <v/>
      </c>
      <c r="AV536" s="35" t="str">
        <f ca="1">IF(AND($D536&gt;$AV$5,$D536&lt;$AU$5),1,"")</f>
        <v/>
      </c>
      <c r="AW536" s="35" t="str">
        <f ca="1">IF($C536&gt;$AU$5,1,"")</f>
        <v/>
      </c>
      <c r="AX536" s="35" t="str">
        <f ca="1">IF(AND($C536&gt;$AV$5,$C536&lt;$AU$5),1,"")</f>
        <v/>
      </c>
      <c r="AY536" s="21" t="str">
        <f t="shared" si="44"/>
        <v/>
      </c>
    </row>
    <row r="537" spans="1:51" x14ac:dyDescent="0.25">
      <c r="A537" s="18">
        <v>530</v>
      </c>
      <c r="B537" s="32"/>
      <c r="C537" s="33"/>
      <c r="D537" s="33"/>
      <c r="E537" s="26" t="str">
        <f t="shared" si="40"/>
        <v/>
      </c>
      <c r="F537" s="34"/>
      <c r="G537" s="35"/>
      <c r="H537" s="33"/>
      <c r="I537" s="35"/>
      <c r="J537" s="37"/>
      <c r="K537" s="37"/>
      <c r="L537" s="37"/>
      <c r="M537" s="37"/>
      <c r="N537" s="33"/>
      <c r="O537" s="33"/>
      <c r="P537" s="33"/>
      <c r="Q537" s="33"/>
      <c r="R537" s="35"/>
      <c r="S537" s="35"/>
      <c r="T537" s="37"/>
      <c r="U537" s="37"/>
      <c r="V537" s="35" t="str">
        <f>IF(ISBLANK(C537),"",IF(ISBLANK($D537),$C$3-C537,D537-C537))</f>
        <v/>
      </c>
      <c r="W537" s="35" t="str">
        <f>IF(E537="Oui",1,"")</f>
        <v/>
      </c>
      <c r="X537" s="35" t="str">
        <f t="shared" si="41"/>
        <v/>
      </c>
      <c r="Y537" s="35" t="str">
        <f t="shared" si="42"/>
        <v/>
      </c>
      <c r="Z537" s="35" t="str">
        <f>IF(E537="Oui",N537,"")</f>
        <v/>
      </c>
      <c r="AA537" s="38" t="str">
        <f>IF(E537="Oui",($C$3-J537)/365,"")</f>
        <v/>
      </c>
      <c r="AB537" s="35" t="str">
        <f t="shared" si="43"/>
        <v/>
      </c>
      <c r="AC537" s="35" t="str">
        <f>IF(AND($E537="Oui",$L537="CDI"),1,"")</f>
        <v/>
      </c>
      <c r="AD537" s="35" t="str">
        <f>IF(AND($E537="Oui",$L537="CDD"),1,"")</f>
        <v/>
      </c>
      <c r="AE537" s="35" t="str">
        <f>IF(AND($E537="Oui",$L537="Apprentissage"),1,"")</f>
        <v/>
      </c>
      <c r="AF537" s="35" t="str">
        <f>IF(AND($E537="Oui",$L537="Stage"),1,"")</f>
        <v/>
      </c>
      <c r="AG537" s="35" t="str">
        <f>IF(AND($E537="Oui",$L537="Autre"),1,"")</f>
        <v/>
      </c>
      <c r="AH537" s="35" t="str">
        <f>IF(AND($E537="Oui",$O537="Cadre"),1,"")</f>
        <v/>
      </c>
      <c r="AI537" s="35" t="str">
        <f>IF(AND($E537="Oui",$O537="Agent de maîtrise"),1,"")</f>
        <v/>
      </c>
      <c r="AJ537" s="35" t="str">
        <f>IF(AND($E537="Oui",$O537="Autre"),1,"")</f>
        <v/>
      </c>
      <c r="AK537" s="38" t="str">
        <f>IF(AND($E537="Oui",$H537="F"),($C$3-J537)/365,"")</f>
        <v/>
      </c>
      <c r="AL537" s="38" t="str">
        <f>IF(AND($E537="Oui",$H537="M"),($C$3-$J537)/365,"")</f>
        <v/>
      </c>
      <c r="AM537" s="35" t="str">
        <f>IF(AND($E537="Oui",$L537="CDI",$H537="F"),1,"")</f>
        <v/>
      </c>
      <c r="AN537" s="35" t="str">
        <f>IF(AND($E537="Oui",$L537="CDD",$H537="F"),1,"")</f>
        <v/>
      </c>
      <c r="AO537" s="35" t="str">
        <f>IF(AND($E537="Oui",$L537="Apprentissage",$H537="F"),1,"")</f>
        <v/>
      </c>
      <c r="AP537" s="35" t="str">
        <f>IF(AND($E537="Oui",$L537="Stage",$H537="F"),1,"")</f>
        <v/>
      </c>
      <c r="AQ537" s="35" t="str">
        <f>IF(AND($E537="Oui",$L537="Autre",$H537="F"),1,"")</f>
        <v/>
      </c>
      <c r="AR537" s="35" t="str">
        <f>IF(AND($E537="Oui",$O537="Cadre",$H537="F"),1,"")</f>
        <v/>
      </c>
      <c r="AS537" s="35" t="str">
        <f>IF(AND($E537="Oui",$O537="Agent de maîtrise",$H537="F"),1,"")</f>
        <v/>
      </c>
      <c r="AT537" s="35" t="str">
        <f>IF(AND($E537="Oui",$O537="Autre",$H537="F"),1,"")</f>
        <v/>
      </c>
      <c r="AU537" s="35" t="str">
        <f ca="1">IF($D537&gt;$AU$5,1,"")</f>
        <v/>
      </c>
      <c r="AV537" s="35" t="str">
        <f ca="1">IF(AND($D537&gt;$AV$5,$D537&lt;$AU$5),1,"")</f>
        <v/>
      </c>
      <c r="AW537" s="35" t="str">
        <f ca="1">IF($C537&gt;$AU$5,1,"")</f>
        <v/>
      </c>
      <c r="AX537" s="35" t="str">
        <f ca="1">IF(AND($C537&gt;$AV$5,$C537&lt;$AU$5),1,"")</f>
        <v/>
      </c>
      <c r="AY537" s="21" t="str">
        <f t="shared" si="44"/>
        <v/>
      </c>
    </row>
    <row r="538" spans="1:51" x14ac:dyDescent="0.25">
      <c r="A538" s="18">
        <v>531</v>
      </c>
      <c r="B538" s="32"/>
      <c r="C538" s="33"/>
      <c r="D538" s="33"/>
      <c r="E538" s="26" t="str">
        <f t="shared" si="40"/>
        <v/>
      </c>
      <c r="F538" s="34"/>
      <c r="G538" s="35"/>
      <c r="H538" s="33"/>
      <c r="I538" s="35"/>
      <c r="J538" s="37"/>
      <c r="K538" s="37"/>
      <c r="L538" s="37"/>
      <c r="M538" s="37"/>
      <c r="N538" s="33"/>
      <c r="O538" s="33"/>
      <c r="P538" s="33"/>
      <c r="Q538" s="33"/>
      <c r="R538" s="35"/>
      <c r="S538" s="35"/>
      <c r="T538" s="37"/>
      <c r="U538" s="37"/>
      <c r="V538" s="35" t="str">
        <f>IF(ISBLANK(C538),"",IF(ISBLANK($D538),$C$3-C538,D538-C538))</f>
        <v/>
      </c>
      <c r="W538" s="35" t="str">
        <f>IF(E538="Oui",1,"")</f>
        <v/>
      </c>
      <c r="X538" s="35" t="str">
        <f t="shared" si="41"/>
        <v/>
      </c>
      <c r="Y538" s="35" t="str">
        <f t="shared" si="42"/>
        <v/>
      </c>
      <c r="Z538" s="35" t="str">
        <f>IF(E538="Oui",N538,"")</f>
        <v/>
      </c>
      <c r="AA538" s="38" t="str">
        <f>IF(E538="Oui",($C$3-J538)/365,"")</f>
        <v/>
      </c>
      <c r="AB538" s="35" t="str">
        <f t="shared" si="43"/>
        <v/>
      </c>
      <c r="AC538" s="35" t="str">
        <f>IF(AND($E538="Oui",$L538="CDI"),1,"")</f>
        <v/>
      </c>
      <c r="AD538" s="35" t="str">
        <f>IF(AND($E538="Oui",$L538="CDD"),1,"")</f>
        <v/>
      </c>
      <c r="AE538" s="35" t="str">
        <f>IF(AND($E538="Oui",$L538="Apprentissage"),1,"")</f>
        <v/>
      </c>
      <c r="AF538" s="35" t="str">
        <f>IF(AND($E538="Oui",$L538="Stage"),1,"")</f>
        <v/>
      </c>
      <c r="AG538" s="35" t="str">
        <f>IF(AND($E538="Oui",$L538="Autre"),1,"")</f>
        <v/>
      </c>
      <c r="AH538" s="35" t="str">
        <f>IF(AND($E538="Oui",$O538="Cadre"),1,"")</f>
        <v/>
      </c>
      <c r="AI538" s="35" t="str">
        <f>IF(AND($E538="Oui",$O538="Agent de maîtrise"),1,"")</f>
        <v/>
      </c>
      <c r="AJ538" s="35" t="str">
        <f>IF(AND($E538="Oui",$O538="Autre"),1,"")</f>
        <v/>
      </c>
      <c r="AK538" s="38" t="str">
        <f>IF(AND($E538="Oui",$H538="F"),($C$3-J538)/365,"")</f>
        <v/>
      </c>
      <c r="AL538" s="38" t="str">
        <f>IF(AND($E538="Oui",$H538="M"),($C$3-$J538)/365,"")</f>
        <v/>
      </c>
      <c r="AM538" s="35" t="str">
        <f>IF(AND($E538="Oui",$L538="CDI",$H538="F"),1,"")</f>
        <v/>
      </c>
      <c r="AN538" s="35" t="str">
        <f>IF(AND($E538="Oui",$L538="CDD",$H538="F"),1,"")</f>
        <v/>
      </c>
      <c r="AO538" s="35" t="str">
        <f>IF(AND($E538="Oui",$L538="Apprentissage",$H538="F"),1,"")</f>
        <v/>
      </c>
      <c r="AP538" s="35" t="str">
        <f>IF(AND($E538="Oui",$L538="Stage",$H538="F"),1,"")</f>
        <v/>
      </c>
      <c r="AQ538" s="35" t="str">
        <f>IF(AND($E538="Oui",$L538="Autre",$H538="F"),1,"")</f>
        <v/>
      </c>
      <c r="AR538" s="35" t="str">
        <f>IF(AND($E538="Oui",$O538="Cadre",$H538="F"),1,"")</f>
        <v/>
      </c>
      <c r="AS538" s="35" t="str">
        <f>IF(AND($E538="Oui",$O538="Agent de maîtrise",$H538="F"),1,"")</f>
        <v/>
      </c>
      <c r="AT538" s="35" t="str">
        <f>IF(AND($E538="Oui",$O538="Autre",$H538="F"),1,"")</f>
        <v/>
      </c>
      <c r="AU538" s="35" t="str">
        <f ca="1">IF($D538&gt;$AU$5,1,"")</f>
        <v/>
      </c>
      <c r="AV538" s="35" t="str">
        <f ca="1">IF(AND($D538&gt;$AV$5,$D538&lt;$AU$5),1,"")</f>
        <v/>
      </c>
      <c r="AW538" s="35" t="str">
        <f ca="1">IF($C538&gt;$AU$5,1,"")</f>
        <v/>
      </c>
      <c r="AX538" s="35" t="str">
        <f ca="1">IF(AND($C538&gt;$AV$5,$C538&lt;$AU$5),1,"")</f>
        <v/>
      </c>
      <c r="AY538" s="21" t="str">
        <f t="shared" si="44"/>
        <v/>
      </c>
    </row>
    <row r="539" spans="1:51" x14ac:dyDescent="0.25">
      <c r="A539" s="18">
        <v>532</v>
      </c>
      <c r="B539" s="32"/>
      <c r="C539" s="33"/>
      <c r="D539" s="33"/>
      <c r="E539" s="26" t="str">
        <f t="shared" si="40"/>
        <v/>
      </c>
      <c r="F539" s="34"/>
      <c r="G539" s="35"/>
      <c r="H539" s="33"/>
      <c r="I539" s="35"/>
      <c r="J539" s="37"/>
      <c r="K539" s="37"/>
      <c r="L539" s="37"/>
      <c r="M539" s="37"/>
      <c r="N539" s="33"/>
      <c r="O539" s="33"/>
      <c r="P539" s="33"/>
      <c r="Q539" s="33"/>
      <c r="R539" s="35"/>
      <c r="S539" s="35"/>
      <c r="T539" s="37"/>
      <c r="U539" s="37"/>
      <c r="V539" s="35" t="str">
        <f>IF(ISBLANK(C539),"",IF(ISBLANK($D539),$C$3-C539,D539-C539))</f>
        <v/>
      </c>
      <c r="W539" s="35" t="str">
        <f>IF(E539="Oui",1,"")</f>
        <v/>
      </c>
      <c r="X539" s="35" t="str">
        <f t="shared" si="41"/>
        <v/>
      </c>
      <c r="Y539" s="35" t="str">
        <f t="shared" si="42"/>
        <v/>
      </c>
      <c r="Z539" s="35" t="str">
        <f>IF(E539="Oui",N539,"")</f>
        <v/>
      </c>
      <c r="AA539" s="38" t="str">
        <f>IF(E539="Oui",($C$3-J539)/365,"")</f>
        <v/>
      </c>
      <c r="AB539" s="35" t="str">
        <f t="shared" si="43"/>
        <v/>
      </c>
      <c r="AC539" s="35" t="str">
        <f>IF(AND($E539="Oui",$L539="CDI"),1,"")</f>
        <v/>
      </c>
      <c r="AD539" s="35" t="str">
        <f>IF(AND($E539="Oui",$L539="CDD"),1,"")</f>
        <v/>
      </c>
      <c r="AE539" s="35" t="str">
        <f>IF(AND($E539="Oui",$L539="Apprentissage"),1,"")</f>
        <v/>
      </c>
      <c r="AF539" s="35" t="str">
        <f>IF(AND($E539="Oui",$L539="Stage"),1,"")</f>
        <v/>
      </c>
      <c r="AG539" s="35" t="str">
        <f>IF(AND($E539="Oui",$L539="Autre"),1,"")</f>
        <v/>
      </c>
      <c r="AH539" s="35" t="str">
        <f>IF(AND($E539="Oui",$O539="Cadre"),1,"")</f>
        <v/>
      </c>
      <c r="AI539" s="35" t="str">
        <f>IF(AND($E539="Oui",$O539="Agent de maîtrise"),1,"")</f>
        <v/>
      </c>
      <c r="AJ539" s="35" t="str">
        <f>IF(AND($E539="Oui",$O539="Autre"),1,"")</f>
        <v/>
      </c>
      <c r="AK539" s="38" t="str">
        <f>IF(AND($E539="Oui",$H539="F"),($C$3-J539)/365,"")</f>
        <v/>
      </c>
      <c r="AL539" s="38" t="str">
        <f>IF(AND($E539="Oui",$H539="M"),($C$3-$J539)/365,"")</f>
        <v/>
      </c>
      <c r="AM539" s="35" t="str">
        <f>IF(AND($E539="Oui",$L539="CDI",$H539="F"),1,"")</f>
        <v/>
      </c>
      <c r="AN539" s="35" t="str">
        <f>IF(AND($E539="Oui",$L539="CDD",$H539="F"),1,"")</f>
        <v/>
      </c>
      <c r="AO539" s="35" t="str">
        <f>IF(AND($E539="Oui",$L539="Apprentissage",$H539="F"),1,"")</f>
        <v/>
      </c>
      <c r="AP539" s="35" t="str">
        <f>IF(AND($E539="Oui",$L539="Stage",$H539="F"),1,"")</f>
        <v/>
      </c>
      <c r="AQ539" s="35" t="str">
        <f>IF(AND($E539="Oui",$L539="Autre",$H539="F"),1,"")</f>
        <v/>
      </c>
      <c r="AR539" s="35" t="str">
        <f>IF(AND($E539="Oui",$O539="Cadre",$H539="F"),1,"")</f>
        <v/>
      </c>
      <c r="AS539" s="35" t="str">
        <f>IF(AND($E539="Oui",$O539="Agent de maîtrise",$H539="F"),1,"")</f>
        <v/>
      </c>
      <c r="AT539" s="35" t="str">
        <f>IF(AND($E539="Oui",$O539="Autre",$H539="F"),1,"")</f>
        <v/>
      </c>
      <c r="AU539" s="35" t="str">
        <f ca="1">IF($D539&gt;$AU$5,1,"")</f>
        <v/>
      </c>
      <c r="AV539" s="35" t="str">
        <f ca="1">IF(AND($D539&gt;$AV$5,$D539&lt;$AU$5),1,"")</f>
        <v/>
      </c>
      <c r="AW539" s="35" t="str">
        <f ca="1">IF($C539&gt;$AU$5,1,"")</f>
        <v/>
      </c>
      <c r="AX539" s="35" t="str">
        <f ca="1">IF(AND($C539&gt;$AV$5,$C539&lt;$AU$5),1,"")</f>
        <v/>
      </c>
      <c r="AY539" s="21" t="str">
        <f t="shared" si="44"/>
        <v/>
      </c>
    </row>
    <row r="540" spans="1:51" x14ac:dyDescent="0.25">
      <c r="A540" s="18">
        <v>533</v>
      </c>
      <c r="B540" s="32"/>
      <c r="C540" s="33"/>
      <c r="D540" s="33"/>
      <c r="E540" s="26" t="str">
        <f t="shared" si="40"/>
        <v/>
      </c>
      <c r="F540" s="34"/>
      <c r="G540" s="35"/>
      <c r="H540" s="33"/>
      <c r="I540" s="35"/>
      <c r="J540" s="37"/>
      <c r="K540" s="37"/>
      <c r="L540" s="37"/>
      <c r="M540" s="37"/>
      <c r="N540" s="33"/>
      <c r="O540" s="33"/>
      <c r="P540" s="33"/>
      <c r="Q540" s="33"/>
      <c r="R540" s="35"/>
      <c r="S540" s="35"/>
      <c r="T540" s="37"/>
      <c r="U540" s="37"/>
      <c r="V540" s="35" t="str">
        <f>IF(ISBLANK(C540),"",IF(ISBLANK($D540),$C$3-C540,D540-C540))</f>
        <v/>
      </c>
      <c r="W540" s="35" t="str">
        <f>IF(E540="Oui",1,"")</f>
        <v/>
      </c>
      <c r="X540" s="35" t="str">
        <f t="shared" si="41"/>
        <v/>
      </c>
      <c r="Y540" s="35" t="str">
        <f t="shared" si="42"/>
        <v/>
      </c>
      <c r="Z540" s="35" t="str">
        <f>IF(E540="Oui",N540,"")</f>
        <v/>
      </c>
      <c r="AA540" s="38" t="str">
        <f>IF(E540="Oui",($C$3-J540)/365,"")</f>
        <v/>
      </c>
      <c r="AB540" s="35" t="str">
        <f t="shared" si="43"/>
        <v/>
      </c>
      <c r="AC540" s="35" t="str">
        <f>IF(AND($E540="Oui",$L540="CDI"),1,"")</f>
        <v/>
      </c>
      <c r="AD540" s="35" t="str">
        <f>IF(AND($E540="Oui",$L540="CDD"),1,"")</f>
        <v/>
      </c>
      <c r="AE540" s="35" t="str">
        <f>IF(AND($E540="Oui",$L540="Apprentissage"),1,"")</f>
        <v/>
      </c>
      <c r="AF540" s="35" t="str">
        <f>IF(AND($E540="Oui",$L540="Stage"),1,"")</f>
        <v/>
      </c>
      <c r="AG540" s="35" t="str">
        <f>IF(AND($E540="Oui",$L540="Autre"),1,"")</f>
        <v/>
      </c>
      <c r="AH540" s="35" t="str">
        <f>IF(AND($E540="Oui",$O540="Cadre"),1,"")</f>
        <v/>
      </c>
      <c r="AI540" s="35" t="str">
        <f>IF(AND($E540="Oui",$O540="Agent de maîtrise"),1,"")</f>
        <v/>
      </c>
      <c r="AJ540" s="35" t="str">
        <f>IF(AND($E540="Oui",$O540="Autre"),1,"")</f>
        <v/>
      </c>
      <c r="AK540" s="38" t="str">
        <f>IF(AND($E540="Oui",$H540="F"),($C$3-J540)/365,"")</f>
        <v/>
      </c>
      <c r="AL540" s="38" t="str">
        <f>IF(AND($E540="Oui",$H540="M"),($C$3-$J540)/365,"")</f>
        <v/>
      </c>
      <c r="AM540" s="35" t="str">
        <f>IF(AND($E540="Oui",$L540="CDI",$H540="F"),1,"")</f>
        <v/>
      </c>
      <c r="AN540" s="35" t="str">
        <f>IF(AND($E540="Oui",$L540="CDD",$H540="F"),1,"")</f>
        <v/>
      </c>
      <c r="AO540" s="35" t="str">
        <f>IF(AND($E540="Oui",$L540="Apprentissage",$H540="F"),1,"")</f>
        <v/>
      </c>
      <c r="AP540" s="35" t="str">
        <f>IF(AND($E540="Oui",$L540="Stage",$H540="F"),1,"")</f>
        <v/>
      </c>
      <c r="AQ540" s="35" t="str">
        <f>IF(AND($E540="Oui",$L540="Autre",$H540="F"),1,"")</f>
        <v/>
      </c>
      <c r="AR540" s="35" t="str">
        <f>IF(AND($E540="Oui",$O540="Cadre",$H540="F"),1,"")</f>
        <v/>
      </c>
      <c r="AS540" s="35" t="str">
        <f>IF(AND($E540="Oui",$O540="Agent de maîtrise",$H540="F"),1,"")</f>
        <v/>
      </c>
      <c r="AT540" s="35" t="str">
        <f>IF(AND($E540="Oui",$O540="Autre",$H540="F"),1,"")</f>
        <v/>
      </c>
      <c r="AU540" s="35" t="str">
        <f ca="1">IF($D540&gt;$AU$5,1,"")</f>
        <v/>
      </c>
      <c r="AV540" s="35" t="str">
        <f ca="1">IF(AND($D540&gt;$AV$5,$D540&lt;$AU$5),1,"")</f>
        <v/>
      </c>
      <c r="AW540" s="35" t="str">
        <f ca="1">IF($C540&gt;$AU$5,1,"")</f>
        <v/>
      </c>
      <c r="AX540" s="35" t="str">
        <f ca="1">IF(AND($C540&gt;$AV$5,$C540&lt;$AU$5),1,"")</f>
        <v/>
      </c>
      <c r="AY540" s="21" t="str">
        <f t="shared" si="44"/>
        <v/>
      </c>
    </row>
    <row r="541" spans="1:51" x14ac:dyDescent="0.25">
      <c r="A541" s="18">
        <v>534</v>
      </c>
      <c r="B541" s="32"/>
      <c r="C541" s="33"/>
      <c r="D541" s="33"/>
      <c r="E541" s="26" t="str">
        <f t="shared" si="40"/>
        <v/>
      </c>
      <c r="F541" s="34"/>
      <c r="G541" s="35"/>
      <c r="H541" s="33"/>
      <c r="I541" s="35"/>
      <c r="J541" s="37"/>
      <c r="K541" s="37"/>
      <c r="L541" s="37"/>
      <c r="M541" s="37"/>
      <c r="N541" s="33"/>
      <c r="O541" s="33"/>
      <c r="P541" s="33"/>
      <c r="Q541" s="33"/>
      <c r="R541" s="35"/>
      <c r="S541" s="35"/>
      <c r="T541" s="37"/>
      <c r="U541" s="37"/>
      <c r="V541" s="35" t="str">
        <f>IF(ISBLANK(C541),"",IF(ISBLANK($D541),$C$3-C541,D541-C541))</f>
        <v/>
      </c>
      <c r="W541" s="35" t="str">
        <f>IF(E541="Oui",1,"")</f>
        <v/>
      </c>
      <c r="X541" s="35" t="str">
        <f t="shared" si="41"/>
        <v/>
      </c>
      <c r="Y541" s="35" t="str">
        <f t="shared" si="42"/>
        <v/>
      </c>
      <c r="Z541" s="35" t="str">
        <f>IF(E541="Oui",N541,"")</f>
        <v/>
      </c>
      <c r="AA541" s="38" t="str">
        <f>IF(E541="Oui",($C$3-J541)/365,"")</f>
        <v/>
      </c>
      <c r="AB541" s="35" t="str">
        <f t="shared" si="43"/>
        <v/>
      </c>
      <c r="AC541" s="35" t="str">
        <f>IF(AND($E541="Oui",$L541="CDI"),1,"")</f>
        <v/>
      </c>
      <c r="AD541" s="35" t="str">
        <f>IF(AND($E541="Oui",$L541="CDD"),1,"")</f>
        <v/>
      </c>
      <c r="AE541" s="35" t="str">
        <f>IF(AND($E541="Oui",$L541="Apprentissage"),1,"")</f>
        <v/>
      </c>
      <c r="AF541" s="35" t="str">
        <f>IF(AND($E541="Oui",$L541="Stage"),1,"")</f>
        <v/>
      </c>
      <c r="AG541" s="35" t="str">
        <f>IF(AND($E541="Oui",$L541="Autre"),1,"")</f>
        <v/>
      </c>
      <c r="AH541" s="35" t="str">
        <f>IF(AND($E541="Oui",$O541="Cadre"),1,"")</f>
        <v/>
      </c>
      <c r="AI541" s="35" t="str">
        <f>IF(AND($E541="Oui",$O541="Agent de maîtrise"),1,"")</f>
        <v/>
      </c>
      <c r="AJ541" s="35" t="str">
        <f>IF(AND($E541="Oui",$O541="Autre"),1,"")</f>
        <v/>
      </c>
      <c r="AK541" s="38" t="str">
        <f>IF(AND($E541="Oui",$H541="F"),($C$3-J541)/365,"")</f>
        <v/>
      </c>
      <c r="AL541" s="38" t="str">
        <f>IF(AND($E541="Oui",$H541="M"),($C$3-$J541)/365,"")</f>
        <v/>
      </c>
      <c r="AM541" s="35" t="str">
        <f>IF(AND($E541="Oui",$L541="CDI",$H541="F"),1,"")</f>
        <v/>
      </c>
      <c r="AN541" s="35" t="str">
        <f>IF(AND($E541="Oui",$L541="CDD",$H541="F"),1,"")</f>
        <v/>
      </c>
      <c r="AO541" s="35" t="str">
        <f>IF(AND($E541="Oui",$L541="Apprentissage",$H541="F"),1,"")</f>
        <v/>
      </c>
      <c r="AP541" s="35" t="str">
        <f>IF(AND($E541="Oui",$L541="Stage",$H541="F"),1,"")</f>
        <v/>
      </c>
      <c r="AQ541" s="35" t="str">
        <f>IF(AND($E541="Oui",$L541="Autre",$H541="F"),1,"")</f>
        <v/>
      </c>
      <c r="AR541" s="35" t="str">
        <f>IF(AND($E541="Oui",$O541="Cadre",$H541="F"),1,"")</f>
        <v/>
      </c>
      <c r="AS541" s="35" t="str">
        <f>IF(AND($E541="Oui",$O541="Agent de maîtrise",$H541="F"),1,"")</f>
        <v/>
      </c>
      <c r="AT541" s="35" t="str">
        <f>IF(AND($E541="Oui",$O541="Autre",$H541="F"),1,"")</f>
        <v/>
      </c>
      <c r="AU541" s="35" t="str">
        <f ca="1">IF($D541&gt;$AU$5,1,"")</f>
        <v/>
      </c>
      <c r="AV541" s="35" t="str">
        <f ca="1">IF(AND($D541&gt;$AV$5,$D541&lt;$AU$5),1,"")</f>
        <v/>
      </c>
      <c r="AW541" s="35" t="str">
        <f ca="1">IF($C541&gt;$AU$5,1,"")</f>
        <v/>
      </c>
      <c r="AX541" s="35" t="str">
        <f ca="1">IF(AND($C541&gt;$AV$5,$C541&lt;$AU$5),1,"")</f>
        <v/>
      </c>
      <c r="AY541" s="21" t="str">
        <f t="shared" si="44"/>
        <v/>
      </c>
    </row>
    <row r="542" spans="1:51" x14ac:dyDescent="0.25">
      <c r="A542" s="18">
        <v>535</v>
      </c>
      <c r="B542" s="32"/>
      <c r="C542" s="33"/>
      <c r="D542" s="33"/>
      <c r="E542" s="26" t="str">
        <f t="shared" si="40"/>
        <v/>
      </c>
      <c r="F542" s="34"/>
      <c r="G542" s="35"/>
      <c r="H542" s="33"/>
      <c r="I542" s="35"/>
      <c r="J542" s="37"/>
      <c r="K542" s="37"/>
      <c r="L542" s="37"/>
      <c r="M542" s="37"/>
      <c r="N542" s="33"/>
      <c r="O542" s="33"/>
      <c r="P542" s="33"/>
      <c r="Q542" s="33"/>
      <c r="R542" s="35"/>
      <c r="S542" s="35"/>
      <c r="T542" s="37"/>
      <c r="U542" s="37"/>
      <c r="V542" s="35" t="str">
        <f>IF(ISBLANK(C542),"",IF(ISBLANK($D542),$C$3-C542,D542-C542))</f>
        <v/>
      </c>
      <c r="W542" s="35" t="str">
        <f>IF(E542="Oui",1,"")</f>
        <v/>
      </c>
      <c r="X542" s="35" t="str">
        <f t="shared" si="41"/>
        <v/>
      </c>
      <c r="Y542" s="35" t="str">
        <f t="shared" si="42"/>
        <v/>
      </c>
      <c r="Z542" s="35" t="str">
        <f>IF(E542="Oui",N542,"")</f>
        <v/>
      </c>
      <c r="AA542" s="38" t="str">
        <f>IF(E542="Oui",($C$3-J542)/365,"")</f>
        <v/>
      </c>
      <c r="AB542" s="35" t="str">
        <f t="shared" si="43"/>
        <v/>
      </c>
      <c r="AC542" s="35" t="str">
        <f>IF(AND($E542="Oui",$L542="CDI"),1,"")</f>
        <v/>
      </c>
      <c r="AD542" s="35" t="str">
        <f>IF(AND($E542="Oui",$L542="CDD"),1,"")</f>
        <v/>
      </c>
      <c r="AE542" s="35" t="str">
        <f>IF(AND($E542="Oui",$L542="Apprentissage"),1,"")</f>
        <v/>
      </c>
      <c r="AF542" s="35" t="str">
        <f>IF(AND($E542="Oui",$L542="Stage"),1,"")</f>
        <v/>
      </c>
      <c r="AG542" s="35" t="str">
        <f>IF(AND($E542="Oui",$L542="Autre"),1,"")</f>
        <v/>
      </c>
      <c r="AH542" s="35" t="str">
        <f>IF(AND($E542="Oui",$O542="Cadre"),1,"")</f>
        <v/>
      </c>
      <c r="AI542" s="35" t="str">
        <f>IF(AND($E542="Oui",$O542="Agent de maîtrise"),1,"")</f>
        <v/>
      </c>
      <c r="AJ542" s="35" t="str">
        <f>IF(AND($E542="Oui",$O542="Autre"),1,"")</f>
        <v/>
      </c>
      <c r="AK542" s="38" t="str">
        <f>IF(AND($E542="Oui",$H542="F"),($C$3-J542)/365,"")</f>
        <v/>
      </c>
      <c r="AL542" s="38" t="str">
        <f>IF(AND($E542="Oui",$H542="M"),($C$3-$J542)/365,"")</f>
        <v/>
      </c>
      <c r="AM542" s="35" t="str">
        <f>IF(AND($E542="Oui",$L542="CDI",$H542="F"),1,"")</f>
        <v/>
      </c>
      <c r="AN542" s="35" t="str">
        <f>IF(AND($E542="Oui",$L542="CDD",$H542="F"),1,"")</f>
        <v/>
      </c>
      <c r="AO542" s="35" t="str">
        <f>IF(AND($E542="Oui",$L542="Apprentissage",$H542="F"),1,"")</f>
        <v/>
      </c>
      <c r="AP542" s="35" t="str">
        <f>IF(AND($E542="Oui",$L542="Stage",$H542="F"),1,"")</f>
        <v/>
      </c>
      <c r="AQ542" s="35" t="str">
        <f>IF(AND($E542="Oui",$L542="Autre",$H542="F"),1,"")</f>
        <v/>
      </c>
      <c r="AR542" s="35" t="str">
        <f>IF(AND($E542="Oui",$O542="Cadre",$H542="F"),1,"")</f>
        <v/>
      </c>
      <c r="AS542" s="35" t="str">
        <f>IF(AND($E542="Oui",$O542="Agent de maîtrise",$H542="F"),1,"")</f>
        <v/>
      </c>
      <c r="AT542" s="35" t="str">
        <f>IF(AND($E542="Oui",$O542="Autre",$H542="F"),1,"")</f>
        <v/>
      </c>
      <c r="AU542" s="35" t="str">
        <f ca="1">IF($D542&gt;$AU$5,1,"")</f>
        <v/>
      </c>
      <c r="AV542" s="35" t="str">
        <f ca="1">IF(AND($D542&gt;$AV$5,$D542&lt;$AU$5),1,"")</f>
        <v/>
      </c>
      <c r="AW542" s="35" t="str">
        <f ca="1">IF($C542&gt;$AU$5,1,"")</f>
        <v/>
      </c>
      <c r="AX542" s="35" t="str">
        <f ca="1">IF(AND($C542&gt;$AV$5,$C542&lt;$AU$5),1,"")</f>
        <v/>
      </c>
      <c r="AY542" s="21" t="str">
        <f t="shared" si="44"/>
        <v/>
      </c>
    </row>
    <row r="543" spans="1:51" x14ac:dyDescent="0.25">
      <c r="A543" s="18">
        <v>536</v>
      </c>
      <c r="B543" s="32"/>
      <c r="C543" s="33"/>
      <c r="D543" s="33"/>
      <c r="E543" s="26" t="str">
        <f t="shared" si="40"/>
        <v/>
      </c>
      <c r="F543" s="34"/>
      <c r="G543" s="35"/>
      <c r="H543" s="33"/>
      <c r="I543" s="35"/>
      <c r="J543" s="37"/>
      <c r="K543" s="37"/>
      <c r="L543" s="37"/>
      <c r="M543" s="37"/>
      <c r="N543" s="33"/>
      <c r="O543" s="33"/>
      <c r="P543" s="33"/>
      <c r="Q543" s="33"/>
      <c r="R543" s="35"/>
      <c r="S543" s="35"/>
      <c r="T543" s="37"/>
      <c r="U543" s="37"/>
      <c r="V543" s="35" t="str">
        <f>IF(ISBLANK(C543),"",IF(ISBLANK($D543),$C$3-C543,D543-C543))</f>
        <v/>
      </c>
      <c r="W543" s="35" t="str">
        <f>IF(E543="Oui",1,"")</f>
        <v/>
      </c>
      <c r="X543" s="35" t="str">
        <f t="shared" si="41"/>
        <v/>
      </c>
      <c r="Y543" s="35" t="str">
        <f t="shared" si="42"/>
        <v/>
      </c>
      <c r="Z543" s="35" t="str">
        <f>IF(E543="Oui",N543,"")</f>
        <v/>
      </c>
      <c r="AA543" s="38" t="str">
        <f>IF(E543="Oui",($C$3-J543)/365,"")</f>
        <v/>
      </c>
      <c r="AB543" s="35" t="str">
        <f t="shared" si="43"/>
        <v/>
      </c>
      <c r="AC543" s="35" t="str">
        <f>IF(AND($E543="Oui",$L543="CDI"),1,"")</f>
        <v/>
      </c>
      <c r="AD543" s="35" t="str">
        <f>IF(AND($E543="Oui",$L543="CDD"),1,"")</f>
        <v/>
      </c>
      <c r="AE543" s="35" t="str">
        <f>IF(AND($E543="Oui",$L543="Apprentissage"),1,"")</f>
        <v/>
      </c>
      <c r="AF543" s="35" t="str">
        <f>IF(AND($E543="Oui",$L543="Stage"),1,"")</f>
        <v/>
      </c>
      <c r="AG543" s="35" t="str">
        <f>IF(AND($E543="Oui",$L543="Autre"),1,"")</f>
        <v/>
      </c>
      <c r="AH543" s="35" t="str">
        <f>IF(AND($E543="Oui",$O543="Cadre"),1,"")</f>
        <v/>
      </c>
      <c r="AI543" s="35" t="str">
        <f>IF(AND($E543="Oui",$O543="Agent de maîtrise"),1,"")</f>
        <v/>
      </c>
      <c r="AJ543" s="35" t="str">
        <f>IF(AND($E543="Oui",$O543="Autre"),1,"")</f>
        <v/>
      </c>
      <c r="AK543" s="38" t="str">
        <f>IF(AND($E543="Oui",$H543="F"),($C$3-J543)/365,"")</f>
        <v/>
      </c>
      <c r="AL543" s="38" t="str">
        <f>IF(AND($E543="Oui",$H543="M"),($C$3-$J543)/365,"")</f>
        <v/>
      </c>
      <c r="AM543" s="35" t="str">
        <f>IF(AND($E543="Oui",$L543="CDI",$H543="F"),1,"")</f>
        <v/>
      </c>
      <c r="AN543" s="35" t="str">
        <f>IF(AND($E543="Oui",$L543="CDD",$H543="F"),1,"")</f>
        <v/>
      </c>
      <c r="AO543" s="35" t="str">
        <f>IF(AND($E543="Oui",$L543="Apprentissage",$H543="F"),1,"")</f>
        <v/>
      </c>
      <c r="AP543" s="35" t="str">
        <f>IF(AND($E543="Oui",$L543="Stage",$H543="F"),1,"")</f>
        <v/>
      </c>
      <c r="AQ543" s="35" t="str">
        <f>IF(AND($E543="Oui",$L543="Autre",$H543="F"),1,"")</f>
        <v/>
      </c>
      <c r="AR543" s="35" t="str">
        <f>IF(AND($E543="Oui",$O543="Cadre",$H543="F"),1,"")</f>
        <v/>
      </c>
      <c r="AS543" s="35" t="str">
        <f>IF(AND($E543="Oui",$O543="Agent de maîtrise",$H543="F"),1,"")</f>
        <v/>
      </c>
      <c r="AT543" s="35" t="str">
        <f>IF(AND($E543="Oui",$O543="Autre",$H543="F"),1,"")</f>
        <v/>
      </c>
      <c r="AU543" s="35" t="str">
        <f ca="1">IF($D543&gt;$AU$5,1,"")</f>
        <v/>
      </c>
      <c r="AV543" s="35" t="str">
        <f ca="1">IF(AND($D543&gt;$AV$5,$D543&lt;$AU$5),1,"")</f>
        <v/>
      </c>
      <c r="AW543" s="35" t="str">
        <f ca="1">IF($C543&gt;$AU$5,1,"")</f>
        <v/>
      </c>
      <c r="AX543" s="35" t="str">
        <f ca="1">IF(AND($C543&gt;$AV$5,$C543&lt;$AU$5),1,"")</f>
        <v/>
      </c>
      <c r="AY543" s="21" t="str">
        <f t="shared" si="44"/>
        <v/>
      </c>
    </row>
    <row r="544" spans="1:51" x14ac:dyDescent="0.25">
      <c r="A544" s="18">
        <v>537</v>
      </c>
      <c r="B544" s="32"/>
      <c r="C544" s="33"/>
      <c r="D544" s="33"/>
      <c r="E544" s="26" t="str">
        <f t="shared" si="40"/>
        <v/>
      </c>
      <c r="F544" s="34"/>
      <c r="G544" s="35"/>
      <c r="H544" s="33"/>
      <c r="I544" s="35"/>
      <c r="J544" s="37"/>
      <c r="K544" s="37"/>
      <c r="L544" s="37"/>
      <c r="M544" s="37"/>
      <c r="N544" s="33"/>
      <c r="O544" s="33"/>
      <c r="P544" s="33"/>
      <c r="Q544" s="33"/>
      <c r="R544" s="35"/>
      <c r="S544" s="35"/>
      <c r="T544" s="37"/>
      <c r="U544" s="37"/>
      <c r="V544" s="35" t="str">
        <f>IF(ISBLANK(C544),"",IF(ISBLANK($D544),$C$3-C544,D544-C544))</f>
        <v/>
      </c>
      <c r="W544" s="35" t="str">
        <f>IF(E544="Oui",1,"")</f>
        <v/>
      </c>
      <c r="X544" s="35" t="str">
        <f t="shared" si="41"/>
        <v/>
      </c>
      <c r="Y544" s="35" t="str">
        <f t="shared" si="42"/>
        <v/>
      </c>
      <c r="Z544" s="35" t="str">
        <f>IF(E544="Oui",N544,"")</f>
        <v/>
      </c>
      <c r="AA544" s="38" t="str">
        <f>IF(E544="Oui",($C$3-J544)/365,"")</f>
        <v/>
      </c>
      <c r="AB544" s="35" t="str">
        <f t="shared" si="43"/>
        <v/>
      </c>
      <c r="AC544" s="35" t="str">
        <f>IF(AND($E544="Oui",$L544="CDI"),1,"")</f>
        <v/>
      </c>
      <c r="AD544" s="35" t="str">
        <f>IF(AND($E544="Oui",$L544="CDD"),1,"")</f>
        <v/>
      </c>
      <c r="AE544" s="35" t="str">
        <f>IF(AND($E544="Oui",$L544="Apprentissage"),1,"")</f>
        <v/>
      </c>
      <c r="AF544" s="35" t="str">
        <f>IF(AND($E544="Oui",$L544="Stage"),1,"")</f>
        <v/>
      </c>
      <c r="AG544" s="35" t="str">
        <f>IF(AND($E544="Oui",$L544="Autre"),1,"")</f>
        <v/>
      </c>
      <c r="AH544" s="35" t="str">
        <f>IF(AND($E544="Oui",$O544="Cadre"),1,"")</f>
        <v/>
      </c>
      <c r="AI544" s="35" t="str">
        <f>IF(AND($E544="Oui",$O544="Agent de maîtrise"),1,"")</f>
        <v/>
      </c>
      <c r="AJ544" s="35" t="str">
        <f>IF(AND($E544="Oui",$O544="Autre"),1,"")</f>
        <v/>
      </c>
      <c r="AK544" s="38" t="str">
        <f>IF(AND($E544="Oui",$H544="F"),($C$3-J544)/365,"")</f>
        <v/>
      </c>
      <c r="AL544" s="38" t="str">
        <f>IF(AND($E544="Oui",$H544="M"),($C$3-$J544)/365,"")</f>
        <v/>
      </c>
      <c r="AM544" s="35" t="str">
        <f>IF(AND($E544="Oui",$L544="CDI",$H544="F"),1,"")</f>
        <v/>
      </c>
      <c r="AN544" s="35" t="str">
        <f>IF(AND($E544="Oui",$L544="CDD",$H544="F"),1,"")</f>
        <v/>
      </c>
      <c r="AO544" s="35" t="str">
        <f>IF(AND($E544="Oui",$L544="Apprentissage",$H544="F"),1,"")</f>
        <v/>
      </c>
      <c r="AP544" s="35" t="str">
        <f>IF(AND($E544="Oui",$L544="Stage",$H544="F"),1,"")</f>
        <v/>
      </c>
      <c r="AQ544" s="35" t="str">
        <f>IF(AND($E544="Oui",$L544="Autre",$H544="F"),1,"")</f>
        <v/>
      </c>
      <c r="AR544" s="35" t="str">
        <f>IF(AND($E544="Oui",$O544="Cadre",$H544="F"),1,"")</f>
        <v/>
      </c>
      <c r="AS544" s="35" t="str">
        <f>IF(AND($E544="Oui",$O544="Agent de maîtrise",$H544="F"),1,"")</f>
        <v/>
      </c>
      <c r="AT544" s="35" t="str">
        <f>IF(AND($E544="Oui",$O544="Autre",$H544="F"),1,"")</f>
        <v/>
      </c>
      <c r="AU544" s="35" t="str">
        <f ca="1">IF($D544&gt;$AU$5,1,"")</f>
        <v/>
      </c>
      <c r="AV544" s="35" t="str">
        <f ca="1">IF(AND($D544&gt;$AV$5,$D544&lt;$AU$5),1,"")</f>
        <v/>
      </c>
      <c r="AW544" s="35" t="str">
        <f ca="1">IF($C544&gt;$AU$5,1,"")</f>
        <v/>
      </c>
      <c r="AX544" s="35" t="str">
        <f ca="1">IF(AND($C544&gt;$AV$5,$C544&lt;$AU$5),1,"")</f>
        <v/>
      </c>
      <c r="AY544" s="21" t="str">
        <f t="shared" si="44"/>
        <v/>
      </c>
    </row>
    <row r="545" spans="1:51" x14ac:dyDescent="0.25">
      <c r="A545" s="18">
        <v>538</v>
      </c>
      <c r="B545" s="32"/>
      <c r="C545" s="33"/>
      <c r="D545" s="33"/>
      <c r="E545" s="26" t="str">
        <f t="shared" si="40"/>
        <v/>
      </c>
      <c r="F545" s="34"/>
      <c r="G545" s="35"/>
      <c r="H545" s="33"/>
      <c r="I545" s="35"/>
      <c r="J545" s="37"/>
      <c r="K545" s="37"/>
      <c r="L545" s="37"/>
      <c r="M545" s="37"/>
      <c r="N545" s="33"/>
      <c r="O545" s="33"/>
      <c r="P545" s="33"/>
      <c r="Q545" s="33"/>
      <c r="R545" s="35"/>
      <c r="S545" s="35"/>
      <c r="T545" s="37"/>
      <c r="U545" s="37"/>
      <c r="V545" s="35" t="str">
        <f>IF(ISBLANK(C545),"",IF(ISBLANK($D545),$C$3-C545,D545-C545))</f>
        <v/>
      </c>
      <c r="W545" s="35" t="str">
        <f>IF(E545="Oui",1,"")</f>
        <v/>
      </c>
      <c r="X545" s="35" t="str">
        <f t="shared" si="41"/>
        <v/>
      </c>
      <c r="Y545" s="35" t="str">
        <f t="shared" si="42"/>
        <v/>
      </c>
      <c r="Z545" s="35" t="str">
        <f>IF(E545="Oui",N545,"")</f>
        <v/>
      </c>
      <c r="AA545" s="38" t="str">
        <f>IF(E545="Oui",($C$3-J545)/365,"")</f>
        <v/>
      </c>
      <c r="AB545" s="35" t="str">
        <f t="shared" si="43"/>
        <v/>
      </c>
      <c r="AC545" s="35" t="str">
        <f>IF(AND($E545="Oui",$L545="CDI"),1,"")</f>
        <v/>
      </c>
      <c r="AD545" s="35" t="str">
        <f>IF(AND($E545="Oui",$L545="CDD"),1,"")</f>
        <v/>
      </c>
      <c r="AE545" s="35" t="str">
        <f>IF(AND($E545="Oui",$L545="Apprentissage"),1,"")</f>
        <v/>
      </c>
      <c r="AF545" s="35" t="str">
        <f>IF(AND($E545="Oui",$L545="Stage"),1,"")</f>
        <v/>
      </c>
      <c r="AG545" s="35" t="str">
        <f>IF(AND($E545="Oui",$L545="Autre"),1,"")</f>
        <v/>
      </c>
      <c r="AH545" s="35" t="str">
        <f>IF(AND($E545="Oui",$O545="Cadre"),1,"")</f>
        <v/>
      </c>
      <c r="AI545" s="35" t="str">
        <f>IF(AND($E545="Oui",$O545="Agent de maîtrise"),1,"")</f>
        <v/>
      </c>
      <c r="AJ545" s="35" t="str">
        <f>IF(AND($E545="Oui",$O545="Autre"),1,"")</f>
        <v/>
      </c>
      <c r="AK545" s="38" t="str">
        <f>IF(AND($E545="Oui",$H545="F"),($C$3-J545)/365,"")</f>
        <v/>
      </c>
      <c r="AL545" s="38" t="str">
        <f>IF(AND($E545="Oui",$H545="M"),($C$3-$J545)/365,"")</f>
        <v/>
      </c>
      <c r="AM545" s="35" t="str">
        <f>IF(AND($E545="Oui",$L545="CDI",$H545="F"),1,"")</f>
        <v/>
      </c>
      <c r="AN545" s="35" t="str">
        <f>IF(AND($E545="Oui",$L545="CDD",$H545="F"),1,"")</f>
        <v/>
      </c>
      <c r="AO545" s="35" t="str">
        <f>IF(AND($E545="Oui",$L545="Apprentissage",$H545="F"),1,"")</f>
        <v/>
      </c>
      <c r="AP545" s="35" t="str">
        <f>IF(AND($E545="Oui",$L545="Stage",$H545="F"),1,"")</f>
        <v/>
      </c>
      <c r="AQ545" s="35" t="str">
        <f>IF(AND($E545="Oui",$L545="Autre",$H545="F"),1,"")</f>
        <v/>
      </c>
      <c r="AR545" s="35" t="str">
        <f>IF(AND($E545="Oui",$O545="Cadre",$H545="F"),1,"")</f>
        <v/>
      </c>
      <c r="AS545" s="35" t="str">
        <f>IF(AND($E545="Oui",$O545="Agent de maîtrise",$H545="F"),1,"")</f>
        <v/>
      </c>
      <c r="AT545" s="35" t="str">
        <f>IF(AND($E545="Oui",$O545="Autre",$H545="F"),1,"")</f>
        <v/>
      </c>
      <c r="AU545" s="35" t="str">
        <f ca="1">IF($D545&gt;$AU$5,1,"")</f>
        <v/>
      </c>
      <c r="AV545" s="35" t="str">
        <f ca="1">IF(AND($D545&gt;$AV$5,$D545&lt;$AU$5),1,"")</f>
        <v/>
      </c>
      <c r="AW545" s="35" t="str">
        <f ca="1">IF($C545&gt;$AU$5,1,"")</f>
        <v/>
      </c>
      <c r="AX545" s="35" t="str">
        <f ca="1">IF(AND($C545&gt;$AV$5,$C545&lt;$AU$5),1,"")</f>
        <v/>
      </c>
      <c r="AY545" s="21" t="str">
        <f t="shared" si="44"/>
        <v/>
      </c>
    </row>
    <row r="546" spans="1:51" x14ac:dyDescent="0.25">
      <c r="A546" s="18">
        <v>539</v>
      </c>
      <c r="B546" s="32"/>
      <c r="C546" s="33"/>
      <c r="D546" s="33"/>
      <c r="E546" s="26" t="str">
        <f t="shared" si="40"/>
        <v/>
      </c>
      <c r="F546" s="34"/>
      <c r="G546" s="35"/>
      <c r="H546" s="33"/>
      <c r="I546" s="35"/>
      <c r="J546" s="37"/>
      <c r="K546" s="37"/>
      <c r="L546" s="37"/>
      <c r="M546" s="37"/>
      <c r="N546" s="33"/>
      <c r="O546" s="33"/>
      <c r="P546" s="33"/>
      <c r="Q546" s="33"/>
      <c r="R546" s="35"/>
      <c r="S546" s="35"/>
      <c r="T546" s="37"/>
      <c r="U546" s="37"/>
      <c r="V546" s="35" t="str">
        <f>IF(ISBLANK(C546),"",IF(ISBLANK($D546),$C$3-C546,D546-C546))</f>
        <v/>
      </c>
      <c r="W546" s="35" t="str">
        <f>IF(E546="Oui",1,"")</f>
        <v/>
      </c>
      <c r="X546" s="35" t="str">
        <f t="shared" si="41"/>
        <v/>
      </c>
      <c r="Y546" s="35" t="str">
        <f t="shared" si="42"/>
        <v/>
      </c>
      <c r="Z546" s="35" t="str">
        <f>IF(E546="Oui",N546,"")</f>
        <v/>
      </c>
      <c r="AA546" s="38" t="str">
        <f>IF(E546="Oui",($C$3-J546)/365,"")</f>
        <v/>
      </c>
      <c r="AB546" s="35" t="str">
        <f t="shared" si="43"/>
        <v/>
      </c>
      <c r="AC546" s="35" t="str">
        <f>IF(AND($E546="Oui",$L546="CDI"),1,"")</f>
        <v/>
      </c>
      <c r="AD546" s="35" t="str">
        <f>IF(AND($E546="Oui",$L546="CDD"),1,"")</f>
        <v/>
      </c>
      <c r="AE546" s="35" t="str">
        <f>IF(AND($E546="Oui",$L546="Apprentissage"),1,"")</f>
        <v/>
      </c>
      <c r="AF546" s="35" t="str">
        <f>IF(AND($E546="Oui",$L546="Stage"),1,"")</f>
        <v/>
      </c>
      <c r="AG546" s="35" t="str">
        <f>IF(AND($E546="Oui",$L546="Autre"),1,"")</f>
        <v/>
      </c>
      <c r="AH546" s="35" t="str">
        <f>IF(AND($E546="Oui",$O546="Cadre"),1,"")</f>
        <v/>
      </c>
      <c r="AI546" s="35" t="str">
        <f>IF(AND($E546="Oui",$O546="Agent de maîtrise"),1,"")</f>
        <v/>
      </c>
      <c r="AJ546" s="35" t="str">
        <f>IF(AND($E546="Oui",$O546="Autre"),1,"")</f>
        <v/>
      </c>
      <c r="AK546" s="38" t="str">
        <f>IF(AND($E546="Oui",$H546="F"),($C$3-J546)/365,"")</f>
        <v/>
      </c>
      <c r="AL546" s="38" t="str">
        <f>IF(AND($E546="Oui",$H546="M"),($C$3-$J546)/365,"")</f>
        <v/>
      </c>
      <c r="AM546" s="35" t="str">
        <f>IF(AND($E546="Oui",$L546="CDI",$H546="F"),1,"")</f>
        <v/>
      </c>
      <c r="AN546" s="35" t="str">
        <f>IF(AND($E546="Oui",$L546="CDD",$H546="F"),1,"")</f>
        <v/>
      </c>
      <c r="AO546" s="35" t="str">
        <f>IF(AND($E546="Oui",$L546="Apprentissage",$H546="F"),1,"")</f>
        <v/>
      </c>
      <c r="AP546" s="35" t="str">
        <f>IF(AND($E546="Oui",$L546="Stage",$H546="F"),1,"")</f>
        <v/>
      </c>
      <c r="AQ546" s="35" t="str">
        <f>IF(AND($E546="Oui",$L546="Autre",$H546="F"),1,"")</f>
        <v/>
      </c>
      <c r="AR546" s="35" t="str">
        <f>IF(AND($E546="Oui",$O546="Cadre",$H546="F"),1,"")</f>
        <v/>
      </c>
      <c r="AS546" s="35" t="str">
        <f>IF(AND($E546="Oui",$O546="Agent de maîtrise",$H546="F"),1,"")</f>
        <v/>
      </c>
      <c r="AT546" s="35" t="str">
        <f>IF(AND($E546="Oui",$O546="Autre",$H546="F"),1,"")</f>
        <v/>
      </c>
      <c r="AU546" s="35" t="str">
        <f ca="1">IF($D546&gt;$AU$5,1,"")</f>
        <v/>
      </c>
      <c r="AV546" s="35" t="str">
        <f ca="1">IF(AND($D546&gt;$AV$5,$D546&lt;$AU$5),1,"")</f>
        <v/>
      </c>
      <c r="AW546" s="35" t="str">
        <f ca="1">IF($C546&gt;$AU$5,1,"")</f>
        <v/>
      </c>
      <c r="AX546" s="35" t="str">
        <f ca="1">IF(AND($C546&gt;$AV$5,$C546&lt;$AU$5),1,"")</f>
        <v/>
      </c>
      <c r="AY546" s="21" t="str">
        <f t="shared" si="44"/>
        <v/>
      </c>
    </row>
    <row r="547" spans="1:51" x14ac:dyDescent="0.25">
      <c r="A547" s="18">
        <v>540</v>
      </c>
      <c r="B547" s="32"/>
      <c r="C547" s="33"/>
      <c r="D547" s="33"/>
      <c r="E547" s="26" t="str">
        <f t="shared" si="40"/>
        <v/>
      </c>
      <c r="F547" s="34"/>
      <c r="G547" s="35"/>
      <c r="H547" s="33"/>
      <c r="I547" s="35"/>
      <c r="J547" s="37"/>
      <c r="K547" s="37"/>
      <c r="L547" s="37"/>
      <c r="M547" s="37"/>
      <c r="N547" s="33"/>
      <c r="O547" s="33"/>
      <c r="P547" s="33"/>
      <c r="Q547" s="33"/>
      <c r="R547" s="35"/>
      <c r="S547" s="35"/>
      <c r="T547" s="37"/>
      <c r="U547" s="37"/>
      <c r="V547" s="35" t="str">
        <f>IF(ISBLANK(C547),"",IF(ISBLANK($D547),$C$3-C547,D547-C547))</f>
        <v/>
      </c>
      <c r="W547" s="35" t="str">
        <f>IF(E547="Oui",1,"")</f>
        <v/>
      </c>
      <c r="X547" s="35" t="str">
        <f t="shared" si="41"/>
        <v/>
      </c>
      <c r="Y547" s="35" t="str">
        <f t="shared" si="42"/>
        <v/>
      </c>
      <c r="Z547" s="35" t="str">
        <f>IF(E547="Oui",N547,"")</f>
        <v/>
      </c>
      <c r="AA547" s="38" t="str">
        <f>IF(E547="Oui",($C$3-J547)/365,"")</f>
        <v/>
      </c>
      <c r="AB547" s="35" t="str">
        <f t="shared" si="43"/>
        <v/>
      </c>
      <c r="AC547" s="35" t="str">
        <f>IF(AND($E547="Oui",$L547="CDI"),1,"")</f>
        <v/>
      </c>
      <c r="AD547" s="35" t="str">
        <f>IF(AND($E547="Oui",$L547="CDD"),1,"")</f>
        <v/>
      </c>
      <c r="AE547" s="35" t="str">
        <f>IF(AND($E547="Oui",$L547="Apprentissage"),1,"")</f>
        <v/>
      </c>
      <c r="AF547" s="35" t="str">
        <f>IF(AND($E547="Oui",$L547="Stage"),1,"")</f>
        <v/>
      </c>
      <c r="AG547" s="35" t="str">
        <f>IF(AND($E547="Oui",$L547="Autre"),1,"")</f>
        <v/>
      </c>
      <c r="AH547" s="35" t="str">
        <f>IF(AND($E547="Oui",$O547="Cadre"),1,"")</f>
        <v/>
      </c>
      <c r="AI547" s="35" t="str">
        <f>IF(AND($E547="Oui",$O547="Agent de maîtrise"),1,"")</f>
        <v/>
      </c>
      <c r="AJ547" s="35" t="str">
        <f>IF(AND($E547="Oui",$O547="Autre"),1,"")</f>
        <v/>
      </c>
      <c r="AK547" s="38" t="str">
        <f>IF(AND($E547="Oui",$H547="F"),($C$3-J547)/365,"")</f>
        <v/>
      </c>
      <c r="AL547" s="38" t="str">
        <f>IF(AND($E547="Oui",$H547="M"),($C$3-$J547)/365,"")</f>
        <v/>
      </c>
      <c r="AM547" s="35" t="str">
        <f>IF(AND($E547="Oui",$L547="CDI",$H547="F"),1,"")</f>
        <v/>
      </c>
      <c r="AN547" s="35" t="str">
        <f>IF(AND($E547="Oui",$L547="CDD",$H547="F"),1,"")</f>
        <v/>
      </c>
      <c r="AO547" s="35" t="str">
        <f>IF(AND($E547="Oui",$L547="Apprentissage",$H547="F"),1,"")</f>
        <v/>
      </c>
      <c r="AP547" s="35" t="str">
        <f>IF(AND($E547="Oui",$L547="Stage",$H547="F"),1,"")</f>
        <v/>
      </c>
      <c r="AQ547" s="35" t="str">
        <f>IF(AND($E547="Oui",$L547="Autre",$H547="F"),1,"")</f>
        <v/>
      </c>
      <c r="AR547" s="35" t="str">
        <f>IF(AND($E547="Oui",$O547="Cadre",$H547="F"),1,"")</f>
        <v/>
      </c>
      <c r="AS547" s="35" t="str">
        <f>IF(AND($E547="Oui",$O547="Agent de maîtrise",$H547="F"),1,"")</f>
        <v/>
      </c>
      <c r="AT547" s="35" t="str">
        <f>IF(AND($E547="Oui",$O547="Autre",$H547="F"),1,"")</f>
        <v/>
      </c>
      <c r="AU547" s="35" t="str">
        <f ca="1">IF($D547&gt;$AU$5,1,"")</f>
        <v/>
      </c>
      <c r="AV547" s="35" t="str">
        <f ca="1">IF(AND($D547&gt;$AV$5,$D547&lt;$AU$5),1,"")</f>
        <v/>
      </c>
      <c r="AW547" s="35" t="str">
        <f ca="1">IF($C547&gt;$AU$5,1,"")</f>
        <v/>
      </c>
      <c r="AX547" s="35" t="str">
        <f ca="1">IF(AND($C547&gt;$AV$5,$C547&lt;$AU$5),1,"")</f>
        <v/>
      </c>
      <c r="AY547" s="21" t="str">
        <f t="shared" si="44"/>
        <v/>
      </c>
    </row>
    <row r="548" spans="1:51" x14ac:dyDescent="0.25">
      <c r="A548" s="18">
        <v>541</v>
      </c>
      <c r="B548" s="32"/>
      <c r="C548" s="33"/>
      <c r="D548" s="33"/>
      <c r="E548" s="26" t="str">
        <f t="shared" si="40"/>
        <v/>
      </c>
      <c r="F548" s="34"/>
      <c r="G548" s="35"/>
      <c r="H548" s="33"/>
      <c r="I548" s="35"/>
      <c r="J548" s="37"/>
      <c r="K548" s="37"/>
      <c r="L548" s="37"/>
      <c r="M548" s="37"/>
      <c r="N548" s="33"/>
      <c r="O548" s="33"/>
      <c r="P548" s="33"/>
      <c r="Q548" s="33"/>
      <c r="R548" s="35"/>
      <c r="S548" s="35"/>
      <c r="T548" s="37"/>
      <c r="U548" s="37"/>
      <c r="V548" s="35" t="str">
        <f>IF(ISBLANK(C548),"",IF(ISBLANK($D548),$C$3-C548,D548-C548))</f>
        <v/>
      </c>
      <c r="W548" s="35" t="str">
        <f>IF(E548="Oui",1,"")</f>
        <v/>
      </c>
      <c r="X548" s="35" t="str">
        <f t="shared" si="41"/>
        <v/>
      </c>
      <c r="Y548" s="35" t="str">
        <f t="shared" si="42"/>
        <v/>
      </c>
      <c r="Z548" s="35" t="str">
        <f>IF(E548="Oui",N548,"")</f>
        <v/>
      </c>
      <c r="AA548" s="38" t="str">
        <f>IF(E548="Oui",($C$3-J548)/365,"")</f>
        <v/>
      </c>
      <c r="AB548" s="35" t="str">
        <f t="shared" si="43"/>
        <v/>
      </c>
      <c r="AC548" s="35" t="str">
        <f>IF(AND($E548="Oui",$L548="CDI"),1,"")</f>
        <v/>
      </c>
      <c r="AD548" s="35" t="str">
        <f>IF(AND($E548="Oui",$L548="CDD"),1,"")</f>
        <v/>
      </c>
      <c r="AE548" s="35" t="str">
        <f>IF(AND($E548="Oui",$L548="Apprentissage"),1,"")</f>
        <v/>
      </c>
      <c r="AF548" s="35" t="str">
        <f>IF(AND($E548="Oui",$L548="Stage"),1,"")</f>
        <v/>
      </c>
      <c r="AG548" s="35" t="str">
        <f>IF(AND($E548="Oui",$L548="Autre"),1,"")</f>
        <v/>
      </c>
      <c r="AH548" s="35" t="str">
        <f>IF(AND($E548="Oui",$O548="Cadre"),1,"")</f>
        <v/>
      </c>
      <c r="AI548" s="35" t="str">
        <f>IF(AND($E548="Oui",$O548="Agent de maîtrise"),1,"")</f>
        <v/>
      </c>
      <c r="AJ548" s="35" t="str">
        <f>IF(AND($E548="Oui",$O548="Autre"),1,"")</f>
        <v/>
      </c>
      <c r="AK548" s="38" t="str">
        <f>IF(AND($E548="Oui",$H548="F"),($C$3-J548)/365,"")</f>
        <v/>
      </c>
      <c r="AL548" s="38" t="str">
        <f>IF(AND($E548="Oui",$H548="M"),($C$3-$J548)/365,"")</f>
        <v/>
      </c>
      <c r="AM548" s="35" t="str">
        <f>IF(AND($E548="Oui",$L548="CDI",$H548="F"),1,"")</f>
        <v/>
      </c>
      <c r="AN548" s="35" t="str">
        <f>IF(AND($E548="Oui",$L548="CDD",$H548="F"),1,"")</f>
        <v/>
      </c>
      <c r="AO548" s="35" t="str">
        <f>IF(AND($E548="Oui",$L548="Apprentissage",$H548="F"),1,"")</f>
        <v/>
      </c>
      <c r="AP548" s="35" t="str">
        <f>IF(AND($E548="Oui",$L548="Stage",$H548="F"),1,"")</f>
        <v/>
      </c>
      <c r="AQ548" s="35" t="str">
        <f>IF(AND($E548="Oui",$L548="Autre",$H548="F"),1,"")</f>
        <v/>
      </c>
      <c r="AR548" s="35" t="str">
        <f>IF(AND($E548="Oui",$O548="Cadre",$H548="F"),1,"")</f>
        <v/>
      </c>
      <c r="AS548" s="35" t="str">
        <f>IF(AND($E548="Oui",$O548="Agent de maîtrise",$H548="F"),1,"")</f>
        <v/>
      </c>
      <c r="AT548" s="35" t="str">
        <f>IF(AND($E548="Oui",$O548="Autre",$H548="F"),1,"")</f>
        <v/>
      </c>
      <c r="AU548" s="35" t="str">
        <f ca="1">IF($D548&gt;$AU$5,1,"")</f>
        <v/>
      </c>
      <c r="AV548" s="35" t="str">
        <f ca="1">IF(AND($D548&gt;$AV$5,$D548&lt;$AU$5),1,"")</f>
        <v/>
      </c>
      <c r="AW548" s="35" t="str">
        <f ca="1">IF($C548&gt;$AU$5,1,"")</f>
        <v/>
      </c>
      <c r="AX548" s="35" t="str">
        <f ca="1">IF(AND($C548&gt;$AV$5,$C548&lt;$AU$5),1,"")</f>
        <v/>
      </c>
      <c r="AY548" s="21" t="str">
        <f t="shared" si="44"/>
        <v/>
      </c>
    </row>
    <row r="549" spans="1:51" x14ac:dyDescent="0.25">
      <c r="A549" s="18">
        <v>542</v>
      </c>
      <c r="B549" s="32"/>
      <c r="C549" s="33"/>
      <c r="D549" s="33"/>
      <c r="E549" s="26" t="str">
        <f t="shared" si="40"/>
        <v/>
      </c>
      <c r="F549" s="34"/>
      <c r="G549" s="35"/>
      <c r="H549" s="33"/>
      <c r="I549" s="35"/>
      <c r="J549" s="37"/>
      <c r="K549" s="37"/>
      <c r="L549" s="37"/>
      <c r="M549" s="37"/>
      <c r="N549" s="33"/>
      <c r="O549" s="33"/>
      <c r="P549" s="33"/>
      <c r="Q549" s="33"/>
      <c r="R549" s="35"/>
      <c r="S549" s="35"/>
      <c r="T549" s="37"/>
      <c r="U549" s="37"/>
      <c r="V549" s="35" t="str">
        <f>IF(ISBLANK(C549),"",IF(ISBLANK($D549),$C$3-C549,D549-C549))</f>
        <v/>
      </c>
      <c r="W549" s="35" t="str">
        <f>IF(E549="Oui",1,"")</f>
        <v/>
      </c>
      <c r="X549" s="35" t="str">
        <f t="shared" si="41"/>
        <v/>
      </c>
      <c r="Y549" s="35" t="str">
        <f t="shared" si="42"/>
        <v/>
      </c>
      <c r="Z549" s="35" t="str">
        <f>IF(E549="Oui",N549,"")</f>
        <v/>
      </c>
      <c r="AA549" s="38" t="str">
        <f>IF(E549="Oui",($C$3-J549)/365,"")</f>
        <v/>
      </c>
      <c r="AB549" s="35" t="str">
        <f t="shared" si="43"/>
        <v/>
      </c>
      <c r="AC549" s="35" t="str">
        <f>IF(AND($E549="Oui",$L549="CDI"),1,"")</f>
        <v/>
      </c>
      <c r="AD549" s="35" t="str">
        <f>IF(AND($E549="Oui",$L549="CDD"),1,"")</f>
        <v/>
      </c>
      <c r="AE549" s="35" t="str">
        <f>IF(AND($E549="Oui",$L549="Apprentissage"),1,"")</f>
        <v/>
      </c>
      <c r="AF549" s="35" t="str">
        <f>IF(AND($E549="Oui",$L549="Stage"),1,"")</f>
        <v/>
      </c>
      <c r="AG549" s="35" t="str">
        <f>IF(AND($E549="Oui",$L549="Autre"),1,"")</f>
        <v/>
      </c>
      <c r="AH549" s="35" t="str">
        <f>IF(AND($E549="Oui",$O549="Cadre"),1,"")</f>
        <v/>
      </c>
      <c r="AI549" s="35" t="str">
        <f>IF(AND($E549="Oui",$O549="Agent de maîtrise"),1,"")</f>
        <v/>
      </c>
      <c r="AJ549" s="35" t="str">
        <f>IF(AND($E549="Oui",$O549="Autre"),1,"")</f>
        <v/>
      </c>
      <c r="AK549" s="38" t="str">
        <f>IF(AND($E549="Oui",$H549="F"),($C$3-J549)/365,"")</f>
        <v/>
      </c>
      <c r="AL549" s="38" t="str">
        <f>IF(AND($E549="Oui",$H549="M"),($C$3-$J549)/365,"")</f>
        <v/>
      </c>
      <c r="AM549" s="35" t="str">
        <f>IF(AND($E549="Oui",$L549="CDI",$H549="F"),1,"")</f>
        <v/>
      </c>
      <c r="AN549" s="35" t="str">
        <f>IF(AND($E549="Oui",$L549="CDD",$H549="F"),1,"")</f>
        <v/>
      </c>
      <c r="AO549" s="35" t="str">
        <f>IF(AND($E549="Oui",$L549="Apprentissage",$H549="F"),1,"")</f>
        <v/>
      </c>
      <c r="AP549" s="35" t="str">
        <f>IF(AND($E549="Oui",$L549="Stage",$H549="F"),1,"")</f>
        <v/>
      </c>
      <c r="AQ549" s="35" t="str">
        <f>IF(AND($E549="Oui",$L549="Autre",$H549="F"),1,"")</f>
        <v/>
      </c>
      <c r="AR549" s="35" t="str">
        <f>IF(AND($E549="Oui",$O549="Cadre",$H549="F"),1,"")</f>
        <v/>
      </c>
      <c r="AS549" s="35" t="str">
        <f>IF(AND($E549="Oui",$O549="Agent de maîtrise",$H549="F"),1,"")</f>
        <v/>
      </c>
      <c r="AT549" s="35" t="str">
        <f>IF(AND($E549="Oui",$O549="Autre",$H549="F"),1,"")</f>
        <v/>
      </c>
      <c r="AU549" s="35" t="str">
        <f ca="1">IF($D549&gt;$AU$5,1,"")</f>
        <v/>
      </c>
      <c r="AV549" s="35" t="str">
        <f ca="1">IF(AND($D549&gt;$AV$5,$D549&lt;$AU$5),1,"")</f>
        <v/>
      </c>
      <c r="AW549" s="35" t="str">
        <f ca="1">IF($C549&gt;$AU$5,1,"")</f>
        <v/>
      </c>
      <c r="AX549" s="35" t="str">
        <f ca="1">IF(AND($C549&gt;$AV$5,$C549&lt;$AU$5),1,"")</f>
        <v/>
      </c>
      <c r="AY549" s="21" t="str">
        <f t="shared" si="44"/>
        <v/>
      </c>
    </row>
    <row r="550" spans="1:51" x14ac:dyDescent="0.25">
      <c r="A550" s="18">
        <v>543</v>
      </c>
      <c r="B550" s="32"/>
      <c r="C550" s="33"/>
      <c r="D550" s="33"/>
      <c r="E550" s="26" t="str">
        <f t="shared" si="40"/>
        <v/>
      </c>
      <c r="F550" s="34"/>
      <c r="G550" s="35"/>
      <c r="H550" s="33"/>
      <c r="I550" s="35"/>
      <c r="J550" s="37"/>
      <c r="K550" s="37"/>
      <c r="L550" s="37"/>
      <c r="M550" s="37"/>
      <c r="N550" s="33"/>
      <c r="O550" s="33"/>
      <c r="P550" s="33"/>
      <c r="Q550" s="33"/>
      <c r="R550" s="35"/>
      <c r="S550" s="35"/>
      <c r="T550" s="37"/>
      <c r="U550" s="37"/>
      <c r="V550" s="35" t="str">
        <f>IF(ISBLANK(C550),"",IF(ISBLANK($D550),$C$3-C550,D550-C550))</f>
        <v/>
      </c>
      <c r="W550" s="35" t="str">
        <f>IF(E550="Oui",1,"")</f>
        <v/>
      </c>
      <c r="X550" s="35" t="str">
        <f t="shared" si="41"/>
        <v/>
      </c>
      <c r="Y550" s="35" t="str">
        <f t="shared" si="42"/>
        <v/>
      </c>
      <c r="Z550" s="35" t="str">
        <f>IF(E550="Oui",N550,"")</f>
        <v/>
      </c>
      <c r="AA550" s="38" t="str">
        <f>IF(E550="Oui",($C$3-J550)/365,"")</f>
        <v/>
      </c>
      <c r="AB550" s="35" t="str">
        <f t="shared" si="43"/>
        <v/>
      </c>
      <c r="AC550" s="35" t="str">
        <f>IF(AND($E550="Oui",$L550="CDI"),1,"")</f>
        <v/>
      </c>
      <c r="AD550" s="35" t="str">
        <f>IF(AND($E550="Oui",$L550="CDD"),1,"")</f>
        <v/>
      </c>
      <c r="AE550" s="35" t="str">
        <f>IF(AND($E550="Oui",$L550="Apprentissage"),1,"")</f>
        <v/>
      </c>
      <c r="AF550" s="35" t="str">
        <f>IF(AND($E550="Oui",$L550="Stage"),1,"")</f>
        <v/>
      </c>
      <c r="AG550" s="35" t="str">
        <f>IF(AND($E550="Oui",$L550="Autre"),1,"")</f>
        <v/>
      </c>
      <c r="AH550" s="35" t="str">
        <f>IF(AND($E550="Oui",$O550="Cadre"),1,"")</f>
        <v/>
      </c>
      <c r="AI550" s="35" t="str">
        <f>IF(AND($E550="Oui",$O550="Agent de maîtrise"),1,"")</f>
        <v/>
      </c>
      <c r="AJ550" s="35" t="str">
        <f>IF(AND($E550="Oui",$O550="Autre"),1,"")</f>
        <v/>
      </c>
      <c r="AK550" s="38" t="str">
        <f>IF(AND($E550="Oui",$H550="F"),($C$3-J550)/365,"")</f>
        <v/>
      </c>
      <c r="AL550" s="38" t="str">
        <f>IF(AND($E550="Oui",$H550="M"),($C$3-$J550)/365,"")</f>
        <v/>
      </c>
      <c r="AM550" s="35" t="str">
        <f>IF(AND($E550="Oui",$L550="CDI",$H550="F"),1,"")</f>
        <v/>
      </c>
      <c r="AN550" s="35" t="str">
        <f>IF(AND($E550="Oui",$L550="CDD",$H550="F"),1,"")</f>
        <v/>
      </c>
      <c r="AO550" s="35" t="str">
        <f>IF(AND($E550="Oui",$L550="Apprentissage",$H550="F"),1,"")</f>
        <v/>
      </c>
      <c r="AP550" s="35" t="str">
        <f>IF(AND($E550="Oui",$L550="Stage",$H550="F"),1,"")</f>
        <v/>
      </c>
      <c r="AQ550" s="35" t="str">
        <f>IF(AND($E550="Oui",$L550="Autre",$H550="F"),1,"")</f>
        <v/>
      </c>
      <c r="AR550" s="35" t="str">
        <f>IF(AND($E550="Oui",$O550="Cadre",$H550="F"),1,"")</f>
        <v/>
      </c>
      <c r="AS550" s="35" t="str">
        <f>IF(AND($E550="Oui",$O550="Agent de maîtrise",$H550="F"),1,"")</f>
        <v/>
      </c>
      <c r="AT550" s="35" t="str">
        <f>IF(AND($E550="Oui",$O550="Autre",$H550="F"),1,"")</f>
        <v/>
      </c>
      <c r="AU550" s="35" t="str">
        <f ca="1">IF($D550&gt;$AU$5,1,"")</f>
        <v/>
      </c>
      <c r="AV550" s="35" t="str">
        <f ca="1">IF(AND($D550&gt;$AV$5,$D550&lt;$AU$5),1,"")</f>
        <v/>
      </c>
      <c r="AW550" s="35" t="str">
        <f ca="1">IF($C550&gt;$AU$5,1,"")</f>
        <v/>
      </c>
      <c r="AX550" s="35" t="str">
        <f ca="1">IF(AND($C550&gt;$AV$5,$C550&lt;$AU$5),1,"")</f>
        <v/>
      </c>
      <c r="AY550" s="21" t="str">
        <f t="shared" si="44"/>
        <v/>
      </c>
    </row>
    <row r="551" spans="1:51" x14ac:dyDescent="0.25">
      <c r="A551" s="18">
        <v>544</v>
      </c>
      <c r="B551" s="32"/>
      <c r="C551" s="33"/>
      <c r="D551" s="33"/>
      <c r="E551" s="26" t="str">
        <f t="shared" si="40"/>
        <v/>
      </c>
      <c r="F551" s="34"/>
      <c r="G551" s="35"/>
      <c r="H551" s="33"/>
      <c r="I551" s="35"/>
      <c r="J551" s="37"/>
      <c r="K551" s="37"/>
      <c r="L551" s="37"/>
      <c r="M551" s="37"/>
      <c r="N551" s="33"/>
      <c r="O551" s="33"/>
      <c r="P551" s="33"/>
      <c r="Q551" s="33"/>
      <c r="R551" s="35"/>
      <c r="S551" s="35"/>
      <c r="T551" s="37"/>
      <c r="U551" s="37"/>
      <c r="V551" s="35" t="str">
        <f>IF(ISBLANK(C551),"",IF(ISBLANK($D551),$C$3-C551,D551-C551))</f>
        <v/>
      </c>
      <c r="W551" s="35" t="str">
        <f>IF(E551="Oui",1,"")</f>
        <v/>
      </c>
      <c r="X551" s="35" t="str">
        <f t="shared" si="41"/>
        <v/>
      </c>
      <c r="Y551" s="35" t="str">
        <f t="shared" si="42"/>
        <v/>
      </c>
      <c r="Z551" s="35" t="str">
        <f>IF(E551="Oui",N551,"")</f>
        <v/>
      </c>
      <c r="AA551" s="38" t="str">
        <f>IF(E551="Oui",($C$3-J551)/365,"")</f>
        <v/>
      </c>
      <c r="AB551" s="35" t="str">
        <f t="shared" si="43"/>
        <v/>
      </c>
      <c r="AC551" s="35" t="str">
        <f>IF(AND($E551="Oui",$L551="CDI"),1,"")</f>
        <v/>
      </c>
      <c r="AD551" s="35" t="str">
        <f>IF(AND($E551="Oui",$L551="CDD"),1,"")</f>
        <v/>
      </c>
      <c r="AE551" s="35" t="str">
        <f>IF(AND($E551="Oui",$L551="Apprentissage"),1,"")</f>
        <v/>
      </c>
      <c r="AF551" s="35" t="str">
        <f>IF(AND($E551="Oui",$L551="Stage"),1,"")</f>
        <v/>
      </c>
      <c r="AG551" s="35" t="str">
        <f>IF(AND($E551="Oui",$L551="Autre"),1,"")</f>
        <v/>
      </c>
      <c r="AH551" s="35" t="str">
        <f>IF(AND($E551="Oui",$O551="Cadre"),1,"")</f>
        <v/>
      </c>
      <c r="AI551" s="35" t="str">
        <f>IF(AND($E551="Oui",$O551="Agent de maîtrise"),1,"")</f>
        <v/>
      </c>
      <c r="AJ551" s="35" t="str">
        <f>IF(AND($E551="Oui",$O551="Autre"),1,"")</f>
        <v/>
      </c>
      <c r="AK551" s="38" t="str">
        <f>IF(AND($E551="Oui",$H551="F"),($C$3-J551)/365,"")</f>
        <v/>
      </c>
      <c r="AL551" s="38" t="str">
        <f>IF(AND($E551="Oui",$H551="M"),($C$3-$J551)/365,"")</f>
        <v/>
      </c>
      <c r="AM551" s="35" t="str">
        <f>IF(AND($E551="Oui",$L551="CDI",$H551="F"),1,"")</f>
        <v/>
      </c>
      <c r="AN551" s="35" t="str">
        <f>IF(AND($E551="Oui",$L551="CDD",$H551="F"),1,"")</f>
        <v/>
      </c>
      <c r="AO551" s="35" t="str">
        <f>IF(AND($E551="Oui",$L551="Apprentissage",$H551="F"),1,"")</f>
        <v/>
      </c>
      <c r="AP551" s="35" t="str">
        <f>IF(AND($E551="Oui",$L551="Stage",$H551="F"),1,"")</f>
        <v/>
      </c>
      <c r="AQ551" s="35" t="str">
        <f>IF(AND($E551="Oui",$L551="Autre",$H551="F"),1,"")</f>
        <v/>
      </c>
      <c r="AR551" s="35" t="str">
        <f>IF(AND($E551="Oui",$O551="Cadre",$H551="F"),1,"")</f>
        <v/>
      </c>
      <c r="AS551" s="35" t="str">
        <f>IF(AND($E551="Oui",$O551="Agent de maîtrise",$H551="F"),1,"")</f>
        <v/>
      </c>
      <c r="AT551" s="35" t="str">
        <f>IF(AND($E551="Oui",$O551="Autre",$H551="F"),1,"")</f>
        <v/>
      </c>
      <c r="AU551" s="35" t="str">
        <f ca="1">IF($D551&gt;$AU$5,1,"")</f>
        <v/>
      </c>
      <c r="AV551" s="35" t="str">
        <f ca="1">IF(AND($D551&gt;$AV$5,$D551&lt;$AU$5),1,"")</f>
        <v/>
      </c>
      <c r="AW551" s="35" t="str">
        <f ca="1">IF($C551&gt;$AU$5,1,"")</f>
        <v/>
      </c>
      <c r="AX551" s="35" t="str">
        <f ca="1">IF(AND($C551&gt;$AV$5,$C551&lt;$AU$5),1,"")</f>
        <v/>
      </c>
      <c r="AY551" s="21" t="str">
        <f t="shared" si="44"/>
        <v/>
      </c>
    </row>
    <row r="552" spans="1:51" x14ac:dyDescent="0.25">
      <c r="A552" s="18">
        <v>545</v>
      </c>
      <c r="B552" s="32"/>
      <c r="C552" s="33"/>
      <c r="D552" s="33"/>
      <c r="E552" s="26" t="str">
        <f t="shared" si="40"/>
        <v/>
      </c>
      <c r="F552" s="34"/>
      <c r="G552" s="35"/>
      <c r="H552" s="33"/>
      <c r="I552" s="35"/>
      <c r="J552" s="37"/>
      <c r="K552" s="37"/>
      <c r="L552" s="37"/>
      <c r="M552" s="37"/>
      <c r="N552" s="33"/>
      <c r="O552" s="33"/>
      <c r="P552" s="33"/>
      <c r="Q552" s="33"/>
      <c r="R552" s="35"/>
      <c r="S552" s="35"/>
      <c r="T552" s="37"/>
      <c r="U552" s="37"/>
      <c r="V552" s="35" t="str">
        <f>IF(ISBLANK(C552),"",IF(ISBLANK($D552),$C$3-C552,D552-C552))</f>
        <v/>
      </c>
      <c r="W552" s="35" t="str">
        <f>IF(E552="Oui",1,"")</f>
        <v/>
      </c>
      <c r="X552" s="35" t="str">
        <f t="shared" si="41"/>
        <v/>
      </c>
      <c r="Y552" s="35" t="str">
        <f t="shared" si="42"/>
        <v/>
      </c>
      <c r="Z552" s="35" t="str">
        <f>IF(E552="Oui",N552,"")</f>
        <v/>
      </c>
      <c r="AA552" s="38" t="str">
        <f>IF(E552="Oui",($C$3-J552)/365,"")</f>
        <v/>
      </c>
      <c r="AB552" s="35" t="str">
        <f t="shared" si="43"/>
        <v/>
      </c>
      <c r="AC552" s="35" t="str">
        <f>IF(AND($E552="Oui",$L552="CDI"),1,"")</f>
        <v/>
      </c>
      <c r="AD552" s="35" t="str">
        <f>IF(AND($E552="Oui",$L552="CDD"),1,"")</f>
        <v/>
      </c>
      <c r="AE552" s="35" t="str">
        <f>IF(AND($E552="Oui",$L552="Apprentissage"),1,"")</f>
        <v/>
      </c>
      <c r="AF552" s="35" t="str">
        <f>IF(AND($E552="Oui",$L552="Stage"),1,"")</f>
        <v/>
      </c>
      <c r="AG552" s="35" t="str">
        <f>IF(AND($E552="Oui",$L552="Autre"),1,"")</f>
        <v/>
      </c>
      <c r="AH552" s="35" t="str">
        <f>IF(AND($E552="Oui",$O552="Cadre"),1,"")</f>
        <v/>
      </c>
      <c r="AI552" s="35" t="str">
        <f>IF(AND($E552="Oui",$O552="Agent de maîtrise"),1,"")</f>
        <v/>
      </c>
      <c r="AJ552" s="35" t="str">
        <f>IF(AND($E552="Oui",$O552="Autre"),1,"")</f>
        <v/>
      </c>
      <c r="AK552" s="38" t="str">
        <f>IF(AND($E552="Oui",$H552="F"),($C$3-J552)/365,"")</f>
        <v/>
      </c>
      <c r="AL552" s="38" t="str">
        <f>IF(AND($E552="Oui",$H552="M"),($C$3-$J552)/365,"")</f>
        <v/>
      </c>
      <c r="AM552" s="35" t="str">
        <f>IF(AND($E552="Oui",$L552="CDI",$H552="F"),1,"")</f>
        <v/>
      </c>
      <c r="AN552" s="35" t="str">
        <f>IF(AND($E552="Oui",$L552="CDD",$H552="F"),1,"")</f>
        <v/>
      </c>
      <c r="AO552" s="35" t="str">
        <f>IF(AND($E552="Oui",$L552="Apprentissage",$H552="F"),1,"")</f>
        <v/>
      </c>
      <c r="AP552" s="35" t="str">
        <f>IF(AND($E552="Oui",$L552="Stage",$H552="F"),1,"")</f>
        <v/>
      </c>
      <c r="AQ552" s="35" t="str">
        <f>IF(AND($E552="Oui",$L552="Autre",$H552="F"),1,"")</f>
        <v/>
      </c>
      <c r="AR552" s="35" t="str">
        <f>IF(AND($E552="Oui",$O552="Cadre",$H552="F"),1,"")</f>
        <v/>
      </c>
      <c r="AS552" s="35" t="str">
        <f>IF(AND($E552="Oui",$O552="Agent de maîtrise",$H552="F"),1,"")</f>
        <v/>
      </c>
      <c r="AT552" s="35" t="str">
        <f>IF(AND($E552="Oui",$O552="Autre",$H552="F"),1,"")</f>
        <v/>
      </c>
      <c r="AU552" s="35" t="str">
        <f ca="1">IF($D552&gt;$AU$5,1,"")</f>
        <v/>
      </c>
      <c r="AV552" s="35" t="str">
        <f ca="1">IF(AND($D552&gt;$AV$5,$D552&lt;$AU$5),1,"")</f>
        <v/>
      </c>
      <c r="AW552" s="35" t="str">
        <f ca="1">IF($C552&gt;$AU$5,1,"")</f>
        <v/>
      </c>
      <c r="AX552" s="35" t="str">
        <f ca="1">IF(AND($C552&gt;$AV$5,$C552&lt;$AU$5),1,"")</f>
        <v/>
      </c>
      <c r="AY552" s="21" t="str">
        <f t="shared" si="44"/>
        <v/>
      </c>
    </row>
    <row r="553" spans="1:51" x14ac:dyDescent="0.25">
      <c r="A553" s="18">
        <v>546</v>
      </c>
      <c r="B553" s="32"/>
      <c r="C553" s="33"/>
      <c r="D553" s="33"/>
      <c r="E553" s="26" t="str">
        <f t="shared" si="40"/>
        <v/>
      </c>
      <c r="F553" s="34"/>
      <c r="G553" s="35"/>
      <c r="H553" s="33"/>
      <c r="I553" s="35"/>
      <c r="J553" s="37"/>
      <c r="K553" s="37"/>
      <c r="L553" s="37"/>
      <c r="M553" s="37"/>
      <c r="N553" s="33"/>
      <c r="O553" s="33"/>
      <c r="P553" s="33"/>
      <c r="Q553" s="33"/>
      <c r="R553" s="35"/>
      <c r="S553" s="35"/>
      <c r="T553" s="37"/>
      <c r="U553" s="37"/>
      <c r="V553" s="35" t="str">
        <f>IF(ISBLANK(C553),"",IF(ISBLANK($D553),$C$3-C553,D553-C553))</f>
        <v/>
      </c>
      <c r="W553" s="35" t="str">
        <f>IF(E553="Oui",1,"")</f>
        <v/>
      </c>
      <c r="X553" s="35" t="str">
        <f t="shared" si="41"/>
        <v/>
      </c>
      <c r="Y553" s="35" t="str">
        <f t="shared" si="42"/>
        <v/>
      </c>
      <c r="Z553" s="35" t="str">
        <f>IF(E553="Oui",N553,"")</f>
        <v/>
      </c>
      <c r="AA553" s="38" t="str">
        <f>IF(E553="Oui",($C$3-J553)/365,"")</f>
        <v/>
      </c>
      <c r="AB553" s="35" t="str">
        <f t="shared" si="43"/>
        <v/>
      </c>
      <c r="AC553" s="35" t="str">
        <f>IF(AND($E553="Oui",$L553="CDI"),1,"")</f>
        <v/>
      </c>
      <c r="AD553" s="35" t="str">
        <f>IF(AND($E553="Oui",$L553="CDD"),1,"")</f>
        <v/>
      </c>
      <c r="AE553" s="35" t="str">
        <f>IF(AND($E553="Oui",$L553="Apprentissage"),1,"")</f>
        <v/>
      </c>
      <c r="AF553" s="35" t="str">
        <f>IF(AND($E553="Oui",$L553="Stage"),1,"")</f>
        <v/>
      </c>
      <c r="AG553" s="35" t="str">
        <f>IF(AND($E553="Oui",$L553="Autre"),1,"")</f>
        <v/>
      </c>
      <c r="AH553" s="35" t="str">
        <f>IF(AND($E553="Oui",$O553="Cadre"),1,"")</f>
        <v/>
      </c>
      <c r="AI553" s="35" t="str">
        <f>IF(AND($E553="Oui",$O553="Agent de maîtrise"),1,"")</f>
        <v/>
      </c>
      <c r="AJ553" s="35" t="str">
        <f>IF(AND($E553="Oui",$O553="Autre"),1,"")</f>
        <v/>
      </c>
      <c r="AK553" s="38" t="str">
        <f>IF(AND($E553="Oui",$H553="F"),($C$3-J553)/365,"")</f>
        <v/>
      </c>
      <c r="AL553" s="38" t="str">
        <f>IF(AND($E553="Oui",$H553="M"),($C$3-$J553)/365,"")</f>
        <v/>
      </c>
      <c r="AM553" s="35" t="str">
        <f>IF(AND($E553="Oui",$L553="CDI",$H553="F"),1,"")</f>
        <v/>
      </c>
      <c r="AN553" s="35" t="str">
        <f>IF(AND($E553="Oui",$L553="CDD",$H553="F"),1,"")</f>
        <v/>
      </c>
      <c r="AO553" s="35" t="str">
        <f>IF(AND($E553="Oui",$L553="Apprentissage",$H553="F"),1,"")</f>
        <v/>
      </c>
      <c r="AP553" s="35" t="str">
        <f>IF(AND($E553="Oui",$L553="Stage",$H553="F"),1,"")</f>
        <v/>
      </c>
      <c r="AQ553" s="35" t="str">
        <f>IF(AND($E553="Oui",$L553="Autre",$H553="F"),1,"")</f>
        <v/>
      </c>
      <c r="AR553" s="35" t="str">
        <f>IF(AND($E553="Oui",$O553="Cadre",$H553="F"),1,"")</f>
        <v/>
      </c>
      <c r="AS553" s="35" t="str">
        <f>IF(AND($E553="Oui",$O553="Agent de maîtrise",$H553="F"),1,"")</f>
        <v/>
      </c>
      <c r="AT553" s="35" t="str">
        <f>IF(AND($E553="Oui",$O553="Autre",$H553="F"),1,"")</f>
        <v/>
      </c>
      <c r="AU553" s="35" t="str">
        <f ca="1">IF($D553&gt;$AU$5,1,"")</f>
        <v/>
      </c>
      <c r="AV553" s="35" t="str">
        <f ca="1">IF(AND($D553&gt;$AV$5,$D553&lt;$AU$5),1,"")</f>
        <v/>
      </c>
      <c r="AW553" s="35" t="str">
        <f ca="1">IF($C553&gt;$AU$5,1,"")</f>
        <v/>
      </c>
      <c r="AX553" s="35" t="str">
        <f ca="1">IF(AND($C553&gt;$AV$5,$C553&lt;$AU$5),1,"")</f>
        <v/>
      </c>
      <c r="AY553" s="21" t="str">
        <f t="shared" si="44"/>
        <v/>
      </c>
    </row>
    <row r="554" spans="1:51" x14ac:dyDescent="0.25">
      <c r="A554" s="18">
        <v>547</v>
      </c>
      <c r="B554" s="32"/>
      <c r="C554" s="33"/>
      <c r="D554" s="33"/>
      <c r="E554" s="26" t="str">
        <f t="shared" si="40"/>
        <v/>
      </c>
      <c r="F554" s="34"/>
      <c r="G554" s="35"/>
      <c r="H554" s="33"/>
      <c r="I554" s="35"/>
      <c r="J554" s="37"/>
      <c r="K554" s="37"/>
      <c r="L554" s="37"/>
      <c r="M554" s="37"/>
      <c r="N554" s="33"/>
      <c r="O554" s="33"/>
      <c r="P554" s="33"/>
      <c r="Q554" s="33"/>
      <c r="R554" s="35"/>
      <c r="S554" s="35"/>
      <c r="T554" s="37"/>
      <c r="U554" s="37"/>
      <c r="V554" s="35" t="str">
        <f>IF(ISBLANK(C554),"",IF(ISBLANK($D554),$C$3-C554,D554-C554))</f>
        <v/>
      </c>
      <c r="W554" s="35" t="str">
        <f>IF(E554="Oui",1,"")</f>
        <v/>
      </c>
      <c r="X554" s="35" t="str">
        <f t="shared" si="41"/>
        <v/>
      </c>
      <c r="Y554" s="35" t="str">
        <f t="shared" si="42"/>
        <v/>
      </c>
      <c r="Z554" s="35" t="str">
        <f>IF(E554="Oui",N554,"")</f>
        <v/>
      </c>
      <c r="AA554" s="38" t="str">
        <f>IF(E554="Oui",($C$3-J554)/365,"")</f>
        <v/>
      </c>
      <c r="AB554" s="35" t="str">
        <f t="shared" si="43"/>
        <v/>
      </c>
      <c r="AC554" s="35" t="str">
        <f>IF(AND($E554="Oui",$L554="CDI"),1,"")</f>
        <v/>
      </c>
      <c r="AD554" s="35" t="str">
        <f>IF(AND($E554="Oui",$L554="CDD"),1,"")</f>
        <v/>
      </c>
      <c r="AE554" s="35" t="str">
        <f>IF(AND($E554="Oui",$L554="Apprentissage"),1,"")</f>
        <v/>
      </c>
      <c r="AF554" s="35" t="str">
        <f>IF(AND($E554="Oui",$L554="Stage"),1,"")</f>
        <v/>
      </c>
      <c r="AG554" s="35" t="str">
        <f>IF(AND($E554="Oui",$L554="Autre"),1,"")</f>
        <v/>
      </c>
      <c r="AH554" s="35" t="str">
        <f>IF(AND($E554="Oui",$O554="Cadre"),1,"")</f>
        <v/>
      </c>
      <c r="AI554" s="35" t="str">
        <f>IF(AND($E554="Oui",$O554="Agent de maîtrise"),1,"")</f>
        <v/>
      </c>
      <c r="AJ554" s="35" t="str">
        <f>IF(AND($E554="Oui",$O554="Autre"),1,"")</f>
        <v/>
      </c>
      <c r="AK554" s="38" t="str">
        <f>IF(AND($E554="Oui",$H554="F"),($C$3-J554)/365,"")</f>
        <v/>
      </c>
      <c r="AL554" s="38" t="str">
        <f>IF(AND($E554="Oui",$H554="M"),($C$3-$J554)/365,"")</f>
        <v/>
      </c>
      <c r="AM554" s="35" t="str">
        <f>IF(AND($E554="Oui",$L554="CDI",$H554="F"),1,"")</f>
        <v/>
      </c>
      <c r="AN554" s="35" t="str">
        <f>IF(AND($E554="Oui",$L554="CDD",$H554="F"),1,"")</f>
        <v/>
      </c>
      <c r="AO554" s="35" t="str">
        <f>IF(AND($E554="Oui",$L554="Apprentissage",$H554="F"),1,"")</f>
        <v/>
      </c>
      <c r="AP554" s="35" t="str">
        <f>IF(AND($E554="Oui",$L554="Stage",$H554="F"),1,"")</f>
        <v/>
      </c>
      <c r="AQ554" s="35" t="str">
        <f>IF(AND($E554="Oui",$L554="Autre",$H554="F"),1,"")</f>
        <v/>
      </c>
      <c r="AR554" s="35" t="str">
        <f>IF(AND($E554="Oui",$O554="Cadre",$H554="F"),1,"")</f>
        <v/>
      </c>
      <c r="AS554" s="35" t="str">
        <f>IF(AND($E554="Oui",$O554="Agent de maîtrise",$H554="F"),1,"")</f>
        <v/>
      </c>
      <c r="AT554" s="35" t="str">
        <f>IF(AND($E554="Oui",$O554="Autre",$H554="F"),1,"")</f>
        <v/>
      </c>
      <c r="AU554" s="35" t="str">
        <f ca="1">IF($D554&gt;$AU$5,1,"")</f>
        <v/>
      </c>
      <c r="AV554" s="35" t="str">
        <f ca="1">IF(AND($D554&gt;$AV$5,$D554&lt;$AU$5),1,"")</f>
        <v/>
      </c>
      <c r="AW554" s="35" t="str">
        <f ca="1">IF($C554&gt;$AU$5,1,"")</f>
        <v/>
      </c>
      <c r="AX554" s="35" t="str">
        <f ca="1">IF(AND($C554&gt;$AV$5,$C554&lt;$AU$5),1,"")</f>
        <v/>
      </c>
      <c r="AY554" s="21" t="str">
        <f t="shared" si="44"/>
        <v/>
      </c>
    </row>
    <row r="555" spans="1:51" x14ac:dyDescent="0.25">
      <c r="A555" s="18">
        <v>548</v>
      </c>
      <c r="B555" s="32"/>
      <c r="C555" s="33"/>
      <c r="D555" s="33"/>
      <c r="E555" s="26" t="str">
        <f t="shared" si="40"/>
        <v/>
      </c>
      <c r="F555" s="34"/>
      <c r="G555" s="35"/>
      <c r="H555" s="33"/>
      <c r="I555" s="35"/>
      <c r="J555" s="37"/>
      <c r="K555" s="37"/>
      <c r="L555" s="37"/>
      <c r="M555" s="37"/>
      <c r="N555" s="33"/>
      <c r="O555" s="33"/>
      <c r="P555" s="33"/>
      <c r="Q555" s="33"/>
      <c r="R555" s="35"/>
      <c r="S555" s="35"/>
      <c r="T555" s="37"/>
      <c r="U555" s="37"/>
      <c r="V555" s="35" t="str">
        <f>IF(ISBLANK(C555),"",IF(ISBLANK($D555),$C$3-C555,D555-C555))</f>
        <v/>
      </c>
      <c r="W555" s="35" t="str">
        <f>IF(E555="Oui",1,"")</f>
        <v/>
      </c>
      <c r="X555" s="35" t="str">
        <f t="shared" si="41"/>
        <v/>
      </c>
      <c r="Y555" s="35" t="str">
        <f t="shared" si="42"/>
        <v/>
      </c>
      <c r="Z555" s="35" t="str">
        <f>IF(E555="Oui",N555,"")</f>
        <v/>
      </c>
      <c r="AA555" s="38" t="str">
        <f>IF(E555="Oui",($C$3-J555)/365,"")</f>
        <v/>
      </c>
      <c r="AB555" s="35" t="str">
        <f t="shared" si="43"/>
        <v/>
      </c>
      <c r="AC555" s="35" t="str">
        <f>IF(AND($E555="Oui",$L555="CDI"),1,"")</f>
        <v/>
      </c>
      <c r="AD555" s="35" t="str">
        <f>IF(AND($E555="Oui",$L555="CDD"),1,"")</f>
        <v/>
      </c>
      <c r="AE555" s="35" t="str">
        <f>IF(AND($E555="Oui",$L555="Apprentissage"),1,"")</f>
        <v/>
      </c>
      <c r="AF555" s="35" t="str">
        <f>IF(AND($E555="Oui",$L555="Stage"),1,"")</f>
        <v/>
      </c>
      <c r="AG555" s="35" t="str">
        <f>IF(AND($E555="Oui",$L555="Autre"),1,"")</f>
        <v/>
      </c>
      <c r="AH555" s="35" t="str">
        <f>IF(AND($E555="Oui",$O555="Cadre"),1,"")</f>
        <v/>
      </c>
      <c r="AI555" s="35" t="str">
        <f>IF(AND($E555="Oui",$O555="Agent de maîtrise"),1,"")</f>
        <v/>
      </c>
      <c r="AJ555" s="35" t="str">
        <f>IF(AND($E555="Oui",$O555="Autre"),1,"")</f>
        <v/>
      </c>
      <c r="AK555" s="38" t="str">
        <f>IF(AND($E555="Oui",$H555="F"),($C$3-J555)/365,"")</f>
        <v/>
      </c>
      <c r="AL555" s="38" t="str">
        <f>IF(AND($E555="Oui",$H555="M"),($C$3-$J555)/365,"")</f>
        <v/>
      </c>
      <c r="AM555" s="35" t="str">
        <f>IF(AND($E555="Oui",$L555="CDI",$H555="F"),1,"")</f>
        <v/>
      </c>
      <c r="AN555" s="35" t="str">
        <f>IF(AND($E555="Oui",$L555="CDD",$H555="F"),1,"")</f>
        <v/>
      </c>
      <c r="AO555" s="35" t="str">
        <f>IF(AND($E555="Oui",$L555="Apprentissage",$H555="F"),1,"")</f>
        <v/>
      </c>
      <c r="AP555" s="35" t="str">
        <f>IF(AND($E555="Oui",$L555="Stage",$H555="F"),1,"")</f>
        <v/>
      </c>
      <c r="AQ555" s="35" t="str">
        <f>IF(AND($E555="Oui",$L555="Autre",$H555="F"),1,"")</f>
        <v/>
      </c>
      <c r="AR555" s="35" t="str">
        <f>IF(AND($E555="Oui",$O555="Cadre",$H555="F"),1,"")</f>
        <v/>
      </c>
      <c r="AS555" s="35" t="str">
        <f>IF(AND($E555="Oui",$O555="Agent de maîtrise",$H555="F"),1,"")</f>
        <v/>
      </c>
      <c r="AT555" s="35" t="str">
        <f>IF(AND($E555="Oui",$O555="Autre",$H555="F"),1,"")</f>
        <v/>
      </c>
      <c r="AU555" s="35" t="str">
        <f ca="1">IF($D555&gt;$AU$5,1,"")</f>
        <v/>
      </c>
      <c r="AV555" s="35" t="str">
        <f ca="1">IF(AND($D555&gt;$AV$5,$D555&lt;$AU$5),1,"")</f>
        <v/>
      </c>
      <c r="AW555" s="35" t="str">
        <f ca="1">IF($C555&gt;$AU$5,1,"")</f>
        <v/>
      </c>
      <c r="AX555" s="35" t="str">
        <f ca="1">IF(AND($C555&gt;$AV$5,$C555&lt;$AU$5),1,"")</f>
        <v/>
      </c>
      <c r="AY555" s="21" t="str">
        <f t="shared" si="44"/>
        <v/>
      </c>
    </row>
    <row r="556" spans="1:51" x14ac:dyDescent="0.25">
      <c r="A556" s="18">
        <v>549</v>
      </c>
      <c r="B556" s="32"/>
      <c r="C556" s="33"/>
      <c r="D556" s="33"/>
      <c r="E556" s="26" t="str">
        <f t="shared" si="40"/>
        <v/>
      </c>
      <c r="F556" s="34"/>
      <c r="G556" s="35"/>
      <c r="H556" s="33"/>
      <c r="I556" s="35"/>
      <c r="J556" s="37"/>
      <c r="K556" s="37"/>
      <c r="L556" s="37"/>
      <c r="M556" s="37"/>
      <c r="N556" s="33"/>
      <c r="O556" s="33"/>
      <c r="P556" s="33"/>
      <c r="Q556" s="33"/>
      <c r="R556" s="35"/>
      <c r="S556" s="35"/>
      <c r="T556" s="37"/>
      <c r="U556" s="37"/>
      <c r="V556" s="35" t="str">
        <f>IF(ISBLANK(C556),"",IF(ISBLANK($D556),$C$3-C556,D556-C556))</f>
        <v/>
      </c>
      <c r="W556" s="35" t="str">
        <f>IF(E556="Oui",1,"")</f>
        <v/>
      </c>
      <c r="X556" s="35" t="str">
        <f t="shared" si="41"/>
        <v/>
      </c>
      <c r="Y556" s="35" t="str">
        <f t="shared" si="42"/>
        <v/>
      </c>
      <c r="Z556" s="35" t="str">
        <f>IF(E556="Oui",N556,"")</f>
        <v/>
      </c>
      <c r="AA556" s="38" t="str">
        <f>IF(E556="Oui",($C$3-J556)/365,"")</f>
        <v/>
      </c>
      <c r="AB556" s="35" t="str">
        <f t="shared" si="43"/>
        <v/>
      </c>
      <c r="AC556" s="35" t="str">
        <f>IF(AND($E556="Oui",$L556="CDI"),1,"")</f>
        <v/>
      </c>
      <c r="AD556" s="35" t="str">
        <f>IF(AND($E556="Oui",$L556="CDD"),1,"")</f>
        <v/>
      </c>
      <c r="AE556" s="35" t="str">
        <f>IF(AND($E556="Oui",$L556="Apprentissage"),1,"")</f>
        <v/>
      </c>
      <c r="AF556" s="35" t="str">
        <f>IF(AND($E556="Oui",$L556="Stage"),1,"")</f>
        <v/>
      </c>
      <c r="AG556" s="35" t="str">
        <f>IF(AND($E556="Oui",$L556="Autre"),1,"")</f>
        <v/>
      </c>
      <c r="AH556" s="35" t="str">
        <f>IF(AND($E556="Oui",$O556="Cadre"),1,"")</f>
        <v/>
      </c>
      <c r="AI556" s="35" t="str">
        <f>IF(AND($E556="Oui",$O556="Agent de maîtrise"),1,"")</f>
        <v/>
      </c>
      <c r="AJ556" s="35" t="str">
        <f>IF(AND($E556="Oui",$O556="Autre"),1,"")</f>
        <v/>
      </c>
      <c r="AK556" s="38" t="str">
        <f>IF(AND($E556="Oui",$H556="F"),($C$3-J556)/365,"")</f>
        <v/>
      </c>
      <c r="AL556" s="38" t="str">
        <f>IF(AND($E556="Oui",$H556="M"),($C$3-$J556)/365,"")</f>
        <v/>
      </c>
      <c r="AM556" s="35" t="str">
        <f>IF(AND($E556="Oui",$L556="CDI",$H556="F"),1,"")</f>
        <v/>
      </c>
      <c r="AN556" s="35" t="str">
        <f>IF(AND($E556="Oui",$L556="CDD",$H556="F"),1,"")</f>
        <v/>
      </c>
      <c r="AO556" s="35" t="str">
        <f>IF(AND($E556="Oui",$L556="Apprentissage",$H556="F"),1,"")</f>
        <v/>
      </c>
      <c r="AP556" s="35" t="str">
        <f>IF(AND($E556="Oui",$L556="Stage",$H556="F"),1,"")</f>
        <v/>
      </c>
      <c r="AQ556" s="35" t="str">
        <f>IF(AND($E556="Oui",$L556="Autre",$H556="F"),1,"")</f>
        <v/>
      </c>
      <c r="AR556" s="35" t="str">
        <f>IF(AND($E556="Oui",$O556="Cadre",$H556="F"),1,"")</f>
        <v/>
      </c>
      <c r="AS556" s="35" t="str">
        <f>IF(AND($E556="Oui",$O556="Agent de maîtrise",$H556="F"),1,"")</f>
        <v/>
      </c>
      <c r="AT556" s="35" t="str">
        <f>IF(AND($E556="Oui",$O556="Autre",$H556="F"),1,"")</f>
        <v/>
      </c>
      <c r="AU556" s="35" t="str">
        <f ca="1">IF($D556&gt;$AU$5,1,"")</f>
        <v/>
      </c>
      <c r="AV556" s="35" t="str">
        <f ca="1">IF(AND($D556&gt;$AV$5,$D556&lt;$AU$5),1,"")</f>
        <v/>
      </c>
      <c r="AW556" s="35" t="str">
        <f ca="1">IF($C556&gt;$AU$5,1,"")</f>
        <v/>
      </c>
      <c r="AX556" s="35" t="str">
        <f ca="1">IF(AND($C556&gt;$AV$5,$C556&lt;$AU$5),1,"")</f>
        <v/>
      </c>
      <c r="AY556" s="21" t="str">
        <f t="shared" si="44"/>
        <v/>
      </c>
    </row>
    <row r="557" spans="1:51" x14ac:dyDescent="0.25">
      <c r="A557" s="18">
        <v>550</v>
      </c>
      <c r="B557" s="32"/>
      <c r="C557" s="33"/>
      <c r="D557" s="33"/>
      <c r="E557" s="26" t="str">
        <f t="shared" si="40"/>
        <v/>
      </c>
      <c r="F557" s="34"/>
      <c r="G557" s="35"/>
      <c r="H557" s="33"/>
      <c r="I557" s="35"/>
      <c r="J557" s="37"/>
      <c r="K557" s="37"/>
      <c r="L557" s="37"/>
      <c r="M557" s="37"/>
      <c r="N557" s="33"/>
      <c r="O557" s="33"/>
      <c r="P557" s="33"/>
      <c r="Q557" s="33"/>
      <c r="R557" s="35"/>
      <c r="S557" s="35"/>
      <c r="T557" s="37"/>
      <c r="U557" s="37"/>
      <c r="V557" s="35" t="str">
        <f>IF(ISBLANK(C557),"",IF(ISBLANK($D557),$C$3-C557,D557-C557))</f>
        <v/>
      </c>
      <c r="W557" s="35" t="str">
        <f>IF(E557="Oui",1,"")</f>
        <v/>
      </c>
      <c r="X557" s="35" t="str">
        <f t="shared" si="41"/>
        <v/>
      </c>
      <c r="Y557" s="35" t="str">
        <f t="shared" si="42"/>
        <v/>
      </c>
      <c r="Z557" s="35" t="str">
        <f>IF(E557="Oui",N557,"")</f>
        <v/>
      </c>
      <c r="AA557" s="38" t="str">
        <f>IF(E557="Oui",($C$3-J557)/365,"")</f>
        <v/>
      </c>
      <c r="AB557" s="35" t="str">
        <f t="shared" si="43"/>
        <v/>
      </c>
      <c r="AC557" s="35" t="str">
        <f>IF(AND($E557="Oui",$L557="CDI"),1,"")</f>
        <v/>
      </c>
      <c r="AD557" s="35" t="str">
        <f>IF(AND($E557="Oui",$L557="CDD"),1,"")</f>
        <v/>
      </c>
      <c r="AE557" s="35" t="str">
        <f>IF(AND($E557="Oui",$L557="Apprentissage"),1,"")</f>
        <v/>
      </c>
      <c r="AF557" s="35" t="str">
        <f>IF(AND($E557="Oui",$L557="Stage"),1,"")</f>
        <v/>
      </c>
      <c r="AG557" s="35" t="str">
        <f>IF(AND($E557="Oui",$L557="Autre"),1,"")</f>
        <v/>
      </c>
      <c r="AH557" s="35" t="str">
        <f>IF(AND($E557="Oui",$O557="Cadre"),1,"")</f>
        <v/>
      </c>
      <c r="AI557" s="35" t="str">
        <f>IF(AND($E557="Oui",$O557="Agent de maîtrise"),1,"")</f>
        <v/>
      </c>
      <c r="AJ557" s="35" t="str">
        <f>IF(AND($E557="Oui",$O557="Autre"),1,"")</f>
        <v/>
      </c>
      <c r="AK557" s="38" t="str">
        <f>IF(AND($E557="Oui",$H557="F"),($C$3-J557)/365,"")</f>
        <v/>
      </c>
      <c r="AL557" s="38" t="str">
        <f>IF(AND($E557="Oui",$H557="M"),($C$3-$J557)/365,"")</f>
        <v/>
      </c>
      <c r="AM557" s="35" t="str">
        <f>IF(AND($E557="Oui",$L557="CDI",$H557="F"),1,"")</f>
        <v/>
      </c>
      <c r="AN557" s="35" t="str">
        <f>IF(AND($E557="Oui",$L557="CDD",$H557="F"),1,"")</f>
        <v/>
      </c>
      <c r="AO557" s="35" t="str">
        <f>IF(AND($E557="Oui",$L557="Apprentissage",$H557="F"),1,"")</f>
        <v/>
      </c>
      <c r="AP557" s="35" t="str">
        <f>IF(AND($E557="Oui",$L557="Stage",$H557="F"),1,"")</f>
        <v/>
      </c>
      <c r="AQ557" s="35" t="str">
        <f>IF(AND($E557="Oui",$L557="Autre",$H557="F"),1,"")</f>
        <v/>
      </c>
      <c r="AR557" s="35" t="str">
        <f>IF(AND($E557="Oui",$O557="Cadre",$H557="F"),1,"")</f>
        <v/>
      </c>
      <c r="AS557" s="35" t="str">
        <f>IF(AND($E557="Oui",$O557="Agent de maîtrise",$H557="F"),1,"")</f>
        <v/>
      </c>
      <c r="AT557" s="35" t="str">
        <f>IF(AND($E557="Oui",$O557="Autre",$H557="F"),1,"")</f>
        <v/>
      </c>
      <c r="AU557" s="35" t="str">
        <f ca="1">IF($D557&gt;$AU$5,1,"")</f>
        <v/>
      </c>
      <c r="AV557" s="35" t="str">
        <f ca="1">IF(AND($D557&gt;$AV$5,$D557&lt;$AU$5),1,"")</f>
        <v/>
      </c>
      <c r="AW557" s="35" t="str">
        <f ca="1">IF($C557&gt;$AU$5,1,"")</f>
        <v/>
      </c>
      <c r="AX557" s="35" t="str">
        <f ca="1">IF(AND($C557&gt;$AV$5,$C557&lt;$AU$5),1,"")</f>
        <v/>
      </c>
      <c r="AY557" s="21" t="str">
        <f t="shared" si="44"/>
        <v/>
      </c>
    </row>
    <row r="558" spans="1:51" x14ac:dyDescent="0.25">
      <c r="A558" s="18">
        <v>551</v>
      </c>
      <c r="B558" s="32"/>
      <c r="C558" s="33"/>
      <c r="D558" s="33"/>
      <c r="E558" s="26" t="str">
        <f t="shared" si="40"/>
        <v/>
      </c>
      <c r="F558" s="34"/>
      <c r="G558" s="35"/>
      <c r="H558" s="33"/>
      <c r="I558" s="35"/>
      <c r="J558" s="37"/>
      <c r="K558" s="37"/>
      <c r="L558" s="37"/>
      <c r="M558" s="37"/>
      <c r="N558" s="33"/>
      <c r="O558" s="33"/>
      <c r="P558" s="33"/>
      <c r="Q558" s="33"/>
      <c r="R558" s="35"/>
      <c r="S558" s="35"/>
      <c r="T558" s="37"/>
      <c r="U558" s="37"/>
      <c r="V558" s="35" t="str">
        <f>IF(ISBLANK(C558),"",IF(ISBLANK($D558),$C$3-C558,D558-C558))</f>
        <v/>
      </c>
      <c r="W558" s="35" t="str">
        <f>IF(E558="Oui",1,"")</f>
        <v/>
      </c>
      <c r="X558" s="35" t="str">
        <f t="shared" si="41"/>
        <v/>
      </c>
      <c r="Y558" s="35" t="str">
        <f t="shared" si="42"/>
        <v/>
      </c>
      <c r="Z558" s="35" t="str">
        <f>IF(E558="Oui",N558,"")</f>
        <v/>
      </c>
      <c r="AA558" s="38" t="str">
        <f>IF(E558="Oui",($C$3-J558)/365,"")</f>
        <v/>
      </c>
      <c r="AB558" s="35" t="str">
        <f t="shared" si="43"/>
        <v/>
      </c>
      <c r="AC558" s="35" t="str">
        <f>IF(AND($E558="Oui",$L558="CDI"),1,"")</f>
        <v/>
      </c>
      <c r="AD558" s="35" t="str">
        <f>IF(AND($E558="Oui",$L558="CDD"),1,"")</f>
        <v/>
      </c>
      <c r="AE558" s="35" t="str">
        <f>IF(AND($E558="Oui",$L558="Apprentissage"),1,"")</f>
        <v/>
      </c>
      <c r="AF558" s="35" t="str">
        <f>IF(AND($E558="Oui",$L558="Stage"),1,"")</f>
        <v/>
      </c>
      <c r="AG558" s="35" t="str">
        <f>IF(AND($E558="Oui",$L558="Autre"),1,"")</f>
        <v/>
      </c>
      <c r="AH558" s="35" t="str">
        <f>IF(AND($E558="Oui",$O558="Cadre"),1,"")</f>
        <v/>
      </c>
      <c r="AI558" s="35" t="str">
        <f>IF(AND($E558="Oui",$O558="Agent de maîtrise"),1,"")</f>
        <v/>
      </c>
      <c r="AJ558" s="35" t="str">
        <f>IF(AND($E558="Oui",$O558="Autre"),1,"")</f>
        <v/>
      </c>
      <c r="AK558" s="38" t="str">
        <f>IF(AND($E558="Oui",$H558="F"),($C$3-J558)/365,"")</f>
        <v/>
      </c>
      <c r="AL558" s="38" t="str">
        <f>IF(AND($E558="Oui",$H558="M"),($C$3-$J558)/365,"")</f>
        <v/>
      </c>
      <c r="AM558" s="35" t="str">
        <f>IF(AND($E558="Oui",$L558="CDI",$H558="F"),1,"")</f>
        <v/>
      </c>
      <c r="AN558" s="35" t="str">
        <f>IF(AND($E558="Oui",$L558="CDD",$H558="F"),1,"")</f>
        <v/>
      </c>
      <c r="AO558" s="35" t="str">
        <f>IF(AND($E558="Oui",$L558="Apprentissage",$H558="F"),1,"")</f>
        <v/>
      </c>
      <c r="AP558" s="35" t="str">
        <f>IF(AND($E558="Oui",$L558="Stage",$H558="F"),1,"")</f>
        <v/>
      </c>
      <c r="AQ558" s="35" t="str">
        <f>IF(AND($E558="Oui",$L558="Autre",$H558="F"),1,"")</f>
        <v/>
      </c>
      <c r="AR558" s="35" t="str">
        <f>IF(AND($E558="Oui",$O558="Cadre",$H558="F"),1,"")</f>
        <v/>
      </c>
      <c r="AS558" s="35" t="str">
        <f>IF(AND($E558="Oui",$O558="Agent de maîtrise",$H558="F"),1,"")</f>
        <v/>
      </c>
      <c r="AT558" s="35" t="str">
        <f>IF(AND($E558="Oui",$O558="Autre",$H558="F"),1,"")</f>
        <v/>
      </c>
      <c r="AU558" s="35" t="str">
        <f ca="1">IF($D558&gt;$AU$5,1,"")</f>
        <v/>
      </c>
      <c r="AV558" s="35" t="str">
        <f ca="1">IF(AND($D558&gt;$AV$5,$D558&lt;$AU$5),1,"")</f>
        <v/>
      </c>
      <c r="AW558" s="35" t="str">
        <f ca="1">IF($C558&gt;$AU$5,1,"")</f>
        <v/>
      </c>
      <c r="AX558" s="35" t="str">
        <f ca="1">IF(AND($C558&gt;$AV$5,$C558&lt;$AU$5),1,"")</f>
        <v/>
      </c>
      <c r="AY558" s="21" t="str">
        <f t="shared" si="44"/>
        <v/>
      </c>
    </row>
    <row r="559" spans="1:51" x14ac:dyDescent="0.25">
      <c r="A559" s="18">
        <v>552</v>
      </c>
      <c r="B559" s="32"/>
      <c r="C559" s="33"/>
      <c r="D559" s="33"/>
      <c r="E559" s="26" t="str">
        <f t="shared" si="40"/>
        <v/>
      </c>
      <c r="F559" s="34"/>
      <c r="G559" s="35"/>
      <c r="H559" s="33"/>
      <c r="I559" s="35"/>
      <c r="J559" s="37"/>
      <c r="K559" s="37"/>
      <c r="L559" s="37"/>
      <c r="M559" s="37"/>
      <c r="N559" s="33"/>
      <c r="O559" s="33"/>
      <c r="P559" s="33"/>
      <c r="Q559" s="33"/>
      <c r="R559" s="35"/>
      <c r="S559" s="35"/>
      <c r="T559" s="37"/>
      <c r="U559" s="37"/>
      <c r="V559" s="35" t="str">
        <f>IF(ISBLANK(C559),"",IF(ISBLANK($D559),$C$3-C559,D559-C559))</f>
        <v/>
      </c>
      <c r="W559" s="35" t="str">
        <f>IF(E559="Oui",1,"")</f>
        <v/>
      </c>
      <c r="X559" s="35" t="str">
        <f t="shared" si="41"/>
        <v/>
      </c>
      <c r="Y559" s="35" t="str">
        <f t="shared" si="42"/>
        <v/>
      </c>
      <c r="Z559" s="35" t="str">
        <f>IF(E559="Oui",N559,"")</f>
        <v/>
      </c>
      <c r="AA559" s="38" t="str">
        <f>IF(E559="Oui",($C$3-J559)/365,"")</f>
        <v/>
      </c>
      <c r="AB559" s="35" t="str">
        <f t="shared" si="43"/>
        <v/>
      </c>
      <c r="AC559" s="35" t="str">
        <f>IF(AND($E559="Oui",$L559="CDI"),1,"")</f>
        <v/>
      </c>
      <c r="AD559" s="35" t="str">
        <f>IF(AND($E559="Oui",$L559="CDD"),1,"")</f>
        <v/>
      </c>
      <c r="AE559" s="35" t="str">
        <f>IF(AND($E559="Oui",$L559="Apprentissage"),1,"")</f>
        <v/>
      </c>
      <c r="AF559" s="35" t="str">
        <f>IF(AND($E559="Oui",$L559="Stage"),1,"")</f>
        <v/>
      </c>
      <c r="AG559" s="35" t="str">
        <f>IF(AND($E559="Oui",$L559="Autre"),1,"")</f>
        <v/>
      </c>
      <c r="AH559" s="35" t="str">
        <f>IF(AND($E559="Oui",$O559="Cadre"),1,"")</f>
        <v/>
      </c>
      <c r="AI559" s="35" t="str">
        <f>IF(AND($E559="Oui",$O559="Agent de maîtrise"),1,"")</f>
        <v/>
      </c>
      <c r="AJ559" s="35" t="str">
        <f>IF(AND($E559="Oui",$O559="Autre"),1,"")</f>
        <v/>
      </c>
      <c r="AK559" s="38" t="str">
        <f>IF(AND($E559="Oui",$H559="F"),($C$3-J559)/365,"")</f>
        <v/>
      </c>
      <c r="AL559" s="38" t="str">
        <f>IF(AND($E559="Oui",$H559="M"),($C$3-$J559)/365,"")</f>
        <v/>
      </c>
      <c r="AM559" s="35" t="str">
        <f>IF(AND($E559="Oui",$L559="CDI",$H559="F"),1,"")</f>
        <v/>
      </c>
      <c r="AN559" s="35" t="str">
        <f>IF(AND($E559="Oui",$L559="CDD",$H559="F"),1,"")</f>
        <v/>
      </c>
      <c r="AO559" s="35" t="str">
        <f>IF(AND($E559="Oui",$L559="Apprentissage",$H559="F"),1,"")</f>
        <v/>
      </c>
      <c r="AP559" s="35" t="str">
        <f>IF(AND($E559="Oui",$L559="Stage",$H559="F"),1,"")</f>
        <v/>
      </c>
      <c r="AQ559" s="35" t="str">
        <f>IF(AND($E559="Oui",$L559="Autre",$H559="F"),1,"")</f>
        <v/>
      </c>
      <c r="AR559" s="35" t="str">
        <f>IF(AND($E559="Oui",$O559="Cadre",$H559="F"),1,"")</f>
        <v/>
      </c>
      <c r="AS559" s="35" t="str">
        <f>IF(AND($E559="Oui",$O559="Agent de maîtrise",$H559="F"),1,"")</f>
        <v/>
      </c>
      <c r="AT559" s="35" t="str">
        <f>IF(AND($E559="Oui",$O559="Autre",$H559="F"),1,"")</f>
        <v/>
      </c>
      <c r="AU559" s="35" t="str">
        <f ca="1">IF($D559&gt;$AU$5,1,"")</f>
        <v/>
      </c>
      <c r="AV559" s="35" t="str">
        <f ca="1">IF(AND($D559&gt;$AV$5,$D559&lt;$AU$5),1,"")</f>
        <v/>
      </c>
      <c r="AW559" s="35" t="str">
        <f ca="1">IF($C559&gt;$AU$5,1,"")</f>
        <v/>
      </c>
      <c r="AX559" s="35" t="str">
        <f ca="1">IF(AND($C559&gt;$AV$5,$C559&lt;$AU$5),1,"")</f>
        <v/>
      </c>
      <c r="AY559" s="21" t="str">
        <f t="shared" si="44"/>
        <v/>
      </c>
    </row>
    <row r="560" spans="1:51" x14ac:dyDescent="0.25">
      <c r="A560" s="18">
        <v>553</v>
      </c>
      <c r="B560" s="32"/>
      <c r="C560" s="33"/>
      <c r="D560" s="33"/>
      <c r="E560" s="26" t="str">
        <f t="shared" si="40"/>
        <v/>
      </c>
      <c r="F560" s="34"/>
      <c r="G560" s="35"/>
      <c r="H560" s="33"/>
      <c r="I560" s="35"/>
      <c r="J560" s="37"/>
      <c r="K560" s="37"/>
      <c r="L560" s="37"/>
      <c r="M560" s="37"/>
      <c r="N560" s="33"/>
      <c r="O560" s="33"/>
      <c r="P560" s="33"/>
      <c r="Q560" s="33"/>
      <c r="R560" s="35"/>
      <c r="S560" s="35"/>
      <c r="T560" s="37"/>
      <c r="U560" s="37"/>
      <c r="V560" s="35" t="str">
        <f>IF(ISBLANK(C560),"",IF(ISBLANK($D560),$C$3-C560,D560-C560))</f>
        <v/>
      </c>
      <c r="W560" s="35" t="str">
        <f>IF(E560="Oui",1,"")</f>
        <v/>
      </c>
      <c r="X560" s="35" t="str">
        <f t="shared" si="41"/>
        <v/>
      </c>
      <c r="Y560" s="35" t="str">
        <f t="shared" si="42"/>
        <v/>
      </c>
      <c r="Z560" s="35" t="str">
        <f>IF(E560="Oui",N560,"")</f>
        <v/>
      </c>
      <c r="AA560" s="38" t="str">
        <f>IF(E560="Oui",($C$3-J560)/365,"")</f>
        <v/>
      </c>
      <c r="AB560" s="35" t="str">
        <f t="shared" si="43"/>
        <v/>
      </c>
      <c r="AC560" s="35" t="str">
        <f>IF(AND($E560="Oui",$L560="CDI"),1,"")</f>
        <v/>
      </c>
      <c r="AD560" s="35" t="str">
        <f>IF(AND($E560="Oui",$L560="CDD"),1,"")</f>
        <v/>
      </c>
      <c r="AE560" s="35" t="str">
        <f>IF(AND($E560="Oui",$L560="Apprentissage"),1,"")</f>
        <v/>
      </c>
      <c r="AF560" s="35" t="str">
        <f>IF(AND($E560="Oui",$L560="Stage"),1,"")</f>
        <v/>
      </c>
      <c r="AG560" s="35" t="str">
        <f>IF(AND($E560="Oui",$L560="Autre"),1,"")</f>
        <v/>
      </c>
      <c r="AH560" s="35" t="str">
        <f>IF(AND($E560="Oui",$O560="Cadre"),1,"")</f>
        <v/>
      </c>
      <c r="AI560" s="35" t="str">
        <f>IF(AND($E560="Oui",$O560="Agent de maîtrise"),1,"")</f>
        <v/>
      </c>
      <c r="AJ560" s="35" t="str">
        <f>IF(AND($E560="Oui",$O560="Autre"),1,"")</f>
        <v/>
      </c>
      <c r="AK560" s="38" t="str">
        <f>IF(AND($E560="Oui",$H560="F"),($C$3-J560)/365,"")</f>
        <v/>
      </c>
      <c r="AL560" s="38" t="str">
        <f>IF(AND($E560="Oui",$H560="M"),($C$3-$J560)/365,"")</f>
        <v/>
      </c>
      <c r="AM560" s="35" t="str">
        <f>IF(AND($E560="Oui",$L560="CDI",$H560="F"),1,"")</f>
        <v/>
      </c>
      <c r="AN560" s="35" t="str">
        <f>IF(AND($E560="Oui",$L560="CDD",$H560="F"),1,"")</f>
        <v/>
      </c>
      <c r="AO560" s="35" t="str">
        <f>IF(AND($E560="Oui",$L560="Apprentissage",$H560="F"),1,"")</f>
        <v/>
      </c>
      <c r="AP560" s="35" t="str">
        <f>IF(AND($E560="Oui",$L560="Stage",$H560="F"),1,"")</f>
        <v/>
      </c>
      <c r="AQ560" s="35" t="str">
        <f>IF(AND($E560="Oui",$L560="Autre",$H560="F"),1,"")</f>
        <v/>
      </c>
      <c r="AR560" s="35" t="str">
        <f>IF(AND($E560="Oui",$O560="Cadre",$H560="F"),1,"")</f>
        <v/>
      </c>
      <c r="AS560" s="35" t="str">
        <f>IF(AND($E560="Oui",$O560="Agent de maîtrise",$H560="F"),1,"")</f>
        <v/>
      </c>
      <c r="AT560" s="35" t="str">
        <f>IF(AND($E560="Oui",$O560="Autre",$H560="F"),1,"")</f>
        <v/>
      </c>
      <c r="AU560" s="35" t="str">
        <f ca="1">IF($D560&gt;$AU$5,1,"")</f>
        <v/>
      </c>
      <c r="AV560" s="35" t="str">
        <f ca="1">IF(AND($D560&gt;$AV$5,$D560&lt;$AU$5),1,"")</f>
        <v/>
      </c>
      <c r="AW560" s="35" t="str">
        <f ca="1">IF($C560&gt;$AU$5,1,"")</f>
        <v/>
      </c>
      <c r="AX560" s="35" t="str">
        <f ca="1">IF(AND($C560&gt;$AV$5,$C560&lt;$AU$5),1,"")</f>
        <v/>
      </c>
      <c r="AY560" s="21" t="str">
        <f t="shared" si="44"/>
        <v/>
      </c>
    </row>
    <row r="561" spans="1:51" x14ac:dyDescent="0.25">
      <c r="A561" s="18">
        <v>554</v>
      </c>
      <c r="B561" s="32"/>
      <c r="C561" s="33"/>
      <c r="D561" s="33"/>
      <c r="E561" s="26" t="str">
        <f t="shared" si="40"/>
        <v/>
      </c>
      <c r="F561" s="34"/>
      <c r="G561" s="35"/>
      <c r="H561" s="33"/>
      <c r="I561" s="35"/>
      <c r="J561" s="37"/>
      <c r="K561" s="37"/>
      <c r="L561" s="37"/>
      <c r="M561" s="37"/>
      <c r="N561" s="33"/>
      <c r="O561" s="33"/>
      <c r="P561" s="33"/>
      <c r="Q561" s="33"/>
      <c r="R561" s="35"/>
      <c r="S561" s="35"/>
      <c r="T561" s="37"/>
      <c r="U561" s="37"/>
      <c r="V561" s="35" t="str">
        <f>IF(ISBLANK(C561),"",IF(ISBLANK($D561),$C$3-C561,D561-C561))</f>
        <v/>
      </c>
      <c r="W561" s="35" t="str">
        <f>IF(E561="Oui",1,"")</f>
        <v/>
      </c>
      <c r="X561" s="35" t="str">
        <f t="shared" si="41"/>
        <v/>
      </c>
      <c r="Y561" s="35" t="str">
        <f t="shared" si="42"/>
        <v/>
      </c>
      <c r="Z561" s="35" t="str">
        <f>IF(E561="Oui",N561,"")</f>
        <v/>
      </c>
      <c r="AA561" s="38" t="str">
        <f>IF(E561="Oui",($C$3-J561)/365,"")</f>
        <v/>
      </c>
      <c r="AB561" s="35" t="str">
        <f t="shared" si="43"/>
        <v/>
      </c>
      <c r="AC561" s="35" t="str">
        <f>IF(AND($E561="Oui",$L561="CDI"),1,"")</f>
        <v/>
      </c>
      <c r="AD561" s="35" t="str">
        <f>IF(AND($E561="Oui",$L561="CDD"),1,"")</f>
        <v/>
      </c>
      <c r="AE561" s="35" t="str">
        <f>IF(AND($E561="Oui",$L561="Apprentissage"),1,"")</f>
        <v/>
      </c>
      <c r="AF561" s="35" t="str">
        <f>IF(AND($E561="Oui",$L561="Stage"),1,"")</f>
        <v/>
      </c>
      <c r="AG561" s="35" t="str">
        <f>IF(AND($E561="Oui",$L561="Autre"),1,"")</f>
        <v/>
      </c>
      <c r="AH561" s="35" t="str">
        <f>IF(AND($E561="Oui",$O561="Cadre"),1,"")</f>
        <v/>
      </c>
      <c r="AI561" s="35" t="str">
        <f>IF(AND($E561="Oui",$O561="Agent de maîtrise"),1,"")</f>
        <v/>
      </c>
      <c r="AJ561" s="35" t="str">
        <f>IF(AND($E561="Oui",$O561="Autre"),1,"")</f>
        <v/>
      </c>
      <c r="AK561" s="38" t="str">
        <f>IF(AND($E561="Oui",$H561="F"),($C$3-J561)/365,"")</f>
        <v/>
      </c>
      <c r="AL561" s="38" t="str">
        <f>IF(AND($E561="Oui",$H561="M"),($C$3-$J561)/365,"")</f>
        <v/>
      </c>
      <c r="AM561" s="35" t="str">
        <f>IF(AND($E561="Oui",$L561="CDI",$H561="F"),1,"")</f>
        <v/>
      </c>
      <c r="AN561" s="35" t="str">
        <f>IF(AND($E561="Oui",$L561="CDD",$H561="F"),1,"")</f>
        <v/>
      </c>
      <c r="AO561" s="35" t="str">
        <f>IF(AND($E561="Oui",$L561="Apprentissage",$H561="F"),1,"")</f>
        <v/>
      </c>
      <c r="AP561" s="35" t="str">
        <f>IF(AND($E561="Oui",$L561="Stage",$H561="F"),1,"")</f>
        <v/>
      </c>
      <c r="AQ561" s="35" t="str">
        <f>IF(AND($E561="Oui",$L561="Autre",$H561="F"),1,"")</f>
        <v/>
      </c>
      <c r="AR561" s="35" t="str">
        <f>IF(AND($E561="Oui",$O561="Cadre",$H561="F"),1,"")</f>
        <v/>
      </c>
      <c r="AS561" s="35" t="str">
        <f>IF(AND($E561="Oui",$O561="Agent de maîtrise",$H561="F"),1,"")</f>
        <v/>
      </c>
      <c r="AT561" s="35" t="str">
        <f>IF(AND($E561="Oui",$O561="Autre",$H561="F"),1,"")</f>
        <v/>
      </c>
      <c r="AU561" s="35" t="str">
        <f ca="1">IF($D561&gt;$AU$5,1,"")</f>
        <v/>
      </c>
      <c r="AV561" s="35" t="str">
        <f ca="1">IF(AND($D561&gt;$AV$5,$D561&lt;$AU$5),1,"")</f>
        <v/>
      </c>
      <c r="AW561" s="35" t="str">
        <f ca="1">IF($C561&gt;$AU$5,1,"")</f>
        <v/>
      </c>
      <c r="AX561" s="35" t="str">
        <f ca="1">IF(AND($C561&gt;$AV$5,$C561&lt;$AU$5),1,"")</f>
        <v/>
      </c>
      <c r="AY561" s="21" t="str">
        <f t="shared" si="44"/>
        <v/>
      </c>
    </row>
    <row r="562" spans="1:51" x14ac:dyDescent="0.25">
      <c r="A562" s="18">
        <v>555</v>
      </c>
      <c r="B562" s="32"/>
      <c r="C562" s="33"/>
      <c r="D562" s="33"/>
      <c r="E562" s="26" t="str">
        <f t="shared" si="40"/>
        <v/>
      </c>
      <c r="F562" s="34"/>
      <c r="G562" s="35"/>
      <c r="H562" s="33"/>
      <c r="I562" s="35"/>
      <c r="J562" s="37"/>
      <c r="K562" s="37"/>
      <c r="L562" s="37"/>
      <c r="M562" s="37"/>
      <c r="N562" s="33"/>
      <c r="O562" s="33"/>
      <c r="P562" s="33"/>
      <c r="Q562" s="33"/>
      <c r="R562" s="35"/>
      <c r="S562" s="35"/>
      <c r="T562" s="37"/>
      <c r="U562" s="37"/>
      <c r="V562" s="35" t="str">
        <f>IF(ISBLANK(C562),"",IF(ISBLANK($D562),$C$3-C562,D562-C562))</f>
        <v/>
      </c>
      <c r="W562" s="35" t="str">
        <f>IF(E562="Oui",1,"")</f>
        <v/>
      </c>
      <c r="X562" s="35" t="str">
        <f t="shared" si="41"/>
        <v/>
      </c>
      <c r="Y562" s="35" t="str">
        <f t="shared" si="42"/>
        <v/>
      </c>
      <c r="Z562" s="35" t="str">
        <f>IF(E562="Oui",N562,"")</f>
        <v/>
      </c>
      <c r="AA562" s="38" t="str">
        <f>IF(E562="Oui",($C$3-J562)/365,"")</f>
        <v/>
      </c>
      <c r="AB562" s="35" t="str">
        <f t="shared" si="43"/>
        <v/>
      </c>
      <c r="AC562" s="35" t="str">
        <f>IF(AND($E562="Oui",$L562="CDI"),1,"")</f>
        <v/>
      </c>
      <c r="AD562" s="35" t="str">
        <f>IF(AND($E562="Oui",$L562="CDD"),1,"")</f>
        <v/>
      </c>
      <c r="AE562" s="35" t="str">
        <f>IF(AND($E562="Oui",$L562="Apprentissage"),1,"")</f>
        <v/>
      </c>
      <c r="AF562" s="35" t="str">
        <f>IF(AND($E562="Oui",$L562="Stage"),1,"")</f>
        <v/>
      </c>
      <c r="AG562" s="35" t="str">
        <f>IF(AND($E562="Oui",$L562="Autre"),1,"")</f>
        <v/>
      </c>
      <c r="AH562" s="35" t="str">
        <f>IF(AND($E562="Oui",$O562="Cadre"),1,"")</f>
        <v/>
      </c>
      <c r="AI562" s="35" t="str">
        <f>IF(AND($E562="Oui",$O562="Agent de maîtrise"),1,"")</f>
        <v/>
      </c>
      <c r="AJ562" s="35" t="str">
        <f>IF(AND($E562="Oui",$O562="Autre"),1,"")</f>
        <v/>
      </c>
      <c r="AK562" s="38" t="str">
        <f>IF(AND($E562="Oui",$H562="F"),($C$3-J562)/365,"")</f>
        <v/>
      </c>
      <c r="AL562" s="38" t="str">
        <f>IF(AND($E562="Oui",$H562="M"),($C$3-$J562)/365,"")</f>
        <v/>
      </c>
      <c r="AM562" s="35" t="str">
        <f>IF(AND($E562="Oui",$L562="CDI",$H562="F"),1,"")</f>
        <v/>
      </c>
      <c r="AN562" s="35" t="str">
        <f>IF(AND($E562="Oui",$L562="CDD",$H562="F"),1,"")</f>
        <v/>
      </c>
      <c r="AO562" s="35" t="str">
        <f>IF(AND($E562="Oui",$L562="Apprentissage",$H562="F"),1,"")</f>
        <v/>
      </c>
      <c r="AP562" s="35" t="str">
        <f>IF(AND($E562="Oui",$L562="Stage",$H562="F"),1,"")</f>
        <v/>
      </c>
      <c r="AQ562" s="35" t="str">
        <f>IF(AND($E562="Oui",$L562="Autre",$H562="F"),1,"")</f>
        <v/>
      </c>
      <c r="AR562" s="35" t="str">
        <f>IF(AND($E562="Oui",$O562="Cadre",$H562="F"),1,"")</f>
        <v/>
      </c>
      <c r="AS562" s="35" t="str">
        <f>IF(AND($E562="Oui",$O562="Agent de maîtrise",$H562="F"),1,"")</f>
        <v/>
      </c>
      <c r="AT562" s="35" t="str">
        <f>IF(AND($E562="Oui",$O562="Autre",$H562="F"),1,"")</f>
        <v/>
      </c>
      <c r="AU562" s="35" t="str">
        <f ca="1">IF($D562&gt;$AU$5,1,"")</f>
        <v/>
      </c>
      <c r="AV562" s="35" t="str">
        <f ca="1">IF(AND($D562&gt;$AV$5,$D562&lt;$AU$5),1,"")</f>
        <v/>
      </c>
      <c r="AW562" s="35" t="str">
        <f ca="1">IF($C562&gt;$AU$5,1,"")</f>
        <v/>
      </c>
      <c r="AX562" s="35" t="str">
        <f ca="1">IF(AND($C562&gt;$AV$5,$C562&lt;$AU$5),1,"")</f>
        <v/>
      </c>
      <c r="AY562" s="21" t="str">
        <f t="shared" si="44"/>
        <v/>
      </c>
    </row>
    <row r="563" spans="1:51" x14ac:dyDescent="0.25">
      <c r="A563" s="18">
        <v>556</v>
      </c>
      <c r="B563" s="32"/>
      <c r="C563" s="33"/>
      <c r="D563" s="33"/>
      <c r="E563" s="26" t="str">
        <f t="shared" si="40"/>
        <v/>
      </c>
      <c r="F563" s="34"/>
      <c r="G563" s="35"/>
      <c r="H563" s="33"/>
      <c r="I563" s="35"/>
      <c r="J563" s="37"/>
      <c r="K563" s="37"/>
      <c r="L563" s="37"/>
      <c r="M563" s="37"/>
      <c r="N563" s="33"/>
      <c r="O563" s="33"/>
      <c r="P563" s="33"/>
      <c r="Q563" s="33"/>
      <c r="R563" s="35"/>
      <c r="S563" s="35"/>
      <c r="T563" s="37"/>
      <c r="U563" s="37"/>
      <c r="V563" s="35" t="str">
        <f>IF(ISBLANK(C563),"",IF(ISBLANK($D563),$C$3-C563,D563-C563))</f>
        <v/>
      </c>
      <c r="W563" s="35" t="str">
        <f>IF(E563="Oui",1,"")</f>
        <v/>
      </c>
      <c r="X563" s="35" t="str">
        <f t="shared" si="41"/>
        <v/>
      </c>
      <c r="Y563" s="35" t="str">
        <f t="shared" si="42"/>
        <v/>
      </c>
      <c r="Z563" s="35" t="str">
        <f>IF(E563="Oui",N563,"")</f>
        <v/>
      </c>
      <c r="AA563" s="38" t="str">
        <f>IF(E563="Oui",($C$3-J563)/365,"")</f>
        <v/>
      </c>
      <c r="AB563" s="35" t="str">
        <f t="shared" si="43"/>
        <v/>
      </c>
      <c r="AC563" s="35" t="str">
        <f>IF(AND($E563="Oui",$L563="CDI"),1,"")</f>
        <v/>
      </c>
      <c r="AD563" s="35" t="str">
        <f>IF(AND($E563="Oui",$L563="CDD"),1,"")</f>
        <v/>
      </c>
      <c r="AE563" s="35" t="str">
        <f>IF(AND($E563="Oui",$L563="Apprentissage"),1,"")</f>
        <v/>
      </c>
      <c r="AF563" s="35" t="str">
        <f>IF(AND($E563="Oui",$L563="Stage"),1,"")</f>
        <v/>
      </c>
      <c r="AG563" s="35" t="str">
        <f>IF(AND($E563="Oui",$L563="Autre"),1,"")</f>
        <v/>
      </c>
      <c r="AH563" s="35" t="str">
        <f>IF(AND($E563="Oui",$O563="Cadre"),1,"")</f>
        <v/>
      </c>
      <c r="AI563" s="35" t="str">
        <f>IF(AND($E563="Oui",$O563="Agent de maîtrise"),1,"")</f>
        <v/>
      </c>
      <c r="AJ563" s="35" t="str">
        <f>IF(AND($E563="Oui",$O563="Autre"),1,"")</f>
        <v/>
      </c>
      <c r="AK563" s="38" t="str">
        <f>IF(AND($E563="Oui",$H563="F"),($C$3-J563)/365,"")</f>
        <v/>
      </c>
      <c r="AL563" s="38" t="str">
        <f>IF(AND($E563="Oui",$H563="M"),($C$3-$J563)/365,"")</f>
        <v/>
      </c>
      <c r="AM563" s="35" t="str">
        <f>IF(AND($E563="Oui",$L563="CDI",$H563="F"),1,"")</f>
        <v/>
      </c>
      <c r="AN563" s="35" t="str">
        <f>IF(AND($E563="Oui",$L563="CDD",$H563="F"),1,"")</f>
        <v/>
      </c>
      <c r="AO563" s="35" t="str">
        <f>IF(AND($E563="Oui",$L563="Apprentissage",$H563="F"),1,"")</f>
        <v/>
      </c>
      <c r="AP563" s="35" t="str">
        <f>IF(AND($E563="Oui",$L563="Stage",$H563="F"),1,"")</f>
        <v/>
      </c>
      <c r="AQ563" s="35" t="str">
        <f>IF(AND($E563="Oui",$L563="Autre",$H563="F"),1,"")</f>
        <v/>
      </c>
      <c r="AR563" s="35" t="str">
        <f>IF(AND($E563="Oui",$O563="Cadre",$H563="F"),1,"")</f>
        <v/>
      </c>
      <c r="AS563" s="35" t="str">
        <f>IF(AND($E563="Oui",$O563="Agent de maîtrise",$H563="F"),1,"")</f>
        <v/>
      </c>
      <c r="AT563" s="35" t="str">
        <f>IF(AND($E563="Oui",$O563="Autre",$H563="F"),1,"")</f>
        <v/>
      </c>
      <c r="AU563" s="35" t="str">
        <f ca="1">IF($D563&gt;$AU$5,1,"")</f>
        <v/>
      </c>
      <c r="AV563" s="35" t="str">
        <f ca="1">IF(AND($D563&gt;$AV$5,$D563&lt;$AU$5),1,"")</f>
        <v/>
      </c>
      <c r="AW563" s="35" t="str">
        <f ca="1">IF($C563&gt;$AU$5,1,"")</f>
        <v/>
      </c>
      <c r="AX563" s="35" t="str">
        <f ca="1">IF(AND($C563&gt;$AV$5,$C563&lt;$AU$5),1,"")</f>
        <v/>
      </c>
      <c r="AY563" s="21" t="str">
        <f t="shared" si="44"/>
        <v/>
      </c>
    </row>
    <row r="564" spans="1:51" x14ac:dyDescent="0.25">
      <c r="A564" s="18">
        <v>557</v>
      </c>
      <c r="B564" s="32"/>
      <c r="C564" s="33"/>
      <c r="D564" s="33"/>
      <c r="E564" s="26" t="str">
        <f t="shared" si="40"/>
        <v/>
      </c>
      <c r="F564" s="34"/>
      <c r="G564" s="35"/>
      <c r="H564" s="33"/>
      <c r="I564" s="35"/>
      <c r="J564" s="37"/>
      <c r="K564" s="37"/>
      <c r="L564" s="37"/>
      <c r="M564" s="37"/>
      <c r="N564" s="33"/>
      <c r="O564" s="33"/>
      <c r="P564" s="33"/>
      <c r="Q564" s="33"/>
      <c r="R564" s="35"/>
      <c r="S564" s="35"/>
      <c r="T564" s="37"/>
      <c r="U564" s="37"/>
      <c r="V564" s="35" t="str">
        <f>IF(ISBLANK(C564),"",IF(ISBLANK($D564),$C$3-C564,D564-C564))</f>
        <v/>
      </c>
      <c r="W564" s="35" t="str">
        <f>IF(E564="Oui",1,"")</f>
        <v/>
      </c>
      <c r="X564" s="35" t="str">
        <f t="shared" si="41"/>
        <v/>
      </c>
      <c r="Y564" s="35" t="str">
        <f t="shared" si="42"/>
        <v/>
      </c>
      <c r="Z564" s="35" t="str">
        <f>IF(E564="Oui",N564,"")</f>
        <v/>
      </c>
      <c r="AA564" s="38" t="str">
        <f>IF(E564="Oui",($C$3-J564)/365,"")</f>
        <v/>
      </c>
      <c r="AB564" s="35" t="str">
        <f t="shared" si="43"/>
        <v/>
      </c>
      <c r="AC564" s="35" t="str">
        <f>IF(AND($E564="Oui",$L564="CDI"),1,"")</f>
        <v/>
      </c>
      <c r="AD564" s="35" t="str">
        <f>IF(AND($E564="Oui",$L564="CDD"),1,"")</f>
        <v/>
      </c>
      <c r="AE564" s="35" t="str">
        <f>IF(AND($E564="Oui",$L564="Apprentissage"),1,"")</f>
        <v/>
      </c>
      <c r="AF564" s="35" t="str">
        <f>IF(AND($E564="Oui",$L564="Stage"),1,"")</f>
        <v/>
      </c>
      <c r="AG564" s="35" t="str">
        <f>IF(AND($E564="Oui",$L564="Autre"),1,"")</f>
        <v/>
      </c>
      <c r="AH564" s="35" t="str">
        <f>IF(AND($E564="Oui",$O564="Cadre"),1,"")</f>
        <v/>
      </c>
      <c r="AI564" s="35" t="str">
        <f>IF(AND($E564="Oui",$O564="Agent de maîtrise"),1,"")</f>
        <v/>
      </c>
      <c r="AJ564" s="35" t="str">
        <f>IF(AND($E564="Oui",$O564="Autre"),1,"")</f>
        <v/>
      </c>
      <c r="AK564" s="38" t="str">
        <f>IF(AND($E564="Oui",$H564="F"),($C$3-J564)/365,"")</f>
        <v/>
      </c>
      <c r="AL564" s="38" t="str">
        <f>IF(AND($E564="Oui",$H564="M"),($C$3-$J564)/365,"")</f>
        <v/>
      </c>
      <c r="AM564" s="35" t="str">
        <f>IF(AND($E564="Oui",$L564="CDI",$H564="F"),1,"")</f>
        <v/>
      </c>
      <c r="AN564" s="35" t="str">
        <f>IF(AND($E564="Oui",$L564="CDD",$H564="F"),1,"")</f>
        <v/>
      </c>
      <c r="AO564" s="35" t="str">
        <f>IF(AND($E564="Oui",$L564="Apprentissage",$H564="F"),1,"")</f>
        <v/>
      </c>
      <c r="AP564" s="35" t="str">
        <f>IF(AND($E564="Oui",$L564="Stage",$H564="F"),1,"")</f>
        <v/>
      </c>
      <c r="AQ564" s="35" t="str">
        <f>IF(AND($E564="Oui",$L564="Autre",$H564="F"),1,"")</f>
        <v/>
      </c>
      <c r="AR564" s="35" t="str">
        <f>IF(AND($E564="Oui",$O564="Cadre",$H564="F"),1,"")</f>
        <v/>
      </c>
      <c r="AS564" s="35" t="str">
        <f>IF(AND($E564="Oui",$O564="Agent de maîtrise",$H564="F"),1,"")</f>
        <v/>
      </c>
      <c r="AT564" s="35" t="str">
        <f>IF(AND($E564="Oui",$O564="Autre",$H564="F"),1,"")</f>
        <v/>
      </c>
      <c r="AU564" s="35" t="str">
        <f ca="1">IF($D564&gt;$AU$5,1,"")</f>
        <v/>
      </c>
      <c r="AV564" s="35" t="str">
        <f ca="1">IF(AND($D564&gt;$AV$5,$D564&lt;$AU$5),1,"")</f>
        <v/>
      </c>
      <c r="AW564" s="35" t="str">
        <f ca="1">IF($C564&gt;$AU$5,1,"")</f>
        <v/>
      </c>
      <c r="AX564" s="35" t="str">
        <f ca="1">IF(AND($C564&gt;$AV$5,$C564&lt;$AU$5),1,"")</f>
        <v/>
      </c>
      <c r="AY564" s="21" t="str">
        <f t="shared" si="44"/>
        <v/>
      </c>
    </row>
    <row r="565" spans="1:51" x14ac:dyDescent="0.25">
      <c r="A565" s="18">
        <v>558</v>
      </c>
      <c r="B565" s="32"/>
      <c r="C565" s="33"/>
      <c r="D565" s="33"/>
      <c r="E565" s="26" t="str">
        <f t="shared" si="40"/>
        <v/>
      </c>
      <c r="F565" s="34"/>
      <c r="G565" s="35"/>
      <c r="H565" s="33"/>
      <c r="I565" s="35"/>
      <c r="J565" s="37"/>
      <c r="K565" s="37"/>
      <c r="L565" s="37"/>
      <c r="M565" s="37"/>
      <c r="N565" s="33"/>
      <c r="O565" s="33"/>
      <c r="P565" s="33"/>
      <c r="Q565" s="33"/>
      <c r="R565" s="35"/>
      <c r="S565" s="35"/>
      <c r="T565" s="37"/>
      <c r="U565" s="37"/>
      <c r="V565" s="35" t="str">
        <f>IF(ISBLANK(C565),"",IF(ISBLANK($D565),$C$3-C565,D565-C565))</f>
        <v/>
      </c>
      <c r="W565" s="35" t="str">
        <f>IF(E565="Oui",1,"")</f>
        <v/>
      </c>
      <c r="X565" s="35" t="str">
        <f t="shared" si="41"/>
        <v/>
      </c>
      <c r="Y565" s="35" t="str">
        <f t="shared" si="42"/>
        <v/>
      </c>
      <c r="Z565" s="35" t="str">
        <f>IF(E565="Oui",N565,"")</f>
        <v/>
      </c>
      <c r="AA565" s="38" t="str">
        <f>IF(E565="Oui",($C$3-J565)/365,"")</f>
        <v/>
      </c>
      <c r="AB565" s="35" t="str">
        <f t="shared" si="43"/>
        <v/>
      </c>
      <c r="AC565" s="35" t="str">
        <f>IF(AND($E565="Oui",$L565="CDI"),1,"")</f>
        <v/>
      </c>
      <c r="AD565" s="35" t="str">
        <f>IF(AND($E565="Oui",$L565="CDD"),1,"")</f>
        <v/>
      </c>
      <c r="AE565" s="35" t="str">
        <f>IF(AND($E565="Oui",$L565="Apprentissage"),1,"")</f>
        <v/>
      </c>
      <c r="AF565" s="35" t="str">
        <f>IF(AND($E565="Oui",$L565="Stage"),1,"")</f>
        <v/>
      </c>
      <c r="AG565" s="35" t="str">
        <f>IF(AND($E565="Oui",$L565="Autre"),1,"")</f>
        <v/>
      </c>
      <c r="AH565" s="35" t="str">
        <f>IF(AND($E565="Oui",$O565="Cadre"),1,"")</f>
        <v/>
      </c>
      <c r="AI565" s="35" t="str">
        <f>IF(AND($E565="Oui",$O565="Agent de maîtrise"),1,"")</f>
        <v/>
      </c>
      <c r="AJ565" s="35" t="str">
        <f>IF(AND($E565="Oui",$O565="Autre"),1,"")</f>
        <v/>
      </c>
      <c r="AK565" s="38" t="str">
        <f>IF(AND($E565="Oui",$H565="F"),($C$3-J565)/365,"")</f>
        <v/>
      </c>
      <c r="AL565" s="38" t="str">
        <f>IF(AND($E565="Oui",$H565="M"),($C$3-$J565)/365,"")</f>
        <v/>
      </c>
      <c r="AM565" s="35" t="str">
        <f>IF(AND($E565="Oui",$L565="CDI",$H565="F"),1,"")</f>
        <v/>
      </c>
      <c r="AN565" s="35" t="str">
        <f>IF(AND($E565="Oui",$L565="CDD",$H565="F"),1,"")</f>
        <v/>
      </c>
      <c r="AO565" s="35" t="str">
        <f>IF(AND($E565="Oui",$L565="Apprentissage",$H565="F"),1,"")</f>
        <v/>
      </c>
      <c r="AP565" s="35" t="str">
        <f>IF(AND($E565="Oui",$L565="Stage",$H565="F"),1,"")</f>
        <v/>
      </c>
      <c r="AQ565" s="35" t="str">
        <f>IF(AND($E565="Oui",$L565="Autre",$H565="F"),1,"")</f>
        <v/>
      </c>
      <c r="AR565" s="35" t="str">
        <f>IF(AND($E565="Oui",$O565="Cadre",$H565="F"),1,"")</f>
        <v/>
      </c>
      <c r="AS565" s="35" t="str">
        <f>IF(AND($E565="Oui",$O565="Agent de maîtrise",$H565="F"),1,"")</f>
        <v/>
      </c>
      <c r="AT565" s="35" t="str">
        <f>IF(AND($E565="Oui",$O565="Autre",$H565="F"),1,"")</f>
        <v/>
      </c>
      <c r="AU565" s="35" t="str">
        <f ca="1">IF($D565&gt;$AU$5,1,"")</f>
        <v/>
      </c>
      <c r="AV565" s="35" t="str">
        <f ca="1">IF(AND($D565&gt;$AV$5,$D565&lt;$AU$5),1,"")</f>
        <v/>
      </c>
      <c r="AW565" s="35" t="str">
        <f ca="1">IF($C565&gt;$AU$5,1,"")</f>
        <v/>
      </c>
      <c r="AX565" s="35" t="str">
        <f ca="1">IF(AND($C565&gt;$AV$5,$C565&lt;$AU$5),1,"")</f>
        <v/>
      </c>
      <c r="AY565" s="21" t="str">
        <f t="shared" si="44"/>
        <v/>
      </c>
    </row>
    <row r="566" spans="1:51" x14ac:dyDescent="0.25">
      <c r="A566" s="18">
        <v>559</v>
      </c>
      <c r="B566" s="32"/>
      <c r="C566" s="33"/>
      <c r="D566" s="33"/>
      <c r="E566" s="26" t="str">
        <f t="shared" si="40"/>
        <v/>
      </c>
      <c r="F566" s="34"/>
      <c r="G566" s="35"/>
      <c r="H566" s="33"/>
      <c r="I566" s="35"/>
      <c r="J566" s="37"/>
      <c r="K566" s="37"/>
      <c r="L566" s="37"/>
      <c r="M566" s="37"/>
      <c r="N566" s="33"/>
      <c r="O566" s="33"/>
      <c r="P566" s="33"/>
      <c r="Q566" s="33"/>
      <c r="R566" s="35"/>
      <c r="S566" s="35"/>
      <c r="T566" s="37"/>
      <c r="U566" s="37"/>
      <c r="V566" s="35" t="str">
        <f>IF(ISBLANK(C566),"",IF(ISBLANK($D566),$C$3-C566,D566-C566))</f>
        <v/>
      </c>
      <c r="W566" s="35" t="str">
        <f>IF(E566="Oui",1,"")</f>
        <v/>
      </c>
      <c r="X566" s="35" t="str">
        <f t="shared" si="41"/>
        <v/>
      </c>
      <c r="Y566" s="35" t="str">
        <f t="shared" si="42"/>
        <v/>
      </c>
      <c r="Z566" s="35" t="str">
        <f>IF(E566="Oui",N566,"")</f>
        <v/>
      </c>
      <c r="AA566" s="38" t="str">
        <f>IF(E566="Oui",($C$3-J566)/365,"")</f>
        <v/>
      </c>
      <c r="AB566" s="35" t="str">
        <f t="shared" si="43"/>
        <v/>
      </c>
      <c r="AC566" s="35" t="str">
        <f>IF(AND($E566="Oui",$L566="CDI"),1,"")</f>
        <v/>
      </c>
      <c r="AD566" s="35" t="str">
        <f>IF(AND($E566="Oui",$L566="CDD"),1,"")</f>
        <v/>
      </c>
      <c r="AE566" s="35" t="str">
        <f>IF(AND($E566="Oui",$L566="Apprentissage"),1,"")</f>
        <v/>
      </c>
      <c r="AF566" s="35" t="str">
        <f>IF(AND($E566="Oui",$L566="Stage"),1,"")</f>
        <v/>
      </c>
      <c r="AG566" s="35" t="str">
        <f>IF(AND($E566="Oui",$L566="Autre"),1,"")</f>
        <v/>
      </c>
      <c r="AH566" s="35" t="str">
        <f>IF(AND($E566="Oui",$O566="Cadre"),1,"")</f>
        <v/>
      </c>
      <c r="AI566" s="35" t="str">
        <f>IF(AND($E566="Oui",$O566="Agent de maîtrise"),1,"")</f>
        <v/>
      </c>
      <c r="AJ566" s="35" t="str">
        <f>IF(AND($E566="Oui",$O566="Autre"),1,"")</f>
        <v/>
      </c>
      <c r="AK566" s="38" t="str">
        <f>IF(AND($E566="Oui",$H566="F"),($C$3-J566)/365,"")</f>
        <v/>
      </c>
      <c r="AL566" s="38" t="str">
        <f>IF(AND($E566="Oui",$H566="M"),($C$3-$J566)/365,"")</f>
        <v/>
      </c>
      <c r="AM566" s="35" t="str">
        <f>IF(AND($E566="Oui",$L566="CDI",$H566="F"),1,"")</f>
        <v/>
      </c>
      <c r="AN566" s="35" t="str">
        <f>IF(AND($E566="Oui",$L566="CDD",$H566="F"),1,"")</f>
        <v/>
      </c>
      <c r="AO566" s="35" t="str">
        <f>IF(AND($E566="Oui",$L566="Apprentissage",$H566="F"),1,"")</f>
        <v/>
      </c>
      <c r="AP566" s="35" t="str">
        <f>IF(AND($E566="Oui",$L566="Stage",$H566="F"),1,"")</f>
        <v/>
      </c>
      <c r="AQ566" s="35" t="str">
        <f>IF(AND($E566="Oui",$L566="Autre",$H566="F"),1,"")</f>
        <v/>
      </c>
      <c r="AR566" s="35" t="str">
        <f>IF(AND($E566="Oui",$O566="Cadre",$H566="F"),1,"")</f>
        <v/>
      </c>
      <c r="AS566" s="35" t="str">
        <f>IF(AND($E566="Oui",$O566="Agent de maîtrise",$H566="F"),1,"")</f>
        <v/>
      </c>
      <c r="AT566" s="35" t="str">
        <f>IF(AND($E566="Oui",$O566="Autre",$H566="F"),1,"")</f>
        <v/>
      </c>
      <c r="AU566" s="35" t="str">
        <f ca="1">IF($D566&gt;$AU$5,1,"")</f>
        <v/>
      </c>
      <c r="AV566" s="35" t="str">
        <f ca="1">IF(AND($D566&gt;$AV$5,$D566&lt;$AU$5),1,"")</f>
        <v/>
      </c>
      <c r="AW566" s="35" t="str">
        <f ca="1">IF($C566&gt;$AU$5,1,"")</f>
        <v/>
      </c>
      <c r="AX566" s="35" t="str">
        <f ca="1">IF(AND($C566&gt;$AV$5,$C566&lt;$AU$5),1,"")</f>
        <v/>
      </c>
      <c r="AY566" s="21" t="str">
        <f t="shared" si="44"/>
        <v/>
      </c>
    </row>
    <row r="567" spans="1:51" x14ac:dyDescent="0.25">
      <c r="A567" s="18">
        <v>560</v>
      </c>
      <c r="B567" s="32"/>
      <c r="C567" s="33"/>
      <c r="D567" s="33"/>
      <c r="E567" s="26" t="str">
        <f t="shared" si="40"/>
        <v/>
      </c>
      <c r="F567" s="34"/>
      <c r="G567" s="35"/>
      <c r="H567" s="33"/>
      <c r="I567" s="35"/>
      <c r="J567" s="37"/>
      <c r="K567" s="37"/>
      <c r="L567" s="37"/>
      <c r="M567" s="37"/>
      <c r="N567" s="33"/>
      <c r="O567" s="33"/>
      <c r="P567" s="33"/>
      <c r="Q567" s="33"/>
      <c r="R567" s="35"/>
      <c r="S567" s="35"/>
      <c r="T567" s="37"/>
      <c r="U567" s="37"/>
      <c r="V567" s="35" t="str">
        <f>IF(ISBLANK(C567),"",IF(ISBLANK($D567),$C$3-C567,D567-C567))</f>
        <v/>
      </c>
      <c r="W567" s="35" t="str">
        <f>IF(E567="Oui",1,"")</f>
        <v/>
      </c>
      <c r="X567" s="35" t="str">
        <f t="shared" si="41"/>
        <v/>
      </c>
      <c r="Y567" s="35" t="str">
        <f t="shared" si="42"/>
        <v/>
      </c>
      <c r="Z567" s="35" t="str">
        <f>IF(E567="Oui",N567,"")</f>
        <v/>
      </c>
      <c r="AA567" s="38" t="str">
        <f>IF(E567="Oui",($C$3-J567)/365,"")</f>
        <v/>
      </c>
      <c r="AB567" s="35" t="str">
        <f t="shared" si="43"/>
        <v/>
      </c>
      <c r="AC567" s="35" t="str">
        <f>IF(AND($E567="Oui",$L567="CDI"),1,"")</f>
        <v/>
      </c>
      <c r="AD567" s="35" t="str">
        <f>IF(AND($E567="Oui",$L567="CDD"),1,"")</f>
        <v/>
      </c>
      <c r="AE567" s="35" t="str">
        <f>IF(AND($E567="Oui",$L567="Apprentissage"),1,"")</f>
        <v/>
      </c>
      <c r="AF567" s="35" t="str">
        <f>IF(AND($E567="Oui",$L567="Stage"),1,"")</f>
        <v/>
      </c>
      <c r="AG567" s="35" t="str">
        <f>IF(AND($E567="Oui",$L567="Autre"),1,"")</f>
        <v/>
      </c>
      <c r="AH567" s="35" t="str">
        <f>IF(AND($E567="Oui",$O567="Cadre"),1,"")</f>
        <v/>
      </c>
      <c r="AI567" s="35" t="str">
        <f>IF(AND($E567="Oui",$O567="Agent de maîtrise"),1,"")</f>
        <v/>
      </c>
      <c r="AJ567" s="35" t="str">
        <f>IF(AND($E567="Oui",$O567="Autre"),1,"")</f>
        <v/>
      </c>
      <c r="AK567" s="38" t="str">
        <f>IF(AND($E567="Oui",$H567="F"),($C$3-J567)/365,"")</f>
        <v/>
      </c>
      <c r="AL567" s="38" t="str">
        <f>IF(AND($E567="Oui",$H567="M"),($C$3-$J567)/365,"")</f>
        <v/>
      </c>
      <c r="AM567" s="35" t="str">
        <f>IF(AND($E567="Oui",$L567="CDI",$H567="F"),1,"")</f>
        <v/>
      </c>
      <c r="AN567" s="35" t="str">
        <f>IF(AND($E567="Oui",$L567="CDD",$H567="F"),1,"")</f>
        <v/>
      </c>
      <c r="AO567" s="35" t="str">
        <f>IF(AND($E567="Oui",$L567="Apprentissage",$H567="F"),1,"")</f>
        <v/>
      </c>
      <c r="AP567" s="35" t="str">
        <f>IF(AND($E567="Oui",$L567="Stage",$H567="F"),1,"")</f>
        <v/>
      </c>
      <c r="AQ567" s="35" t="str">
        <f>IF(AND($E567="Oui",$L567="Autre",$H567="F"),1,"")</f>
        <v/>
      </c>
      <c r="AR567" s="35" t="str">
        <f>IF(AND($E567="Oui",$O567="Cadre",$H567="F"),1,"")</f>
        <v/>
      </c>
      <c r="AS567" s="35" t="str">
        <f>IF(AND($E567="Oui",$O567="Agent de maîtrise",$H567="F"),1,"")</f>
        <v/>
      </c>
      <c r="AT567" s="35" t="str">
        <f>IF(AND($E567="Oui",$O567="Autre",$H567="F"),1,"")</f>
        <v/>
      </c>
      <c r="AU567" s="35" t="str">
        <f ca="1">IF($D567&gt;$AU$5,1,"")</f>
        <v/>
      </c>
      <c r="AV567" s="35" t="str">
        <f ca="1">IF(AND($D567&gt;$AV$5,$D567&lt;$AU$5),1,"")</f>
        <v/>
      </c>
      <c r="AW567" s="35" t="str">
        <f ca="1">IF($C567&gt;$AU$5,1,"")</f>
        <v/>
      </c>
      <c r="AX567" s="35" t="str">
        <f ca="1">IF(AND($C567&gt;$AV$5,$C567&lt;$AU$5),1,"")</f>
        <v/>
      </c>
      <c r="AY567" s="21" t="str">
        <f t="shared" si="44"/>
        <v/>
      </c>
    </row>
    <row r="568" spans="1:51" x14ac:dyDescent="0.25">
      <c r="A568" s="18">
        <v>561</v>
      </c>
      <c r="B568" s="32"/>
      <c r="C568" s="33"/>
      <c r="D568" s="33"/>
      <c r="E568" s="26" t="str">
        <f t="shared" si="40"/>
        <v/>
      </c>
      <c r="F568" s="34"/>
      <c r="G568" s="35"/>
      <c r="H568" s="33"/>
      <c r="I568" s="35"/>
      <c r="J568" s="37"/>
      <c r="K568" s="37"/>
      <c r="L568" s="37"/>
      <c r="M568" s="37"/>
      <c r="N568" s="33"/>
      <c r="O568" s="33"/>
      <c r="P568" s="33"/>
      <c r="Q568" s="33"/>
      <c r="R568" s="35"/>
      <c r="S568" s="35"/>
      <c r="T568" s="37"/>
      <c r="U568" s="37"/>
      <c r="V568" s="35" t="str">
        <f>IF(ISBLANK(C568),"",IF(ISBLANK($D568),$C$3-C568,D568-C568))</f>
        <v/>
      </c>
      <c r="W568" s="35" t="str">
        <f>IF(E568="Oui",1,"")</f>
        <v/>
      </c>
      <c r="X568" s="35" t="str">
        <f t="shared" si="41"/>
        <v/>
      </c>
      <c r="Y568" s="35" t="str">
        <f t="shared" si="42"/>
        <v/>
      </c>
      <c r="Z568" s="35" t="str">
        <f>IF(E568="Oui",N568,"")</f>
        <v/>
      </c>
      <c r="AA568" s="38" t="str">
        <f>IF(E568="Oui",($C$3-J568)/365,"")</f>
        <v/>
      </c>
      <c r="AB568" s="35" t="str">
        <f t="shared" si="43"/>
        <v/>
      </c>
      <c r="AC568" s="35" t="str">
        <f>IF(AND($E568="Oui",$L568="CDI"),1,"")</f>
        <v/>
      </c>
      <c r="AD568" s="35" t="str">
        <f>IF(AND($E568="Oui",$L568="CDD"),1,"")</f>
        <v/>
      </c>
      <c r="AE568" s="35" t="str">
        <f>IF(AND($E568="Oui",$L568="Apprentissage"),1,"")</f>
        <v/>
      </c>
      <c r="AF568" s="35" t="str">
        <f>IF(AND($E568="Oui",$L568="Stage"),1,"")</f>
        <v/>
      </c>
      <c r="AG568" s="35" t="str">
        <f>IF(AND($E568="Oui",$L568="Autre"),1,"")</f>
        <v/>
      </c>
      <c r="AH568" s="35" t="str">
        <f>IF(AND($E568="Oui",$O568="Cadre"),1,"")</f>
        <v/>
      </c>
      <c r="AI568" s="35" t="str">
        <f>IF(AND($E568="Oui",$O568="Agent de maîtrise"),1,"")</f>
        <v/>
      </c>
      <c r="AJ568" s="35" t="str">
        <f>IF(AND($E568="Oui",$O568="Autre"),1,"")</f>
        <v/>
      </c>
      <c r="AK568" s="38" t="str">
        <f>IF(AND($E568="Oui",$H568="F"),($C$3-J568)/365,"")</f>
        <v/>
      </c>
      <c r="AL568" s="38" t="str">
        <f>IF(AND($E568="Oui",$H568="M"),($C$3-$J568)/365,"")</f>
        <v/>
      </c>
      <c r="AM568" s="35" t="str">
        <f>IF(AND($E568="Oui",$L568="CDI",$H568="F"),1,"")</f>
        <v/>
      </c>
      <c r="AN568" s="35" t="str">
        <f>IF(AND($E568="Oui",$L568="CDD",$H568="F"),1,"")</f>
        <v/>
      </c>
      <c r="AO568" s="35" t="str">
        <f>IF(AND($E568="Oui",$L568="Apprentissage",$H568="F"),1,"")</f>
        <v/>
      </c>
      <c r="AP568" s="35" t="str">
        <f>IF(AND($E568="Oui",$L568="Stage",$H568="F"),1,"")</f>
        <v/>
      </c>
      <c r="AQ568" s="35" t="str">
        <f>IF(AND($E568="Oui",$L568="Autre",$H568="F"),1,"")</f>
        <v/>
      </c>
      <c r="AR568" s="35" t="str">
        <f>IF(AND($E568="Oui",$O568="Cadre",$H568="F"),1,"")</f>
        <v/>
      </c>
      <c r="AS568" s="35" t="str">
        <f>IF(AND($E568="Oui",$O568="Agent de maîtrise",$H568="F"),1,"")</f>
        <v/>
      </c>
      <c r="AT568" s="35" t="str">
        <f>IF(AND($E568="Oui",$O568="Autre",$H568="F"),1,"")</f>
        <v/>
      </c>
      <c r="AU568" s="35" t="str">
        <f ca="1">IF($D568&gt;$AU$5,1,"")</f>
        <v/>
      </c>
      <c r="AV568" s="35" t="str">
        <f ca="1">IF(AND($D568&gt;$AV$5,$D568&lt;$AU$5),1,"")</f>
        <v/>
      </c>
      <c r="AW568" s="35" t="str">
        <f ca="1">IF($C568&gt;$AU$5,1,"")</f>
        <v/>
      </c>
      <c r="AX568" s="35" t="str">
        <f ca="1">IF(AND($C568&gt;$AV$5,$C568&lt;$AU$5),1,"")</f>
        <v/>
      </c>
      <c r="AY568" s="21" t="str">
        <f t="shared" si="44"/>
        <v/>
      </c>
    </row>
    <row r="569" spans="1:51" x14ac:dyDescent="0.25">
      <c r="A569" s="18">
        <v>562</v>
      </c>
      <c r="B569" s="32"/>
      <c r="C569" s="33"/>
      <c r="D569" s="33"/>
      <c r="E569" s="26" t="str">
        <f t="shared" si="40"/>
        <v/>
      </c>
      <c r="F569" s="34"/>
      <c r="G569" s="35"/>
      <c r="H569" s="33"/>
      <c r="I569" s="35"/>
      <c r="J569" s="37"/>
      <c r="K569" s="37"/>
      <c r="L569" s="37"/>
      <c r="M569" s="37"/>
      <c r="N569" s="33"/>
      <c r="O569" s="33"/>
      <c r="P569" s="33"/>
      <c r="Q569" s="33"/>
      <c r="R569" s="35"/>
      <c r="S569" s="35"/>
      <c r="T569" s="37"/>
      <c r="U569" s="37"/>
      <c r="V569" s="35" t="str">
        <f>IF(ISBLANK(C569),"",IF(ISBLANK($D569),$C$3-C569,D569-C569))</f>
        <v/>
      </c>
      <c r="W569" s="35" t="str">
        <f>IF(E569="Oui",1,"")</f>
        <v/>
      </c>
      <c r="X569" s="35" t="str">
        <f t="shared" si="41"/>
        <v/>
      </c>
      <c r="Y569" s="35" t="str">
        <f t="shared" si="42"/>
        <v/>
      </c>
      <c r="Z569" s="35" t="str">
        <f>IF(E569="Oui",N569,"")</f>
        <v/>
      </c>
      <c r="AA569" s="38" t="str">
        <f>IF(E569="Oui",($C$3-J569)/365,"")</f>
        <v/>
      </c>
      <c r="AB569" s="35" t="str">
        <f t="shared" si="43"/>
        <v/>
      </c>
      <c r="AC569" s="35" t="str">
        <f>IF(AND($E569="Oui",$L569="CDI"),1,"")</f>
        <v/>
      </c>
      <c r="AD569" s="35" t="str">
        <f>IF(AND($E569="Oui",$L569="CDD"),1,"")</f>
        <v/>
      </c>
      <c r="AE569" s="35" t="str">
        <f>IF(AND($E569="Oui",$L569="Apprentissage"),1,"")</f>
        <v/>
      </c>
      <c r="AF569" s="35" t="str">
        <f>IF(AND($E569="Oui",$L569="Stage"),1,"")</f>
        <v/>
      </c>
      <c r="AG569" s="35" t="str">
        <f>IF(AND($E569="Oui",$L569="Autre"),1,"")</f>
        <v/>
      </c>
      <c r="AH569" s="35" t="str">
        <f>IF(AND($E569="Oui",$O569="Cadre"),1,"")</f>
        <v/>
      </c>
      <c r="AI569" s="35" t="str">
        <f>IF(AND($E569="Oui",$O569="Agent de maîtrise"),1,"")</f>
        <v/>
      </c>
      <c r="AJ569" s="35" t="str">
        <f>IF(AND($E569="Oui",$O569="Autre"),1,"")</f>
        <v/>
      </c>
      <c r="AK569" s="38" t="str">
        <f>IF(AND($E569="Oui",$H569="F"),($C$3-J569)/365,"")</f>
        <v/>
      </c>
      <c r="AL569" s="38" t="str">
        <f>IF(AND($E569="Oui",$H569="M"),($C$3-$J569)/365,"")</f>
        <v/>
      </c>
      <c r="AM569" s="35" t="str">
        <f>IF(AND($E569="Oui",$L569="CDI",$H569="F"),1,"")</f>
        <v/>
      </c>
      <c r="AN569" s="35" t="str">
        <f>IF(AND($E569="Oui",$L569="CDD",$H569="F"),1,"")</f>
        <v/>
      </c>
      <c r="AO569" s="35" t="str">
        <f>IF(AND($E569="Oui",$L569="Apprentissage",$H569="F"),1,"")</f>
        <v/>
      </c>
      <c r="AP569" s="35" t="str">
        <f>IF(AND($E569="Oui",$L569="Stage",$H569="F"),1,"")</f>
        <v/>
      </c>
      <c r="AQ569" s="35" t="str">
        <f>IF(AND($E569="Oui",$L569="Autre",$H569="F"),1,"")</f>
        <v/>
      </c>
      <c r="AR569" s="35" t="str">
        <f>IF(AND($E569="Oui",$O569="Cadre",$H569="F"),1,"")</f>
        <v/>
      </c>
      <c r="AS569" s="35" t="str">
        <f>IF(AND($E569="Oui",$O569="Agent de maîtrise",$H569="F"),1,"")</f>
        <v/>
      </c>
      <c r="AT569" s="35" t="str">
        <f>IF(AND($E569="Oui",$O569="Autre",$H569="F"),1,"")</f>
        <v/>
      </c>
      <c r="AU569" s="35" t="str">
        <f ca="1">IF($D569&gt;$AU$5,1,"")</f>
        <v/>
      </c>
      <c r="AV569" s="35" t="str">
        <f ca="1">IF(AND($D569&gt;$AV$5,$D569&lt;$AU$5),1,"")</f>
        <v/>
      </c>
      <c r="AW569" s="35" t="str">
        <f ca="1">IF($C569&gt;$AU$5,1,"")</f>
        <v/>
      </c>
      <c r="AX569" s="35" t="str">
        <f ca="1">IF(AND($C569&gt;$AV$5,$C569&lt;$AU$5),1,"")</f>
        <v/>
      </c>
      <c r="AY569" s="21" t="str">
        <f t="shared" si="44"/>
        <v/>
      </c>
    </row>
    <row r="570" spans="1:51" x14ac:dyDescent="0.25">
      <c r="A570" s="18">
        <v>563</v>
      </c>
      <c r="B570" s="32"/>
      <c r="C570" s="33"/>
      <c r="D570" s="33"/>
      <c r="E570" s="26" t="str">
        <f t="shared" si="40"/>
        <v/>
      </c>
      <c r="F570" s="34"/>
      <c r="G570" s="35"/>
      <c r="H570" s="33"/>
      <c r="I570" s="35"/>
      <c r="J570" s="37"/>
      <c r="K570" s="37"/>
      <c r="L570" s="37"/>
      <c r="M570" s="37"/>
      <c r="N570" s="33"/>
      <c r="O570" s="33"/>
      <c r="P570" s="33"/>
      <c r="Q570" s="33"/>
      <c r="R570" s="35"/>
      <c r="S570" s="35"/>
      <c r="T570" s="37"/>
      <c r="U570" s="37"/>
      <c r="V570" s="35" t="str">
        <f>IF(ISBLANK(C570),"",IF(ISBLANK($D570),$C$3-C570,D570-C570))</f>
        <v/>
      </c>
      <c r="W570" s="35" t="str">
        <f>IF(E570="Oui",1,"")</f>
        <v/>
      </c>
      <c r="X570" s="35" t="str">
        <f t="shared" si="41"/>
        <v/>
      </c>
      <c r="Y570" s="35" t="str">
        <f t="shared" si="42"/>
        <v/>
      </c>
      <c r="Z570" s="35" t="str">
        <f>IF(E570="Oui",N570,"")</f>
        <v/>
      </c>
      <c r="AA570" s="38" t="str">
        <f>IF(E570="Oui",($C$3-J570)/365,"")</f>
        <v/>
      </c>
      <c r="AB570" s="35" t="str">
        <f t="shared" si="43"/>
        <v/>
      </c>
      <c r="AC570" s="35" t="str">
        <f>IF(AND($E570="Oui",$L570="CDI"),1,"")</f>
        <v/>
      </c>
      <c r="AD570" s="35" t="str">
        <f>IF(AND($E570="Oui",$L570="CDD"),1,"")</f>
        <v/>
      </c>
      <c r="AE570" s="35" t="str">
        <f>IF(AND($E570="Oui",$L570="Apprentissage"),1,"")</f>
        <v/>
      </c>
      <c r="AF570" s="35" t="str">
        <f>IF(AND($E570="Oui",$L570="Stage"),1,"")</f>
        <v/>
      </c>
      <c r="AG570" s="35" t="str">
        <f>IF(AND($E570="Oui",$L570="Autre"),1,"")</f>
        <v/>
      </c>
      <c r="AH570" s="35" t="str">
        <f>IF(AND($E570="Oui",$O570="Cadre"),1,"")</f>
        <v/>
      </c>
      <c r="AI570" s="35" t="str">
        <f>IF(AND($E570="Oui",$O570="Agent de maîtrise"),1,"")</f>
        <v/>
      </c>
      <c r="AJ570" s="35" t="str">
        <f>IF(AND($E570="Oui",$O570="Autre"),1,"")</f>
        <v/>
      </c>
      <c r="AK570" s="38" t="str">
        <f>IF(AND($E570="Oui",$H570="F"),($C$3-J570)/365,"")</f>
        <v/>
      </c>
      <c r="AL570" s="38" t="str">
        <f>IF(AND($E570="Oui",$H570="M"),($C$3-$J570)/365,"")</f>
        <v/>
      </c>
      <c r="AM570" s="35" t="str">
        <f>IF(AND($E570="Oui",$L570="CDI",$H570="F"),1,"")</f>
        <v/>
      </c>
      <c r="AN570" s="35" t="str">
        <f>IF(AND($E570="Oui",$L570="CDD",$H570="F"),1,"")</f>
        <v/>
      </c>
      <c r="AO570" s="35" t="str">
        <f>IF(AND($E570="Oui",$L570="Apprentissage",$H570="F"),1,"")</f>
        <v/>
      </c>
      <c r="AP570" s="35" t="str">
        <f>IF(AND($E570="Oui",$L570="Stage",$H570="F"),1,"")</f>
        <v/>
      </c>
      <c r="AQ570" s="35" t="str">
        <f>IF(AND($E570="Oui",$L570="Autre",$H570="F"),1,"")</f>
        <v/>
      </c>
      <c r="AR570" s="35" t="str">
        <f>IF(AND($E570="Oui",$O570="Cadre",$H570="F"),1,"")</f>
        <v/>
      </c>
      <c r="AS570" s="35" t="str">
        <f>IF(AND($E570="Oui",$O570="Agent de maîtrise",$H570="F"),1,"")</f>
        <v/>
      </c>
      <c r="AT570" s="35" t="str">
        <f>IF(AND($E570="Oui",$O570="Autre",$H570="F"),1,"")</f>
        <v/>
      </c>
      <c r="AU570" s="35" t="str">
        <f ca="1">IF($D570&gt;$AU$5,1,"")</f>
        <v/>
      </c>
      <c r="AV570" s="35" t="str">
        <f ca="1">IF(AND($D570&gt;$AV$5,$D570&lt;$AU$5),1,"")</f>
        <v/>
      </c>
      <c r="AW570" s="35" t="str">
        <f ca="1">IF($C570&gt;$AU$5,1,"")</f>
        <v/>
      </c>
      <c r="AX570" s="35" t="str">
        <f ca="1">IF(AND($C570&gt;$AV$5,$C570&lt;$AU$5),1,"")</f>
        <v/>
      </c>
      <c r="AY570" s="21" t="str">
        <f t="shared" si="44"/>
        <v/>
      </c>
    </row>
    <row r="571" spans="1:51" x14ac:dyDescent="0.25">
      <c r="A571" s="18">
        <v>564</v>
      </c>
      <c r="B571" s="32"/>
      <c r="C571" s="33"/>
      <c r="D571" s="33"/>
      <c r="E571" s="26" t="str">
        <f t="shared" si="40"/>
        <v/>
      </c>
      <c r="F571" s="34"/>
      <c r="G571" s="35"/>
      <c r="H571" s="33"/>
      <c r="I571" s="35"/>
      <c r="J571" s="37"/>
      <c r="K571" s="37"/>
      <c r="L571" s="37"/>
      <c r="M571" s="37"/>
      <c r="N571" s="33"/>
      <c r="O571" s="33"/>
      <c r="P571" s="33"/>
      <c r="Q571" s="33"/>
      <c r="R571" s="35"/>
      <c r="S571" s="35"/>
      <c r="T571" s="37"/>
      <c r="U571" s="37"/>
      <c r="V571" s="35" t="str">
        <f>IF(ISBLANK(C571),"",IF(ISBLANK($D571),$C$3-C571,D571-C571))</f>
        <v/>
      </c>
      <c r="W571" s="35" t="str">
        <f>IF(E571="Oui",1,"")</f>
        <v/>
      </c>
      <c r="X571" s="35" t="str">
        <f t="shared" si="41"/>
        <v/>
      </c>
      <c r="Y571" s="35" t="str">
        <f t="shared" si="42"/>
        <v/>
      </c>
      <c r="Z571" s="35" t="str">
        <f>IF(E571="Oui",N571,"")</f>
        <v/>
      </c>
      <c r="AA571" s="38" t="str">
        <f>IF(E571="Oui",($C$3-J571)/365,"")</f>
        <v/>
      </c>
      <c r="AB571" s="35" t="str">
        <f t="shared" si="43"/>
        <v/>
      </c>
      <c r="AC571" s="35" t="str">
        <f>IF(AND($E571="Oui",$L571="CDI"),1,"")</f>
        <v/>
      </c>
      <c r="AD571" s="35" t="str">
        <f>IF(AND($E571="Oui",$L571="CDD"),1,"")</f>
        <v/>
      </c>
      <c r="AE571" s="35" t="str">
        <f>IF(AND($E571="Oui",$L571="Apprentissage"),1,"")</f>
        <v/>
      </c>
      <c r="AF571" s="35" t="str">
        <f>IF(AND($E571="Oui",$L571="Stage"),1,"")</f>
        <v/>
      </c>
      <c r="AG571" s="35" t="str">
        <f>IF(AND($E571="Oui",$L571="Autre"),1,"")</f>
        <v/>
      </c>
      <c r="AH571" s="35" t="str">
        <f>IF(AND($E571="Oui",$O571="Cadre"),1,"")</f>
        <v/>
      </c>
      <c r="AI571" s="35" t="str">
        <f>IF(AND($E571="Oui",$O571="Agent de maîtrise"),1,"")</f>
        <v/>
      </c>
      <c r="AJ571" s="35" t="str">
        <f>IF(AND($E571="Oui",$O571="Autre"),1,"")</f>
        <v/>
      </c>
      <c r="AK571" s="38" t="str">
        <f>IF(AND($E571="Oui",$H571="F"),($C$3-J571)/365,"")</f>
        <v/>
      </c>
      <c r="AL571" s="38" t="str">
        <f>IF(AND($E571="Oui",$H571="M"),($C$3-$J571)/365,"")</f>
        <v/>
      </c>
      <c r="AM571" s="35" t="str">
        <f>IF(AND($E571="Oui",$L571="CDI",$H571="F"),1,"")</f>
        <v/>
      </c>
      <c r="AN571" s="35" t="str">
        <f>IF(AND($E571="Oui",$L571="CDD",$H571="F"),1,"")</f>
        <v/>
      </c>
      <c r="AO571" s="35" t="str">
        <f>IF(AND($E571="Oui",$L571="Apprentissage",$H571="F"),1,"")</f>
        <v/>
      </c>
      <c r="AP571" s="35" t="str">
        <f>IF(AND($E571="Oui",$L571="Stage",$H571="F"),1,"")</f>
        <v/>
      </c>
      <c r="AQ571" s="35" t="str">
        <f>IF(AND($E571="Oui",$L571="Autre",$H571="F"),1,"")</f>
        <v/>
      </c>
      <c r="AR571" s="35" t="str">
        <f>IF(AND($E571="Oui",$O571="Cadre",$H571="F"),1,"")</f>
        <v/>
      </c>
      <c r="AS571" s="35" t="str">
        <f>IF(AND($E571="Oui",$O571="Agent de maîtrise",$H571="F"),1,"")</f>
        <v/>
      </c>
      <c r="AT571" s="35" t="str">
        <f>IF(AND($E571="Oui",$O571="Autre",$H571="F"),1,"")</f>
        <v/>
      </c>
      <c r="AU571" s="35" t="str">
        <f ca="1">IF($D571&gt;$AU$5,1,"")</f>
        <v/>
      </c>
      <c r="AV571" s="35" t="str">
        <f ca="1">IF(AND($D571&gt;$AV$5,$D571&lt;$AU$5),1,"")</f>
        <v/>
      </c>
      <c r="AW571" s="35" t="str">
        <f ca="1">IF($C571&gt;$AU$5,1,"")</f>
        <v/>
      </c>
      <c r="AX571" s="35" t="str">
        <f ca="1">IF(AND($C571&gt;$AV$5,$C571&lt;$AU$5),1,"")</f>
        <v/>
      </c>
      <c r="AY571" s="21" t="str">
        <f t="shared" si="44"/>
        <v/>
      </c>
    </row>
    <row r="572" spans="1:51" x14ac:dyDescent="0.25">
      <c r="A572" s="18">
        <v>565</v>
      </c>
      <c r="B572" s="32"/>
      <c r="C572" s="33"/>
      <c r="D572" s="33"/>
      <c r="E572" s="26" t="str">
        <f t="shared" si="40"/>
        <v/>
      </c>
      <c r="F572" s="34"/>
      <c r="G572" s="35"/>
      <c r="H572" s="33"/>
      <c r="I572" s="35"/>
      <c r="J572" s="37"/>
      <c r="K572" s="37"/>
      <c r="L572" s="37"/>
      <c r="M572" s="37"/>
      <c r="N572" s="33"/>
      <c r="O572" s="33"/>
      <c r="P572" s="33"/>
      <c r="Q572" s="33"/>
      <c r="R572" s="35"/>
      <c r="S572" s="35"/>
      <c r="T572" s="37"/>
      <c r="U572" s="37"/>
      <c r="V572" s="35" t="str">
        <f>IF(ISBLANK(C572),"",IF(ISBLANK($D572),$C$3-C572,D572-C572))</f>
        <v/>
      </c>
      <c r="W572" s="35" t="str">
        <f>IF(E572="Oui",1,"")</f>
        <v/>
      </c>
      <c r="X572" s="35" t="str">
        <f t="shared" si="41"/>
        <v/>
      </c>
      <c r="Y572" s="35" t="str">
        <f t="shared" si="42"/>
        <v/>
      </c>
      <c r="Z572" s="35" t="str">
        <f>IF(E572="Oui",N572,"")</f>
        <v/>
      </c>
      <c r="AA572" s="38" t="str">
        <f>IF(E572="Oui",($C$3-J572)/365,"")</f>
        <v/>
      </c>
      <c r="AB572" s="35" t="str">
        <f t="shared" si="43"/>
        <v/>
      </c>
      <c r="AC572" s="35" t="str">
        <f>IF(AND($E572="Oui",$L572="CDI"),1,"")</f>
        <v/>
      </c>
      <c r="AD572" s="35" t="str">
        <f>IF(AND($E572="Oui",$L572="CDD"),1,"")</f>
        <v/>
      </c>
      <c r="AE572" s="35" t="str">
        <f>IF(AND($E572="Oui",$L572="Apprentissage"),1,"")</f>
        <v/>
      </c>
      <c r="AF572" s="35" t="str">
        <f>IF(AND($E572="Oui",$L572="Stage"),1,"")</f>
        <v/>
      </c>
      <c r="AG572" s="35" t="str">
        <f>IF(AND($E572="Oui",$L572="Autre"),1,"")</f>
        <v/>
      </c>
      <c r="AH572" s="35" t="str">
        <f>IF(AND($E572="Oui",$O572="Cadre"),1,"")</f>
        <v/>
      </c>
      <c r="AI572" s="35" t="str">
        <f>IF(AND($E572="Oui",$O572="Agent de maîtrise"),1,"")</f>
        <v/>
      </c>
      <c r="AJ572" s="35" t="str">
        <f>IF(AND($E572="Oui",$O572="Autre"),1,"")</f>
        <v/>
      </c>
      <c r="AK572" s="38" t="str">
        <f>IF(AND($E572="Oui",$H572="F"),($C$3-J572)/365,"")</f>
        <v/>
      </c>
      <c r="AL572" s="38" t="str">
        <f>IF(AND($E572="Oui",$H572="M"),($C$3-$J572)/365,"")</f>
        <v/>
      </c>
      <c r="AM572" s="35" t="str">
        <f>IF(AND($E572="Oui",$L572="CDI",$H572="F"),1,"")</f>
        <v/>
      </c>
      <c r="AN572" s="35" t="str">
        <f>IF(AND($E572="Oui",$L572="CDD",$H572="F"),1,"")</f>
        <v/>
      </c>
      <c r="AO572" s="35" t="str">
        <f>IF(AND($E572="Oui",$L572="Apprentissage",$H572="F"),1,"")</f>
        <v/>
      </c>
      <c r="AP572" s="35" t="str">
        <f>IF(AND($E572="Oui",$L572="Stage",$H572="F"),1,"")</f>
        <v/>
      </c>
      <c r="AQ572" s="35" t="str">
        <f>IF(AND($E572="Oui",$L572="Autre",$H572="F"),1,"")</f>
        <v/>
      </c>
      <c r="AR572" s="35" t="str">
        <f>IF(AND($E572="Oui",$O572="Cadre",$H572="F"),1,"")</f>
        <v/>
      </c>
      <c r="AS572" s="35" t="str">
        <f>IF(AND($E572="Oui",$O572="Agent de maîtrise",$H572="F"),1,"")</f>
        <v/>
      </c>
      <c r="AT572" s="35" t="str">
        <f>IF(AND($E572="Oui",$O572="Autre",$H572="F"),1,"")</f>
        <v/>
      </c>
      <c r="AU572" s="35" t="str">
        <f ca="1">IF($D572&gt;$AU$5,1,"")</f>
        <v/>
      </c>
      <c r="AV572" s="35" t="str">
        <f ca="1">IF(AND($D572&gt;$AV$5,$D572&lt;$AU$5),1,"")</f>
        <v/>
      </c>
      <c r="AW572" s="35" t="str">
        <f ca="1">IF($C572&gt;$AU$5,1,"")</f>
        <v/>
      </c>
      <c r="AX572" s="35" t="str">
        <f ca="1">IF(AND($C572&gt;$AV$5,$C572&lt;$AU$5),1,"")</f>
        <v/>
      </c>
      <c r="AY572" s="21" t="str">
        <f t="shared" si="44"/>
        <v/>
      </c>
    </row>
    <row r="573" spans="1:51" x14ac:dyDescent="0.25">
      <c r="A573" s="18">
        <v>566</v>
      </c>
      <c r="B573" s="32"/>
      <c r="C573" s="33"/>
      <c r="D573" s="33"/>
      <c r="E573" s="26" t="str">
        <f t="shared" si="40"/>
        <v/>
      </c>
      <c r="F573" s="34"/>
      <c r="G573" s="35"/>
      <c r="H573" s="33"/>
      <c r="I573" s="35"/>
      <c r="J573" s="37"/>
      <c r="K573" s="37"/>
      <c r="L573" s="37"/>
      <c r="M573" s="37"/>
      <c r="N573" s="33"/>
      <c r="O573" s="33"/>
      <c r="P573" s="33"/>
      <c r="Q573" s="33"/>
      <c r="R573" s="35"/>
      <c r="S573" s="35"/>
      <c r="T573" s="37"/>
      <c r="U573" s="37"/>
      <c r="V573" s="35" t="str">
        <f>IF(ISBLANK(C573),"",IF(ISBLANK($D573),$C$3-C573,D573-C573))</f>
        <v/>
      </c>
      <c r="W573" s="35" t="str">
        <f>IF(E573="Oui",1,"")</f>
        <v/>
      </c>
      <c r="X573" s="35" t="str">
        <f t="shared" si="41"/>
        <v/>
      </c>
      <c r="Y573" s="35" t="str">
        <f t="shared" si="42"/>
        <v/>
      </c>
      <c r="Z573" s="35" t="str">
        <f>IF(E573="Oui",N573,"")</f>
        <v/>
      </c>
      <c r="AA573" s="38" t="str">
        <f>IF(E573="Oui",($C$3-J573)/365,"")</f>
        <v/>
      </c>
      <c r="AB573" s="35" t="str">
        <f t="shared" si="43"/>
        <v/>
      </c>
      <c r="AC573" s="35" t="str">
        <f>IF(AND($E573="Oui",$L573="CDI"),1,"")</f>
        <v/>
      </c>
      <c r="AD573" s="35" t="str">
        <f>IF(AND($E573="Oui",$L573="CDD"),1,"")</f>
        <v/>
      </c>
      <c r="AE573" s="35" t="str">
        <f>IF(AND($E573="Oui",$L573="Apprentissage"),1,"")</f>
        <v/>
      </c>
      <c r="AF573" s="35" t="str">
        <f>IF(AND($E573="Oui",$L573="Stage"),1,"")</f>
        <v/>
      </c>
      <c r="AG573" s="35" t="str">
        <f>IF(AND($E573="Oui",$L573="Autre"),1,"")</f>
        <v/>
      </c>
      <c r="AH573" s="35" t="str">
        <f>IF(AND($E573="Oui",$O573="Cadre"),1,"")</f>
        <v/>
      </c>
      <c r="AI573" s="35" t="str">
        <f>IF(AND($E573="Oui",$O573="Agent de maîtrise"),1,"")</f>
        <v/>
      </c>
      <c r="AJ573" s="35" t="str">
        <f>IF(AND($E573="Oui",$O573="Autre"),1,"")</f>
        <v/>
      </c>
      <c r="AK573" s="38" t="str">
        <f>IF(AND($E573="Oui",$H573="F"),($C$3-J573)/365,"")</f>
        <v/>
      </c>
      <c r="AL573" s="38" t="str">
        <f>IF(AND($E573="Oui",$H573="M"),($C$3-$J573)/365,"")</f>
        <v/>
      </c>
      <c r="AM573" s="35" t="str">
        <f>IF(AND($E573="Oui",$L573="CDI",$H573="F"),1,"")</f>
        <v/>
      </c>
      <c r="AN573" s="35" t="str">
        <f>IF(AND($E573="Oui",$L573="CDD",$H573="F"),1,"")</f>
        <v/>
      </c>
      <c r="AO573" s="35" t="str">
        <f>IF(AND($E573="Oui",$L573="Apprentissage",$H573="F"),1,"")</f>
        <v/>
      </c>
      <c r="AP573" s="35" t="str">
        <f>IF(AND($E573="Oui",$L573="Stage",$H573="F"),1,"")</f>
        <v/>
      </c>
      <c r="AQ573" s="35" t="str">
        <f>IF(AND($E573="Oui",$L573="Autre",$H573="F"),1,"")</f>
        <v/>
      </c>
      <c r="AR573" s="35" t="str">
        <f>IF(AND($E573="Oui",$O573="Cadre",$H573="F"),1,"")</f>
        <v/>
      </c>
      <c r="AS573" s="35" t="str">
        <f>IF(AND($E573="Oui",$O573="Agent de maîtrise",$H573="F"),1,"")</f>
        <v/>
      </c>
      <c r="AT573" s="35" t="str">
        <f>IF(AND($E573="Oui",$O573="Autre",$H573="F"),1,"")</f>
        <v/>
      </c>
      <c r="AU573" s="35" t="str">
        <f ca="1">IF($D573&gt;$AU$5,1,"")</f>
        <v/>
      </c>
      <c r="AV573" s="35" t="str">
        <f ca="1">IF(AND($D573&gt;$AV$5,$D573&lt;$AU$5),1,"")</f>
        <v/>
      </c>
      <c r="AW573" s="35" t="str">
        <f ca="1">IF($C573&gt;$AU$5,1,"")</f>
        <v/>
      </c>
      <c r="AX573" s="35" t="str">
        <f ca="1">IF(AND($C573&gt;$AV$5,$C573&lt;$AU$5),1,"")</f>
        <v/>
      </c>
      <c r="AY573" s="21" t="str">
        <f t="shared" si="44"/>
        <v/>
      </c>
    </row>
    <row r="574" spans="1:51" x14ac:dyDescent="0.25">
      <c r="A574" s="18">
        <v>567</v>
      </c>
      <c r="B574" s="32"/>
      <c r="C574" s="33"/>
      <c r="D574" s="33"/>
      <c r="E574" s="26" t="str">
        <f t="shared" si="40"/>
        <v/>
      </c>
      <c r="F574" s="34"/>
      <c r="G574" s="35"/>
      <c r="H574" s="33"/>
      <c r="I574" s="35"/>
      <c r="J574" s="37"/>
      <c r="K574" s="37"/>
      <c r="L574" s="37"/>
      <c r="M574" s="37"/>
      <c r="N574" s="33"/>
      <c r="O574" s="33"/>
      <c r="P574" s="33"/>
      <c r="Q574" s="33"/>
      <c r="R574" s="35"/>
      <c r="S574" s="35"/>
      <c r="T574" s="37"/>
      <c r="U574" s="37"/>
      <c r="V574" s="35" t="str">
        <f>IF(ISBLANK(C574),"",IF(ISBLANK($D574),$C$3-C574,D574-C574))</f>
        <v/>
      </c>
      <c r="W574" s="35" t="str">
        <f>IF(E574="Oui",1,"")</f>
        <v/>
      </c>
      <c r="X574" s="35" t="str">
        <f t="shared" si="41"/>
        <v/>
      </c>
      <c r="Y574" s="35" t="str">
        <f t="shared" si="42"/>
        <v/>
      </c>
      <c r="Z574" s="35" t="str">
        <f>IF(E574="Oui",N574,"")</f>
        <v/>
      </c>
      <c r="AA574" s="38" t="str">
        <f>IF(E574="Oui",($C$3-J574)/365,"")</f>
        <v/>
      </c>
      <c r="AB574" s="35" t="str">
        <f t="shared" si="43"/>
        <v/>
      </c>
      <c r="AC574" s="35" t="str">
        <f>IF(AND($E574="Oui",$L574="CDI"),1,"")</f>
        <v/>
      </c>
      <c r="AD574" s="35" t="str">
        <f>IF(AND($E574="Oui",$L574="CDD"),1,"")</f>
        <v/>
      </c>
      <c r="AE574" s="35" t="str">
        <f>IF(AND($E574="Oui",$L574="Apprentissage"),1,"")</f>
        <v/>
      </c>
      <c r="AF574" s="35" t="str">
        <f>IF(AND($E574="Oui",$L574="Stage"),1,"")</f>
        <v/>
      </c>
      <c r="AG574" s="35" t="str">
        <f>IF(AND($E574="Oui",$L574="Autre"),1,"")</f>
        <v/>
      </c>
      <c r="AH574" s="35" t="str">
        <f>IF(AND($E574="Oui",$O574="Cadre"),1,"")</f>
        <v/>
      </c>
      <c r="AI574" s="35" t="str">
        <f>IF(AND($E574="Oui",$O574="Agent de maîtrise"),1,"")</f>
        <v/>
      </c>
      <c r="AJ574" s="35" t="str">
        <f>IF(AND($E574="Oui",$O574="Autre"),1,"")</f>
        <v/>
      </c>
      <c r="AK574" s="38" t="str">
        <f>IF(AND($E574="Oui",$H574="F"),($C$3-J574)/365,"")</f>
        <v/>
      </c>
      <c r="AL574" s="38" t="str">
        <f>IF(AND($E574="Oui",$H574="M"),($C$3-$J574)/365,"")</f>
        <v/>
      </c>
      <c r="AM574" s="35" t="str">
        <f>IF(AND($E574="Oui",$L574="CDI",$H574="F"),1,"")</f>
        <v/>
      </c>
      <c r="AN574" s="35" t="str">
        <f>IF(AND($E574="Oui",$L574="CDD",$H574="F"),1,"")</f>
        <v/>
      </c>
      <c r="AO574" s="35" t="str">
        <f>IF(AND($E574="Oui",$L574="Apprentissage",$H574="F"),1,"")</f>
        <v/>
      </c>
      <c r="AP574" s="35" t="str">
        <f>IF(AND($E574="Oui",$L574="Stage",$H574="F"),1,"")</f>
        <v/>
      </c>
      <c r="AQ574" s="35" t="str">
        <f>IF(AND($E574="Oui",$L574="Autre",$H574="F"),1,"")</f>
        <v/>
      </c>
      <c r="AR574" s="35" t="str">
        <f>IF(AND($E574="Oui",$O574="Cadre",$H574="F"),1,"")</f>
        <v/>
      </c>
      <c r="AS574" s="35" t="str">
        <f>IF(AND($E574="Oui",$O574="Agent de maîtrise",$H574="F"),1,"")</f>
        <v/>
      </c>
      <c r="AT574" s="35" t="str">
        <f>IF(AND($E574="Oui",$O574="Autre",$H574="F"),1,"")</f>
        <v/>
      </c>
      <c r="AU574" s="35" t="str">
        <f ca="1">IF($D574&gt;$AU$5,1,"")</f>
        <v/>
      </c>
      <c r="AV574" s="35" t="str">
        <f ca="1">IF(AND($D574&gt;$AV$5,$D574&lt;$AU$5),1,"")</f>
        <v/>
      </c>
      <c r="AW574" s="35" t="str">
        <f ca="1">IF($C574&gt;$AU$5,1,"")</f>
        <v/>
      </c>
      <c r="AX574" s="35" t="str">
        <f ca="1">IF(AND($C574&gt;$AV$5,$C574&lt;$AU$5),1,"")</f>
        <v/>
      </c>
      <c r="AY574" s="21" t="str">
        <f t="shared" si="44"/>
        <v/>
      </c>
    </row>
    <row r="575" spans="1:51" x14ac:dyDescent="0.25">
      <c r="A575" s="18">
        <v>568</v>
      </c>
      <c r="B575" s="32"/>
      <c r="C575" s="33"/>
      <c r="D575" s="33"/>
      <c r="E575" s="26" t="str">
        <f t="shared" si="40"/>
        <v/>
      </c>
      <c r="F575" s="34"/>
      <c r="G575" s="35"/>
      <c r="H575" s="33"/>
      <c r="I575" s="35"/>
      <c r="J575" s="37"/>
      <c r="K575" s="37"/>
      <c r="L575" s="37"/>
      <c r="M575" s="37"/>
      <c r="N575" s="33"/>
      <c r="O575" s="33"/>
      <c r="P575" s="33"/>
      <c r="Q575" s="33"/>
      <c r="R575" s="35"/>
      <c r="S575" s="35"/>
      <c r="T575" s="37"/>
      <c r="U575" s="37"/>
      <c r="V575" s="35" t="str">
        <f>IF(ISBLANK(C575),"",IF(ISBLANK($D575),$C$3-C575,D575-C575))</f>
        <v/>
      </c>
      <c r="W575" s="35" t="str">
        <f>IF(E575="Oui",1,"")</f>
        <v/>
      </c>
      <c r="X575" s="35" t="str">
        <f t="shared" si="41"/>
        <v/>
      </c>
      <c r="Y575" s="35" t="str">
        <f t="shared" si="42"/>
        <v/>
      </c>
      <c r="Z575" s="35" t="str">
        <f>IF(E575="Oui",N575,"")</f>
        <v/>
      </c>
      <c r="AA575" s="38" t="str">
        <f>IF(E575="Oui",($C$3-J575)/365,"")</f>
        <v/>
      </c>
      <c r="AB575" s="35" t="str">
        <f t="shared" si="43"/>
        <v/>
      </c>
      <c r="AC575" s="35" t="str">
        <f>IF(AND($E575="Oui",$L575="CDI"),1,"")</f>
        <v/>
      </c>
      <c r="AD575" s="35" t="str">
        <f>IF(AND($E575="Oui",$L575="CDD"),1,"")</f>
        <v/>
      </c>
      <c r="AE575" s="35" t="str">
        <f>IF(AND($E575="Oui",$L575="Apprentissage"),1,"")</f>
        <v/>
      </c>
      <c r="AF575" s="35" t="str">
        <f>IF(AND($E575="Oui",$L575="Stage"),1,"")</f>
        <v/>
      </c>
      <c r="AG575" s="35" t="str">
        <f>IF(AND($E575="Oui",$L575="Autre"),1,"")</f>
        <v/>
      </c>
      <c r="AH575" s="35" t="str">
        <f>IF(AND($E575="Oui",$O575="Cadre"),1,"")</f>
        <v/>
      </c>
      <c r="AI575" s="35" t="str">
        <f>IF(AND($E575="Oui",$O575="Agent de maîtrise"),1,"")</f>
        <v/>
      </c>
      <c r="AJ575" s="35" t="str">
        <f>IF(AND($E575="Oui",$O575="Autre"),1,"")</f>
        <v/>
      </c>
      <c r="AK575" s="38" t="str">
        <f>IF(AND($E575="Oui",$H575="F"),($C$3-J575)/365,"")</f>
        <v/>
      </c>
      <c r="AL575" s="38" t="str">
        <f>IF(AND($E575="Oui",$H575="M"),($C$3-$J575)/365,"")</f>
        <v/>
      </c>
      <c r="AM575" s="35" t="str">
        <f>IF(AND($E575="Oui",$L575="CDI",$H575="F"),1,"")</f>
        <v/>
      </c>
      <c r="AN575" s="35" t="str">
        <f>IF(AND($E575="Oui",$L575="CDD",$H575="F"),1,"")</f>
        <v/>
      </c>
      <c r="AO575" s="35" t="str">
        <f>IF(AND($E575="Oui",$L575="Apprentissage",$H575="F"),1,"")</f>
        <v/>
      </c>
      <c r="AP575" s="35" t="str">
        <f>IF(AND($E575="Oui",$L575="Stage",$H575="F"),1,"")</f>
        <v/>
      </c>
      <c r="AQ575" s="35" t="str">
        <f>IF(AND($E575="Oui",$L575="Autre",$H575="F"),1,"")</f>
        <v/>
      </c>
      <c r="AR575" s="35" t="str">
        <f>IF(AND($E575="Oui",$O575="Cadre",$H575="F"),1,"")</f>
        <v/>
      </c>
      <c r="AS575" s="35" t="str">
        <f>IF(AND($E575="Oui",$O575="Agent de maîtrise",$H575="F"),1,"")</f>
        <v/>
      </c>
      <c r="AT575" s="35" t="str">
        <f>IF(AND($E575="Oui",$O575="Autre",$H575="F"),1,"")</f>
        <v/>
      </c>
      <c r="AU575" s="35" t="str">
        <f ca="1">IF($D575&gt;$AU$5,1,"")</f>
        <v/>
      </c>
      <c r="AV575" s="35" t="str">
        <f ca="1">IF(AND($D575&gt;$AV$5,$D575&lt;$AU$5),1,"")</f>
        <v/>
      </c>
      <c r="AW575" s="35" t="str">
        <f ca="1">IF($C575&gt;$AU$5,1,"")</f>
        <v/>
      </c>
      <c r="AX575" s="35" t="str">
        <f ca="1">IF(AND($C575&gt;$AV$5,$C575&lt;$AU$5),1,"")</f>
        <v/>
      </c>
      <c r="AY575" s="21" t="str">
        <f t="shared" si="44"/>
        <v/>
      </c>
    </row>
    <row r="576" spans="1:51" x14ac:dyDescent="0.25">
      <c r="A576" s="18">
        <v>569</v>
      </c>
      <c r="B576" s="32"/>
      <c r="C576" s="33"/>
      <c r="D576" s="33"/>
      <c r="E576" s="26" t="str">
        <f t="shared" si="40"/>
        <v/>
      </c>
      <c r="F576" s="34"/>
      <c r="G576" s="35"/>
      <c r="H576" s="33"/>
      <c r="I576" s="35"/>
      <c r="J576" s="37"/>
      <c r="K576" s="37"/>
      <c r="L576" s="37"/>
      <c r="M576" s="37"/>
      <c r="N576" s="33"/>
      <c r="O576" s="33"/>
      <c r="P576" s="33"/>
      <c r="Q576" s="33"/>
      <c r="R576" s="35"/>
      <c r="S576" s="35"/>
      <c r="T576" s="37"/>
      <c r="U576" s="37"/>
      <c r="V576" s="35" t="str">
        <f>IF(ISBLANK(C576),"",IF(ISBLANK($D576),$C$3-C576,D576-C576))</f>
        <v/>
      </c>
      <c r="W576" s="35" t="str">
        <f>IF(E576="Oui",1,"")</f>
        <v/>
      </c>
      <c r="X576" s="35" t="str">
        <f t="shared" si="41"/>
        <v/>
      </c>
      <c r="Y576" s="35" t="str">
        <f t="shared" si="42"/>
        <v/>
      </c>
      <c r="Z576" s="35" t="str">
        <f>IF(E576="Oui",N576,"")</f>
        <v/>
      </c>
      <c r="AA576" s="38" t="str">
        <f>IF(E576="Oui",($C$3-J576)/365,"")</f>
        <v/>
      </c>
      <c r="AB576" s="35" t="str">
        <f t="shared" si="43"/>
        <v/>
      </c>
      <c r="AC576" s="35" t="str">
        <f>IF(AND($E576="Oui",$L576="CDI"),1,"")</f>
        <v/>
      </c>
      <c r="AD576" s="35" t="str">
        <f>IF(AND($E576="Oui",$L576="CDD"),1,"")</f>
        <v/>
      </c>
      <c r="AE576" s="35" t="str">
        <f>IF(AND($E576="Oui",$L576="Apprentissage"),1,"")</f>
        <v/>
      </c>
      <c r="AF576" s="35" t="str">
        <f>IF(AND($E576="Oui",$L576="Stage"),1,"")</f>
        <v/>
      </c>
      <c r="AG576" s="35" t="str">
        <f>IF(AND($E576="Oui",$L576="Autre"),1,"")</f>
        <v/>
      </c>
      <c r="AH576" s="35" t="str">
        <f>IF(AND($E576="Oui",$O576="Cadre"),1,"")</f>
        <v/>
      </c>
      <c r="AI576" s="35" t="str">
        <f>IF(AND($E576="Oui",$O576="Agent de maîtrise"),1,"")</f>
        <v/>
      </c>
      <c r="AJ576" s="35" t="str">
        <f>IF(AND($E576="Oui",$O576="Autre"),1,"")</f>
        <v/>
      </c>
      <c r="AK576" s="38" t="str">
        <f>IF(AND($E576="Oui",$H576="F"),($C$3-J576)/365,"")</f>
        <v/>
      </c>
      <c r="AL576" s="38" t="str">
        <f>IF(AND($E576="Oui",$H576="M"),($C$3-$J576)/365,"")</f>
        <v/>
      </c>
      <c r="AM576" s="35" t="str">
        <f>IF(AND($E576="Oui",$L576="CDI",$H576="F"),1,"")</f>
        <v/>
      </c>
      <c r="AN576" s="35" t="str">
        <f>IF(AND($E576="Oui",$L576="CDD",$H576="F"),1,"")</f>
        <v/>
      </c>
      <c r="AO576" s="35" t="str">
        <f>IF(AND($E576="Oui",$L576="Apprentissage",$H576="F"),1,"")</f>
        <v/>
      </c>
      <c r="AP576" s="35" t="str">
        <f>IF(AND($E576="Oui",$L576="Stage",$H576="F"),1,"")</f>
        <v/>
      </c>
      <c r="AQ576" s="35" t="str">
        <f>IF(AND($E576="Oui",$L576="Autre",$H576="F"),1,"")</f>
        <v/>
      </c>
      <c r="AR576" s="35" t="str">
        <f>IF(AND($E576="Oui",$O576="Cadre",$H576="F"),1,"")</f>
        <v/>
      </c>
      <c r="AS576" s="35" t="str">
        <f>IF(AND($E576="Oui",$O576="Agent de maîtrise",$H576="F"),1,"")</f>
        <v/>
      </c>
      <c r="AT576" s="35" t="str">
        <f>IF(AND($E576="Oui",$O576="Autre",$H576="F"),1,"")</f>
        <v/>
      </c>
      <c r="AU576" s="35" t="str">
        <f ca="1">IF($D576&gt;$AU$5,1,"")</f>
        <v/>
      </c>
      <c r="AV576" s="35" t="str">
        <f ca="1">IF(AND($D576&gt;$AV$5,$D576&lt;$AU$5),1,"")</f>
        <v/>
      </c>
      <c r="AW576" s="35" t="str">
        <f ca="1">IF($C576&gt;$AU$5,1,"")</f>
        <v/>
      </c>
      <c r="AX576" s="35" t="str">
        <f ca="1">IF(AND($C576&gt;$AV$5,$C576&lt;$AU$5),1,"")</f>
        <v/>
      </c>
      <c r="AY576" s="21" t="str">
        <f t="shared" si="44"/>
        <v/>
      </c>
    </row>
    <row r="577" spans="1:51" x14ac:dyDescent="0.25">
      <c r="A577" s="18">
        <v>570</v>
      </c>
      <c r="B577" s="32"/>
      <c r="C577" s="33"/>
      <c r="D577" s="33"/>
      <c r="E577" s="26" t="str">
        <f t="shared" si="40"/>
        <v/>
      </c>
      <c r="F577" s="34"/>
      <c r="G577" s="35"/>
      <c r="H577" s="33"/>
      <c r="I577" s="35"/>
      <c r="J577" s="37"/>
      <c r="K577" s="37"/>
      <c r="L577" s="37"/>
      <c r="M577" s="37"/>
      <c r="N577" s="33"/>
      <c r="O577" s="33"/>
      <c r="P577" s="33"/>
      <c r="Q577" s="33"/>
      <c r="R577" s="35"/>
      <c r="S577" s="35"/>
      <c r="T577" s="37"/>
      <c r="U577" s="37"/>
      <c r="V577" s="35" t="str">
        <f>IF(ISBLANK(C577),"",IF(ISBLANK($D577),$C$3-C577,D577-C577))</f>
        <v/>
      </c>
      <c r="W577" s="35" t="str">
        <f>IF(E577="Oui",1,"")</f>
        <v/>
      </c>
      <c r="X577" s="35" t="str">
        <f t="shared" si="41"/>
        <v/>
      </c>
      <c r="Y577" s="35" t="str">
        <f t="shared" si="42"/>
        <v/>
      </c>
      <c r="Z577" s="35" t="str">
        <f>IF(E577="Oui",N577,"")</f>
        <v/>
      </c>
      <c r="AA577" s="38" t="str">
        <f>IF(E577="Oui",($C$3-J577)/365,"")</f>
        <v/>
      </c>
      <c r="AB577" s="35" t="str">
        <f t="shared" si="43"/>
        <v/>
      </c>
      <c r="AC577" s="35" t="str">
        <f>IF(AND($E577="Oui",$L577="CDI"),1,"")</f>
        <v/>
      </c>
      <c r="AD577" s="35" t="str">
        <f>IF(AND($E577="Oui",$L577="CDD"),1,"")</f>
        <v/>
      </c>
      <c r="AE577" s="35" t="str">
        <f>IF(AND($E577="Oui",$L577="Apprentissage"),1,"")</f>
        <v/>
      </c>
      <c r="AF577" s="35" t="str">
        <f>IF(AND($E577="Oui",$L577="Stage"),1,"")</f>
        <v/>
      </c>
      <c r="AG577" s="35" t="str">
        <f>IF(AND($E577="Oui",$L577="Autre"),1,"")</f>
        <v/>
      </c>
      <c r="AH577" s="35" t="str">
        <f>IF(AND($E577="Oui",$O577="Cadre"),1,"")</f>
        <v/>
      </c>
      <c r="AI577" s="35" t="str">
        <f>IF(AND($E577="Oui",$O577="Agent de maîtrise"),1,"")</f>
        <v/>
      </c>
      <c r="AJ577" s="35" t="str">
        <f>IF(AND($E577="Oui",$O577="Autre"),1,"")</f>
        <v/>
      </c>
      <c r="AK577" s="38" t="str">
        <f>IF(AND($E577="Oui",$H577="F"),($C$3-J577)/365,"")</f>
        <v/>
      </c>
      <c r="AL577" s="38" t="str">
        <f>IF(AND($E577="Oui",$H577="M"),($C$3-$J577)/365,"")</f>
        <v/>
      </c>
      <c r="AM577" s="35" t="str">
        <f>IF(AND($E577="Oui",$L577="CDI",$H577="F"),1,"")</f>
        <v/>
      </c>
      <c r="AN577" s="35" t="str">
        <f>IF(AND($E577="Oui",$L577="CDD",$H577="F"),1,"")</f>
        <v/>
      </c>
      <c r="AO577" s="35" t="str">
        <f>IF(AND($E577="Oui",$L577="Apprentissage",$H577="F"),1,"")</f>
        <v/>
      </c>
      <c r="AP577" s="35" t="str">
        <f>IF(AND($E577="Oui",$L577="Stage",$H577="F"),1,"")</f>
        <v/>
      </c>
      <c r="AQ577" s="35" t="str">
        <f>IF(AND($E577="Oui",$L577="Autre",$H577="F"),1,"")</f>
        <v/>
      </c>
      <c r="AR577" s="35" t="str">
        <f>IF(AND($E577="Oui",$O577="Cadre",$H577="F"),1,"")</f>
        <v/>
      </c>
      <c r="AS577" s="35" t="str">
        <f>IF(AND($E577="Oui",$O577="Agent de maîtrise",$H577="F"),1,"")</f>
        <v/>
      </c>
      <c r="AT577" s="35" t="str">
        <f>IF(AND($E577="Oui",$O577="Autre",$H577="F"),1,"")</f>
        <v/>
      </c>
      <c r="AU577" s="35" t="str">
        <f ca="1">IF($D577&gt;$AU$5,1,"")</f>
        <v/>
      </c>
      <c r="AV577" s="35" t="str">
        <f ca="1">IF(AND($D577&gt;$AV$5,$D577&lt;$AU$5),1,"")</f>
        <v/>
      </c>
      <c r="AW577" s="35" t="str">
        <f ca="1">IF($C577&gt;$AU$5,1,"")</f>
        <v/>
      </c>
      <c r="AX577" s="35" t="str">
        <f ca="1">IF(AND($C577&gt;$AV$5,$C577&lt;$AU$5),1,"")</f>
        <v/>
      </c>
      <c r="AY577" s="21" t="str">
        <f t="shared" si="44"/>
        <v/>
      </c>
    </row>
    <row r="578" spans="1:51" x14ac:dyDescent="0.25">
      <c r="A578" s="18">
        <v>571</v>
      </c>
      <c r="B578" s="32"/>
      <c r="C578" s="33"/>
      <c r="D578" s="33"/>
      <c r="E578" s="26" t="str">
        <f t="shared" si="40"/>
        <v/>
      </c>
      <c r="F578" s="34"/>
      <c r="G578" s="35"/>
      <c r="H578" s="33"/>
      <c r="I578" s="35"/>
      <c r="J578" s="37"/>
      <c r="K578" s="37"/>
      <c r="L578" s="37"/>
      <c r="M578" s="37"/>
      <c r="N578" s="33"/>
      <c r="O578" s="33"/>
      <c r="P578" s="33"/>
      <c r="Q578" s="33"/>
      <c r="R578" s="35"/>
      <c r="S578" s="35"/>
      <c r="T578" s="37"/>
      <c r="U578" s="37"/>
      <c r="V578" s="35" t="str">
        <f>IF(ISBLANK(C578),"",IF(ISBLANK($D578),$C$3-C578,D578-C578))</f>
        <v/>
      </c>
      <c r="W578" s="35" t="str">
        <f>IF(E578="Oui",1,"")</f>
        <v/>
      </c>
      <c r="X578" s="35" t="str">
        <f t="shared" si="41"/>
        <v/>
      </c>
      <c r="Y578" s="35" t="str">
        <f t="shared" si="42"/>
        <v/>
      </c>
      <c r="Z578" s="35" t="str">
        <f>IF(E578="Oui",N578,"")</f>
        <v/>
      </c>
      <c r="AA578" s="38" t="str">
        <f>IF(E578="Oui",($C$3-J578)/365,"")</f>
        <v/>
      </c>
      <c r="AB578" s="35" t="str">
        <f t="shared" si="43"/>
        <v/>
      </c>
      <c r="AC578" s="35" t="str">
        <f>IF(AND($E578="Oui",$L578="CDI"),1,"")</f>
        <v/>
      </c>
      <c r="AD578" s="35" t="str">
        <f>IF(AND($E578="Oui",$L578="CDD"),1,"")</f>
        <v/>
      </c>
      <c r="AE578" s="35" t="str">
        <f>IF(AND($E578="Oui",$L578="Apprentissage"),1,"")</f>
        <v/>
      </c>
      <c r="AF578" s="35" t="str">
        <f>IF(AND($E578="Oui",$L578="Stage"),1,"")</f>
        <v/>
      </c>
      <c r="AG578" s="35" t="str">
        <f>IF(AND($E578="Oui",$L578="Autre"),1,"")</f>
        <v/>
      </c>
      <c r="AH578" s="35" t="str">
        <f>IF(AND($E578="Oui",$O578="Cadre"),1,"")</f>
        <v/>
      </c>
      <c r="AI578" s="35" t="str">
        <f>IF(AND($E578="Oui",$O578="Agent de maîtrise"),1,"")</f>
        <v/>
      </c>
      <c r="AJ578" s="35" t="str">
        <f>IF(AND($E578="Oui",$O578="Autre"),1,"")</f>
        <v/>
      </c>
      <c r="AK578" s="38" t="str">
        <f>IF(AND($E578="Oui",$H578="F"),($C$3-J578)/365,"")</f>
        <v/>
      </c>
      <c r="AL578" s="38" t="str">
        <f>IF(AND($E578="Oui",$H578="M"),($C$3-$J578)/365,"")</f>
        <v/>
      </c>
      <c r="AM578" s="35" t="str">
        <f>IF(AND($E578="Oui",$L578="CDI",$H578="F"),1,"")</f>
        <v/>
      </c>
      <c r="AN578" s="35" t="str">
        <f>IF(AND($E578="Oui",$L578="CDD",$H578="F"),1,"")</f>
        <v/>
      </c>
      <c r="AO578" s="35" t="str">
        <f>IF(AND($E578="Oui",$L578="Apprentissage",$H578="F"),1,"")</f>
        <v/>
      </c>
      <c r="AP578" s="35" t="str">
        <f>IF(AND($E578="Oui",$L578="Stage",$H578="F"),1,"")</f>
        <v/>
      </c>
      <c r="AQ578" s="35" t="str">
        <f>IF(AND($E578="Oui",$L578="Autre",$H578="F"),1,"")</f>
        <v/>
      </c>
      <c r="AR578" s="35" t="str">
        <f>IF(AND($E578="Oui",$O578="Cadre",$H578="F"),1,"")</f>
        <v/>
      </c>
      <c r="AS578" s="35" t="str">
        <f>IF(AND($E578="Oui",$O578="Agent de maîtrise",$H578="F"),1,"")</f>
        <v/>
      </c>
      <c r="AT578" s="35" t="str">
        <f>IF(AND($E578="Oui",$O578="Autre",$H578="F"),1,"")</f>
        <v/>
      </c>
      <c r="AU578" s="35" t="str">
        <f ca="1">IF($D578&gt;$AU$5,1,"")</f>
        <v/>
      </c>
      <c r="AV578" s="35" t="str">
        <f ca="1">IF(AND($D578&gt;$AV$5,$D578&lt;$AU$5),1,"")</f>
        <v/>
      </c>
      <c r="AW578" s="35" t="str">
        <f ca="1">IF($C578&gt;$AU$5,1,"")</f>
        <v/>
      </c>
      <c r="AX578" s="35" t="str">
        <f ca="1">IF(AND($C578&gt;$AV$5,$C578&lt;$AU$5),1,"")</f>
        <v/>
      </c>
      <c r="AY578" s="21" t="str">
        <f t="shared" si="44"/>
        <v/>
      </c>
    </row>
    <row r="579" spans="1:51" x14ac:dyDescent="0.25">
      <c r="A579" s="18">
        <v>572</v>
      </c>
      <c r="B579" s="32"/>
      <c r="C579" s="33"/>
      <c r="D579" s="33"/>
      <c r="E579" s="26" t="str">
        <f t="shared" si="40"/>
        <v/>
      </c>
      <c r="F579" s="34"/>
      <c r="G579" s="35"/>
      <c r="H579" s="33"/>
      <c r="I579" s="35"/>
      <c r="J579" s="37"/>
      <c r="K579" s="37"/>
      <c r="L579" s="37"/>
      <c r="M579" s="37"/>
      <c r="N579" s="33"/>
      <c r="O579" s="33"/>
      <c r="P579" s="33"/>
      <c r="Q579" s="33"/>
      <c r="R579" s="35"/>
      <c r="S579" s="35"/>
      <c r="T579" s="37"/>
      <c r="U579" s="37"/>
      <c r="V579" s="35" t="str">
        <f>IF(ISBLANK(C579),"",IF(ISBLANK($D579),$C$3-C579,D579-C579))</f>
        <v/>
      </c>
      <c r="W579" s="35" t="str">
        <f>IF(E579="Oui",1,"")</f>
        <v/>
      </c>
      <c r="X579" s="35" t="str">
        <f t="shared" si="41"/>
        <v/>
      </c>
      <c r="Y579" s="35" t="str">
        <f t="shared" si="42"/>
        <v/>
      </c>
      <c r="Z579" s="35" t="str">
        <f>IF(E579="Oui",N579,"")</f>
        <v/>
      </c>
      <c r="AA579" s="38" t="str">
        <f>IF(E579="Oui",($C$3-J579)/365,"")</f>
        <v/>
      </c>
      <c r="AB579" s="35" t="str">
        <f t="shared" si="43"/>
        <v/>
      </c>
      <c r="AC579" s="35" t="str">
        <f>IF(AND($E579="Oui",$L579="CDI"),1,"")</f>
        <v/>
      </c>
      <c r="AD579" s="35" t="str">
        <f>IF(AND($E579="Oui",$L579="CDD"),1,"")</f>
        <v/>
      </c>
      <c r="AE579" s="35" t="str">
        <f>IF(AND($E579="Oui",$L579="Apprentissage"),1,"")</f>
        <v/>
      </c>
      <c r="AF579" s="35" t="str">
        <f>IF(AND($E579="Oui",$L579="Stage"),1,"")</f>
        <v/>
      </c>
      <c r="AG579" s="35" t="str">
        <f>IF(AND($E579="Oui",$L579="Autre"),1,"")</f>
        <v/>
      </c>
      <c r="AH579" s="35" t="str">
        <f>IF(AND($E579="Oui",$O579="Cadre"),1,"")</f>
        <v/>
      </c>
      <c r="AI579" s="35" t="str">
        <f>IF(AND($E579="Oui",$O579="Agent de maîtrise"),1,"")</f>
        <v/>
      </c>
      <c r="AJ579" s="35" t="str">
        <f>IF(AND($E579="Oui",$O579="Autre"),1,"")</f>
        <v/>
      </c>
      <c r="AK579" s="38" t="str">
        <f>IF(AND($E579="Oui",$H579="F"),($C$3-J579)/365,"")</f>
        <v/>
      </c>
      <c r="AL579" s="38" t="str">
        <f>IF(AND($E579="Oui",$H579="M"),($C$3-$J579)/365,"")</f>
        <v/>
      </c>
      <c r="AM579" s="35" t="str">
        <f>IF(AND($E579="Oui",$L579="CDI",$H579="F"),1,"")</f>
        <v/>
      </c>
      <c r="AN579" s="35" t="str">
        <f>IF(AND($E579="Oui",$L579="CDD",$H579="F"),1,"")</f>
        <v/>
      </c>
      <c r="AO579" s="35" t="str">
        <f>IF(AND($E579="Oui",$L579="Apprentissage",$H579="F"),1,"")</f>
        <v/>
      </c>
      <c r="AP579" s="35" t="str">
        <f>IF(AND($E579="Oui",$L579="Stage",$H579="F"),1,"")</f>
        <v/>
      </c>
      <c r="AQ579" s="35" t="str">
        <f>IF(AND($E579="Oui",$L579="Autre",$H579="F"),1,"")</f>
        <v/>
      </c>
      <c r="AR579" s="35" t="str">
        <f>IF(AND($E579="Oui",$O579="Cadre",$H579="F"),1,"")</f>
        <v/>
      </c>
      <c r="AS579" s="35" t="str">
        <f>IF(AND($E579="Oui",$O579="Agent de maîtrise",$H579="F"),1,"")</f>
        <v/>
      </c>
      <c r="AT579" s="35" t="str">
        <f>IF(AND($E579="Oui",$O579="Autre",$H579="F"),1,"")</f>
        <v/>
      </c>
      <c r="AU579" s="35" t="str">
        <f ca="1">IF($D579&gt;$AU$5,1,"")</f>
        <v/>
      </c>
      <c r="AV579" s="35" t="str">
        <f ca="1">IF(AND($D579&gt;$AV$5,$D579&lt;$AU$5),1,"")</f>
        <v/>
      </c>
      <c r="AW579" s="35" t="str">
        <f ca="1">IF($C579&gt;$AU$5,1,"")</f>
        <v/>
      </c>
      <c r="AX579" s="35" t="str">
        <f ca="1">IF(AND($C579&gt;$AV$5,$C579&lt;$AU$5),1,"")</f>
        <v/>
      </c>
      <c r="AY579" s="21" t="str">
        <f t="shared" si="44"/>
        <v/>
      </c>
    </row>
    <row r="580" spans="1:51" x14ac:dyDescent="0.25">
      <c r="A580" s="18">
        <v>573</v>
      </c>
      <c r="B580" s="32"/>
      <c r="C580" s="33"/>
      <c r="D580" s="33"/>
      <c r="E580" s="26" t="str">
        <f t="shared" si="40"/>
        <v/>
      </c>
      <c r="F580" s="34"/>
      <c r="G580" s="35"/>
      <c r="H580" s="33"/>
      <c r="I580" s="35"/>
      <c r="J580" s="37"/>
      <c r="K580" s="37"/>
      <c r="L580" s="37"/>
      <c r="M580" s="37"/>
      <c r="N580" s="33"/>
      <c r="O580" s="33"/>
      <c r="P580" s="33"/>
      <c r="Q580" s="33"/>
      <c r="R580" s="35"/>
      <c r="S580" s="35"/>
      <c r="T580" s="37"/>
      <c r="U580" s="37"/>
      <c r="V580" s="35" t="str">
        <f>IF(ISBLANK(C580),"",IF(ISBLANK($D580),$C$3-C580,D580-C580))</f>
        <v/>
      </c>
      <c r="W580" s="35" t="str">
        <f>IF(E580="Oui",1,"")</f>
        <v/>
      </c>
      <c r="X580" s="35" t="str">
        <f t="shared" si="41"/>
        <v/>
      </c>
      <c r="Y580" s="35" t="str">
        <f t="shared" si="42"/>
        <v/>
      </c>
      <c r="Z580" s="35" t="str">
        <f>IF(E580="Oui",N580,"")</f>
        <v/>
      </c>
      <c r="AA580" s="38" t="str">
        <f>IF(E580="Oui",($C$3-J580)/365,"")</f>
        <v/>
      </c>
      <c r="AB580" s="35" t="str">
        <f t="shared" si="43"/>
        <v/>
      </c>
      <c r="AC580" s="35" t="str">
        <f>IF(AND($E580="Oui",$L580="CDI"),1,"")</f>
        <v/>
      </c>
      <c r="AD580" s="35" t="str">
        <f>IF(AND($E580="Oui",$L580="CDD"),1,"")</f>
        <v/>
      </c>
      <c r="AE580" s="35" t="str">
        <f>IF(AND($E580="Oui",$L580="Apprentissage"),1,"")</f>
        <v/>
      </c>
      <c r="AF580" s="35" t="str">
        <f>IF(AND($E580="Oui",$L580="Stage"),1,"")</f>
        <v/>
      </c>
      <c r="AG580" s="35" t="str">
        <f>IF(AND($E580="Oui",$L580="Autre"),1,"")</f>
        <v/>
      </c>
      <c r="AH580" s="35" t="str">
        <f>IF(AND($E580="Oui",$O580="Cadre"),1,"")</f>
        <v/>
      </c>
      <c r="AI580" s="35" t="str">
        <f>IF(AND($E580="Oui",$O580="Agent de maîtrise"),1,"")</f>
        <v/>
      </c>
      <c r="AJ580" s="35" t="str">
        <f>IF(AND($E580="Oui",$O580="Autre"),1,"")</f>
        <v/>
      </c>
      <c r="AK580" s="38" t="str">
        <f>IF(AND($E580="Oui",$H580="F"),($C$3-J580)/365,"")</f>
        <v/>
      </c>
      <c r="AL580" s="38" t="str">
        <f>IF(AND($E580="Oui",$H580="M"),($C$3-$J580)/365,"")</f>
        <v/>
      </c>
      <c r="AM580" s="35" t="str">
        <f>IF(AND($E580="Oui",$L580="CDI",$H580="F"),1,"")</f>
        <v/>
      </c>
      <c r="AN580" s="35" t="str">
        <f>IF(AND($E580="Oui",$L580="CDD",$H580="F"),1,"")</f>
        <v/>
      </c>
      <c r="AO580" s="35" t="str">
        <f>IF(AND($E580="Oui",$L580="Apprentissage",$H580="F"),1,"")</f>
        <v/>
      </c>
      <c r="AP580" s="35" t="str">
        <f>IF(AND($E580="Oui",$L580="Stage",$H580="F"),1,"")</f>
        <v/>
      </c>
      <c r="AQ580" s="35" t="str">
        <f>IF(AND($E580="Oui",$L580="Autre",$H580="F"),1,"")</f>
        <v/>
      </c>
      <c r="AR580" s="35" t="str">
        <f>IF(AND($E580="Oui",$O580="Cadre",$H580="F"),1,"")</f>
        <v/>
      </c>
      <c r="AS580" s="35" t="str">
        <f>IF(AND($E580="Oui",$O580="Agent de maîtrise",$H580="F"),1,"")</f>
        <v/>
      </c>
      <c r="AT580" s="35" t="str">
        <f>IF(AND($E580="Oui",$O580="Autre",$H580="F"),1,"")</f>
        <v/>
      </c>
      <c r="AU580" s="35" t="str">
        <f ca="1">IF($D580&gt;$AU$5,1,"")</f>
        <v/>
      </c>
      <c r="AV580" s="35" t="str">
        <f ca="1">IF(AND($D580&gt;$AV$5,$D580&lt;$AU$5),1,"")</f>
        <v/>
      </c>
      <c r="AW580" s="35" t="str">
        <f ca="1">IF($C580&gt;$AU$5,1,"")</f>
        <v/>
      </c>
      <c r="AX580" s="35" t="str">
        <f ca="1">IF(AND($C580&gt;$AV$5,$C580&lt;$AU$5),1,"")</f>
        <v/>
      </c>
      <c r="AY580" s="21" t="str">
        <f t="shared" si="44"/>
        <v/>
      </c>
    </row>
    <row r="581" spans="1:51" x14ac:dyDescent="0.25">
      <c r="A581" s="18">
        <v>574</v>
      </c>
      <c r="B581" s="32"/>
      <c r="C581" s="33"/>
      <c r="D581" s="33"/>
      <c r="E581" s="26" t="str">
        <f t="shared" si="40"/>
        <v/>
      </c>
      <c r="F581" s="34"/>
      <c r="G581" s="35"/>
      <c r="H581" s="33"/>
      <c r="I581" s="35"/>
      <c r="J581" s="37"/>
      <c r="K581" s="37"/>
      <c r="L581" s="37"/>
      <c r="M581" s="37"/>
      <c r="N581" s="33"/>
      <c r="O581" s="33"/>
      <c r="P581" s="33"/>
      <c r="Q581" s="33"/>
      <c r="R581" s="35"/>
      <c r="S581" s="35"/>
      <c r="T581" s="37"/>
      <c r="U581" s="37"/>
      <c r="V581" s="35" t="str">
        <f>IF(ISBLANK(C581),"",IF(ISBLANK($D581),$C$3-C581,D581-C581))</f>
        <v/>
      </c>
      <c r="W581" s="35" t="str">
        <f>IF(E581="Oui",1,"")</f>
        <v/>
      </c>
      <c r="X581" s="35" t="str">
        <f t="shared" si="41"/>
        <v/>
      </c>
      <c r="Y581" s="35" t="str">
        <f t="shared" si="42"/>
        <v/>
      </c>
      <c r="Z581" s="35" t="str">
        <f>IF(E581="Oui",N581,"")</f>
        <v/>
      </c>
      <c r="AA581" s="38" t="str">
        <f>IF(E581="Oui",($C$3-J581)/365,"")</f>
        <v/>
      </c>
      <c r="AB581" s="35" t="str">
        <f t="shared" si="43"/>
        <v/>
      </c>
      <c r="AC581" s="35" t="str">
        <f>IF(AND($E581="Oui",$L581="CDI"),1,"")</f>
        <v/>
      </c>
      <c r="AD581" s="35" t="str">
        <f>IF(AND($E581="Oui",$L581="CDD"),1,"")</f>
        <v/>
      </c>
      <c r="AE581" s="35" t="str">
        <f>IF(AND($E581="Oui",$L581="Apprentissage"),1,"")</f>
        <v/>
      </c>
      <c r="AF581" s="35" t="str">
        <f>IF(AND($E581="Oui",$L581="Stage"),1,"")</f>
        <v/>
      </c>
      <c r="AG581" s="35" t="str">
        <f>IF(AND($E581="Oui",$L581="Autre"),1,"")</f>
        <v/>
      </c>
      <c r="AH581" s="35" t="str">
        <f>IF(AND($E581="Oui",$O581="Cadre"),1,"")</f>
        <v/>
      </c>
      <c r="AI581" s="35" t="str">
        <f>IF(AND($E581="Oui",$O581="Agent de maîtrise"),1,"")</f>
        <v/>
      </c>
      <c r="AJ581" s="35" t="str">
        <f>IF(AND($E581="Oui",$O581="Autre"),1,"")</f>
        <v/>
      </c>
      <c r="AK581" s="38" t="str">
        <f>IF(AND($E581="Oui",$H581="F"),($C$3-J581)/365,"")</f>
        <v/>
      </c>
      <c r="AL581" s="38" t="str">
        <f>IF(AND($E581="Oui",$H581="M"),($C$3-$J581)/365,"")</f>
        <v/>
      </c>
      <c r="AM581" s="35" t="str">
        <f>IF(AND($E581="Oui",$L581="CDI",$H581="F"),1,"")</f>
        <v/>
      </c>
      <c r="AN581" s="35" t="str">
        <f>IF(AND($E581="Oui",$L581="CDD",$H581="F"),1,"")</f>
        <v/>
      </c>
      <c r="AO581" s="35" t="str">
        <f>IF(AND($E581="Oui",$L581="Apprentissage",$H581="F"),1,"")</f>
        <v/>
      </c>
      <c r="AP581" s="35" t="str">
        <f>IF(AND($E581="Oui",$L581="Stage",$H581="F"),1,"")</f>
        <v/>
      </c>
      <c r="AQ581" s="35" t="str">
        <f>IF(AND($E581="Oui",$L581="Autre",$H581="F"),1,"")</f>
        <v/>
      </c>
      <c r="AR581" s="35" t="str">
        <f>IF(AND($E581="Oui",$O581="Cadre",$H581="F"),1,"")</f>
        <v/>
      </c>
      <c r="AS581" s="35" t="str">
        <f>IF(AND($E581="Oui",$O581="Agent de maîtrise",$H581="F"),1,"")</f>
        <v/>
      </c>
      <c r="AT581" s="35" t="str">
        <f>IF(AND($E581="Oui",$O581="Autre",$H581="F"),1,"")</f>
        <v/>
      </c>
      <c r="AU581" s="35" t="str">
        <f ca="1">IF($D581&gt;$AU$5,1,"")</f>
        <v/>
      </c>
      <c r="AV581" s="35" t="str">
        <f ca="1">IF(AND($D581&gt;$AV$5,$D581&lt;$AU$5),1,"")</f>
        <v/>
      </c>
      <c r="AW581" s="35" t="str">
        <f ca="1">IF($C581&gt;$AU$5,1,"")</f>
        <v/>
      </c>
      <c r="AX581" s="35" t="str">
        <f ca="1">IF(AND($C581&gt;$AV$5,$C581&lt;$AU$5),1,"")</f>
        <v/>
      </c>
      <c r="AY581" s="21" t="str">
        <f t="shared" si="44"/>
        <v/>
      </c>
    </row>
    <row r="582" spans="1:51" x14ac:dyDescent="0.25">
      <c r="A582" s="18">
        <v>575</v>
      </c>
      <c r="B582" s="32"/>
      <c r="C582" s="33"/>
      <c r="D582" s="33"/>
      <c r="E582" s="26" t="str">
        <f t="shared" si="40"/>
        <v/>
      </c>
      <c r="F582" s="34"/>
      <c r="G582" s="35"/>
      <c r="H582" s="33"/>
      <c r="I582" s="35"/>
      <c r="J582" s="37"/>
      <c r="K582" s="37"/>
      <c r="L582" s="37"/>
      <c r="M582" s="37"/>
      <c r="N582" s="33"/>
      <c r="O582" s="33"/>
      <c r="P582" s="33"/>
      <c r="Q582" s="33"/>
      <c r="R582" s="35"/>
      <c r="S582" s="35"/>
      <c r="T582" s="37"/>
      <c r="U582" s="37"/>
      <c r="V582" s="35" t="str">
        <f>IF(ISBLANK(C582),"",IF(ISBLANK($D582),$C$3-C582,D582-C582))</f>
        <v/>
      </c>
      <c r="W582" s="35" t="str">
        <f>IF(E582="Oui",1,"")</f>
        <v/>
      </c>
      <c r="X582" s="35" t="str">
        <f t="shared" si="41"/>
        <v/>
      </c>
      <c r="Y582" s="35" t="str">
        <f t="shared" si="42"/>
        <v/>
      </c>
      <c r="Z582" s="35" t="str">
        <f>IF(E582="Oui",N582,"")</f>
        <v/>
      </c>
      <c r="AA582" s="38" t="str">
        <f>IF(E582="Oui",($C$3-J582)/365,"")</f>
        <v/>
      </c>
      <c r="AB582" s="35" t="str">
        <f t="shared" si="43"/>
        <v/>
      </c>
      <c r="AC582" s="35" t="str">
        <f>IF(AND($E582="Oui",$L582="CDI"),1,"")</f>
        <v/>
      </c>
      <c r="AD582" s="35" t="str">
        <f>IF(AND($E582="Oui",$L582="CDD"),1,"")</f>
        <v/>
      </c>
      <c r="AE582" s="35" t="str">
        <f>IF(AND($E582="Oui",$L582="Apprentissage"),1,"")</f>
        <v/>
      </c>
      <c r="AF582" s="35" t="str">
        <f>IF(AND($E582="Oui",$L582="Stage"),1,"")</f>
        <v/>
      </c>
      <c r="AG582" s="35" t="str">
        <f>IF(AND($E582="Oui",$L582="Autre"),1,"")</f>
        <v/>
      </c>
      <c r="AH582" s="35" t="str">
        <f>IF(AND($E582="Oui",$O582="Cadre"),1,"")</f>
        <v/>
      </c>
      <c r="AI582" s="35" t="str">
        <f>IF(AND($E582="Oui",$O582="Agent de maîtrise"),1,"")</f>
        <v/>
      </c>
      <c r="AJ582" s="35" t="str">
        <f>IF(AND($E582="Oui",$O582="Autre"),1,"")</f>
        <v/>
      </c>
      <c r="AK582" s="38" t="str">
        <f>IF(AND($E582="Oui",$H582="F"),($C$3-J582)/365,"")</f>
        <v/>
      </c>
      <c r="AL582" s="38" t="str">
        <f>IF(AND($E582="Oui",$H582="M"),($C$3-$J582)/365,"")</f>
        <v/>
      </c>
      <c r="AM582" s="35" t="str">
        <f>IF(AND($E582="Oui",$L582="CDI",$H582="F"),1,"")</f>
        <v/>
      </c>
      <c r="AN582" s="35" t="str">
        <f>IF(AND($E582="Oui",$L582="CDD",$H582="F"),1,"")</f>
        <v/>
      </c>
      <c r="AO582" s="35" t="str">
        <f>IF(AND($E582="Oui",$L582="Apprentissage",$H582="F"),1,"")</f>
        <v/>
      </c>
      <c r="AP582" s="35" t="str">
        <f>IF(AND($E582="Oui",$L582="Stage",$H582="F"),1,"")</f>
        <v/>
      </c>
      <c r="AQ582" s="35" t="str">
        <f>IF(AND($E582="Oui",$L582="Autre",$H582="F"),1,"")</f>
        <v/>
      </c>
      <c r="AR582" s="35" t="str">
        <f>IF(AND($E582="Oui",$O582="Cadre",$H582="F"),1,"")</f>
        <v/>
      </c>
      <c r="AS582" s="35" t="str">
        <f>IF(AND($E582="Oui",$O582="Agent de maîtrise",$H582="F"),1,"")</f>
        <v/>
      </c>
      <c r="AT582" s="35" t="str">
        <f>IF(AND($E582="Oui",$O582="Autre",$H582="F"),1,"")</f>
        <v/>
      </c>
      <c r="AU582" s="35" t="str">
        <f ca="1">IF($D582&gt;$AU$5,1,"")</f>
        <v/>
      </c>
      <c r="AV582" s="35" t="str">
        <f ca="1">IF(AND($D582&gt;$AV$5,$D582&lt;$AU$5),1,"")</f>
        <v/>
      </c>
      <c r="AW582" s="35" t="str">
        <f ca="1">IF($C582&gt;$AU$5,1,"")</f>
        <v/>
      </c>
      <c r="AX582" s="35" t="str">
        <f ca="1">IF(AND($C582&gt;$AV$5,$C582&lt;$AU$5),1,"")</f>
        <v/>
      </c>
      <c r="AY582" s="21" t="str">
        <f t="shared" si="44"/>
        <v/>
      </c>
    </row>
    <row r="583" spans="1:51" x14ac:dyDescent="0.25">
      <c r="A583" s="18">
        <v>576</v>
      </c>
      <c r="B583" s="32"/>
      <c r="C583" s="33"/>
      <c r="D583" s="33"/>
      <c r="E583" s="26" t="str">
        <f t="shared" si="40"/>
        <v/>
      </c>
      <c r="F583" s="34"/>
      <c r="G583" s="35"/>
      <c r="H583" s="33"/>
      <c r="I583" s="35"/>
      <c r="J583" s="37"/>
      <c r="K583" s="37"/>
      <c r="L583" s="37"/>
      <c r="M583" s="37"/>
      <c r="N583" s="33"/>
      <c r="O583" s="33"/>
      <c r="P583" s="33"/>
      <c r="Q583" s="33"/>
      <c r="R583" s="35"/>
      <c r="S583" s="35"/>
      <c r="T583" s="37"/>
      <c r="U583" s="37"/>
      <c r="V583" s="35" t="str">
        <f>IF(ISBLANK(C583),"",IF(ISBLANK($D583),$C$3-C583,D583-C583))</f>
        <v/>
      </c>
      <c r="W583" s="35" t="str">
        <f>IF(E583="Oui",1,"")</f>
        <v/>
      </c>
      <c r="X583" s="35" t="str">
        <f t="shared" si="41"/>
        <v/>
      </c>
      <c r="Y583" s="35" t="str">
        <f t="shared" si="42"/>
        <v/>
      </c>
      <c r="Z583" s="35" t="str">
        <f>IF(E583="Oui",N583,"")</f>
        <v/>
      </c>
      <c r="AA583" s="38" t="str">
        <f>IF(E583="Oui",($C$3-J583)/365,"")</f>
        <v/>
      </c>
      <c r="AB583" s="35" t="str">
        <f t="shared" si="43"/>
        <v/>
      </c>
      <c r="AC583" s="35" t="str">
        <f>IF(AND($E583="Oui",$L583="CDI"),1,"")</f>
        <v/>
      </c>
      <c r="AD583" s="35" t="str">
        <f>IF(AND($E583="Oui",$L583="CDD"),1,"")</f>
        <v/>
      </c>
      <c r="AE583" s="35" t="str">
        <f>IF(AND($E583="Oui",$L583="Apprentissage"),1,"")</f>
        <v/>
      </c>
      <c r="AF583" s="35" t="str">
        <f>IF(AND($E583="Oui",$L583="Stage"),1,"")</f>
        <v/>
      </c>
      <c r="AG583" s="35" t="str">
        <f>IF(AND($E583="Oui",$L583="Autre"),1,"")</f>
        <v/>
      </c>
      <c r="AH583" s="35" t="str">
        <f>IF(AND($E583="Oui",$O583="Cadre"),1,"")</f>
        <v/>
      </c>
      <c r="AI583" s="35" t="str">
        <f>IF(AND($E583="Oui",$O583="Agent de maîtrise"),1,"")</f>
        <v/>
      </c>
      <c r="AJ583" s="35" t="str">
        <f>IF(AND($E583="Oui",$O583="Autre"),1,"")</f>
        <v/>
      </c>
      <c r="AK583" s="38" t="str">
        <f>IF(AND($E583="Oui",$H583="F"),($C$3-J583)/365,"")</f>
        <v/>
      </c>
      <c r="AL583" s="38" t="str">
        <f>IF(AND($E583="Oui",$H583="M"),($C$3-$J583)/365,"")</f>
        <v/>
      </c>
      <c r="AM583" s="35" t="str">
        <f>IF(AND($E583="Oui",$L583="CDI",$H583="F"),1,"")</f>
        <v/>
      </c>
      <c r="AN583" s="35" t="str">
        <f>IF(AND($E583="Oui",$L583="CDD",$H583="F"),1,"")</f>
        <v/>
      </c>
      <c r="AO583" s="35" t="str">
        <f>IF(AND($E583="Oui",$L583="Apprentissage",$H583="F"),1,"")</f>
        <v/>
      </c>
      <c r="AP583" s="35" t="str">
        <f>IF(AND($E583="Oui",$L583="Stage",$H583="F"),1,"")</f>
        <v/>
      </c>
      <c r="AQ583" s="35" t="str">
        <f>IF(AND($E583="Oui",$L583="Autre",$H583="F"),1,"")</f>
        <v/>
      </c>
      <c r="AR583" s="35" t="str">
        <f>IF(AND($E583="Oui",$O583="Cadre",$H583="F"),1,"")</f>
        <v/>
      </c>
      <c r="AS583" s="35" t="str">
        <f>IF(AND($E583="Oui",$O583="Agent de maîtrise",$H583="F"),1,"")</f>
        <v/>
      </c>
      <c r="AT583" s="35" t="str">
        <f>IF(AND($E583="Oui",$O583="Autre",$H583="F"),1,"")</f>
        <v/>
      </c>
      <c r="AU583" s="35" t="str">
        <f ca="1">IF($D583&gt;$AU$5,1,"")</f>
        <v/>
      </c>
      <c r="AV583" s="35" t="str">
        <f ca="1">IF(AND($D583&gt;$AV$5,$D583&lt;$AU$5),1,"")</f>
        <v/>
      </c>
      <c r="AW583" s="35" t="str">
        <f ca="1">IF($C583&gt;$AU$5,1,"")</f>
        <v/>
      </c>
      <c r="AX583" s="35" t="str">
        <f ca="1">IF(AND($C583&gt;$AV$5,$C583&lt;$AU$5),1,"")</f>
        <v/>
      </c>
      <c r="AY583" s="21" t="str">
        <f t="shared" si="44"/>
        <v/>
      </c>
    </row>
    <row r="584" spans="1:51" x14ac:dyDescent="0.25">
      <c r="A584" s="18">
        <v>577</v>
      </c>
      <c r="B584" s="32"/>
      <c r="C584" s="33"/>
      <c r="D584" s="33"/>
      <c r="E584" s="26" t="str">
        <f t="shared" si="40"/>
        <v/>
      </c>
      <c r="F584" s="34"/>
      <c r="G584" s="35"/>
      <c r="H584" s="33"/>
      <c r="I584" s="35"/>
      <c r="J584" s="37"/>
      <c r="K584" s="37"/>
      <c r="L584" s="37"/>
      <c r="M584" s="37"/>
      <c r="N584" s="33"/>
      <c r="O584" s="33"/>
      <c r="P584" s="33"/>
      <c r="Q584" s="33"/>
      <c r="R584" s="35"/>
      <c r="S584" s="35"/>
      <c r="T584" s="37"/>
      <c r="U584" s="37"/>
      <c r="V584" s="35" t="str">
        <f>IF(ISBLANK(C584),"",IF(ISBLANK($D584),$C$3-C584,D584-C584))</f>
        <v/>
      </c>
      <c r="W584" s="35" t="str">
        <f>IF(E584="Oui",1,"")</f>
        <v/>
      </c>
      <c r="X584" s="35" t="str">
        <f t="shared" si="41"/>
        <v/>
      </c>
      <c r="Y584" s="35" t="str">
        <f t="shared" si="42"/>
        <v/>
      </c>
      <c r="Z584" s="35" t="str">
        <f>IF(E584="Oui",N584,"")</f>
        <v/>
      </c>
      <c r="AA584" s="38" t="str">
        <f>IF(E584="Oui",($C$3-J584)/365,"")</f>
        <v/>
      </c>
      <c r="AB584" s="35" t="str">
        <f t="shared" si="43"/>
        <v/>
      </c>
      <c r="AC584" s="35" t="str">
        <f>IF(AND($E584="Oui",$L584="CDI"),1,"")</f>
        <v/>
      </c>
      <c r="AD584" s="35" t="str">
        <f>IF(AND($E584="Oui",$L584="CDD"),1,"")</f>
        <v/>
      </c>
      <c r="AE584" s="35" t="str">
        <f>IF(AND($E584="Oui",$L584="Apprentissage"),1,"")</f>
        <v/>
      </c>
      <c r="AF584" s="35" t="str">
        <f>IF(AND($E584="Oui",$L584="Stage"),1,"")</f>
        <v/>
      </c>
      <c r="AG584" s="35" t="str">
        <f>IF(AND($E584="Oui",$L584="Autre"),1,"")</f>
        <v/>
      </c>
      <c r="AH584" s="35" t="str">
        <f>IF(AND($E584="Oui",$O584="Cadre"),1,"")</f>
        <v/>
      </c>
      <c r="AI584" s="35" t="str">
        <f>IF(AND($E584="Oui",$O584="Agent de maîtrise"),1,"")</f>
        <v/>
      </c>
      <c r="AJ584" s="35" t="str">
        <f>IF(AND($E584="Oui",$O584="Autre"),1,"")</f>
        <v/>
      </c>
      <c r="AK584" s="38" t="str">
        <f>IF(AND($E584="Oui",$H584="F"),($C$3-J584)/365,"")</f>
        <v/>
      </c>
      <c r="AL584" s="38" t="str">
        <f>IF(AND($E584="Oui",$H584="M"),($C$3-$J584)/365,"")</f>
        <v/>
      </c>
      <c r="AM584" s="35" t="str">
        <f>IF(AND($E584="Oui",$L584="CDI",$H584="F"),1,"")</f>
        <v/>
      </c>
      <c r="AN584" s="35" t="str">
        <f>IF(AND($E584="Oui",$L584="CDD",$H584="F"),1,"")</f>
        <v/>
      </c>
      <c r="AO584" s="35" t="str">
        <f>IF(AND($E584="Oui",$L584="Apprentissage",$H584="F"),1,"")</f>
        <v/>
      </c>
      <c r="AP584" s="35" t="str">
        <f>IF(AND($E584="Oui",$L584="Stage",$H584="F"),1,"")</f>
        <v/>
      </c>
      <c r="AQ584" s="35" t="str">
        <f>IF(AND($E584="Oui",$L584="Autre",$H584="F"),1,"")</f>
        <v/>
      </c>
      <c r="AR584" s="35" t="str">
        <f>IF(AND($E584="Oui",$O584="Cadre",$H584="F"),1,"")</f>
        <v/>
      </c>
      <c r="AS584" s="35" t="str">
        <f>IF(AND($E584="Oui",$O584="Agent de maîtrise",$H584="F"),1,"")</f>
        <v/>
      </c>
      <c r="AT584" s="35" t="str">
        <f>IF(AND($E584="Oui",$O584="Autre",$H584="F"),1,"")</f>
        <v/>
      </c>
      <c r="AU584" s="35" t="str">
        <f ca="1">IF($D584&gt;$AU$5,1,"")</f>
        <v/>
      </c>
      <c r="AV584" s="35" t="str">
        <f ca="1">IF(AND($D584&gt;$AV$5,$D584&lt;$AU$5),1,"")</f>
        <v/>
      </c>
      <c r="AW584" s="35" t="str">
        <f ca="1">IF($C584&gt;$AU$5,1,"")</f>
        <v/>
      </c>
      <c r="AX584" s="35" t="str">
        <f ca="1">IF(AND($C584&gt;$AV$5,$C584&lt;$AU$5),1,"")</f>
        <v/>
      </c>
      <c r="AY584" s="21" t="str">
        <f t="shared" si="44"/>
        <v/>
      </c>
    </row>
    <row r="585" spans="1:51" x14ac:dyDescent="0.25">
      <c r="A585" s="18">
        <v>578</v>
      </c>
      <c r="B585" s="32"/>
      <c r="C585" s="33"/>
      <c r="D585" s="33"/>
      <c r="E585" s="26" t="str">
        <f t="shared" ref="E585:E648" si="45">IF(AND(ISBLANK(D585),ISBLANK(C585)),"",IF(ISBLANK(D585),"Oui","Non"))</f>
        <v/>
      </c>
      <c r="F585" s="34"/>
      <c r="G585" s="35"/>
      <c r="H585" s="33"/>
      <c r="I585" s="35"/>
      <c r="J585" s="37"/>
      <c r="K585" s="37"/>
      <c r="L585" s="37"/>
      <c r="M585" s="37"/>
      <c r="N585" s="33"/>
      <c r="O585" s="33"/>
      <c r="P585" s="33"/>
      <c r="Q585" s="33"/>
      <c r="R585" s="35"/>
      <c r="S585" s="35"/>
      <c r="T585" s="37"/>
      <c r="U585" s="37"/>
      <c r="V585" s="35" t="str">
        <f>IF(ISBLANK(C585),"",IF(ISBLANK($D585),$C$3-C585,D585-C585))</f>
        <v/>
      </c>
      <c r="W585" s="35" t="str">
        <f>IF(E585="Oui",1,"")</f>
        <v/>
      </c>
      <c r="X585" s="35" t="str">
        <f t="shared" ref="X585:X648" si="46">IF(H585="F",W585,"")</f>
        <v/>
      </c>
      <c r="Y585" s="35" t="str">
        <f t="shared" ref="Y585:Y648" si="47">IF(H585="M",W585,"")</f>
        <v/>
      </c>
      <c r="Z585" s="35" t="str">
        <f>IF(E585="Oui",N585,"")</f>
        <v/>
      </c>
      <c r="AA585" s="38" t="str">
        <f>IF(E585="Oui",($C$3-J585)/365,"")</f>
        <v/>
      </c>
      <c r="AB585" s="35" t="str">
        <f t="shared" ref="AB585:AB648" si="48">IF(AND($E585="Oui",K585="Oui"),1,"")</f>
        <v/>
      </c>
      <c r="AC585" s="35" t="str">
        <f>IF(AND($E585="Oui",$L585="CDI"),1,"")</f>
        <v/>
      </c>
      <c r="AD585" s="35" t="str">
        <f>IF(AND($E585="Oui",$L585="CDD"),1,"")</f>
        <v/>
      </c>
      <c r="AE585" s="35" t="str">
        <f>IF(AND($E585="Oui",$L585="Apprentissage"),1,"")</f>
        <v/>
      </c>
      <c r="AF585" s="35" t="str">
        <f>IF(AND($E585="Oui",$L585="Stage"),1,"")</f>
        <v/>
      </c>
      <c r="AG585" s="35" t="str">
        <f>IF(AND($E585="Oui",$L585="Autre"),1,"")</f>
        <v/>
      </c>
      <c r="AH585" s="35" t="str">
        <f>IF(AND($E585="Oui",$O585="Cadre"),1,"")</f>
        <v/>
      </c>
      <c r="AI585" s="35" t="str">
        <f>IF(AND($E585="Oui",$O585="Agent de maîtrise"),1,"")</f>
        <v/>
      </c>
      <c r="AJ585" s="35" t="str">
        <f>IF(AND($E585="Oui",$O585="Autre"),1,"")</f>
        <v/>
      </c>
      <c r="AK585" s="38" t="str">
        <f>IF(AND($E585="Oui",$H585="F"),($C$3-J585)/365,"")</f>
        <v/>
      </c>
      <c r="AL585" s="38" t="str">
        <f>IF(AND($E585="Oui",$H585="M"),($C$3-$J585)/365,"")</f>
        <v/>
      </c>
      <c r="AM585" s="35" t="str">
        <f>IF(AND($E585="Oui",$L585="CDI",$H585="F"),1,"")</f>
        <v/>
      </c>
      <c r="AN585" s="35" t="str">
        <f>IF(AND($E585="Oui",$L585="CDD",$H585="F"),1,"")</f>
        <v/>
      </c>
      <c r="AO585" s="35" t="str">
        <f>IF(AND($E585="Oui",$L585="Apprentissage",$H585="F"),1,"")</f>
        <v/>
      </c>
      <c r="AP585" s="35" t="str">
        <f>IF(AND($E585="Oui",$L585="Stage",$H585="F"),1,"")</f>
        <v/>
      </c>
      <c r="AQ585" s="35" t="str">
        <f>IF(AND($E585="Oui",$L585="Autre",$H585="F"),1,"")</f>
        <v/>
      </c>
      <c r="AR585" s="35" t="str">
        <f>IF(AND($E585="Oui",$O585="Cadre",$H585="F"),1,"")</f>
        <v/>
      </c>
      <c r="AS585" s="35" t="str">
        <f>IF(AND($E585="Oui",$O585="Agent de maîtrise",$H585="F"),1,"")</f>
        <v/>
      </c>
      <c r="AT585" s="35" t="str">
        <f>IF(AND($E585="Oui",$O585="Autre",$H585="F"),1,"")</f>
        <v/>
      </c>
      <c r="AU585" s="35" t="str">
        <f ca="1">IF($D585&gt;$AU$5,1,"")</f>
        <v/>
      </c>
      <c r="AV585" s="35" t="str">
        <f ca="1">IF(AND($D585&gt;$AV$5,$D585&lt;$AU$5),1,"")</f>
        <v/>
      </c>
      <c r="AW585" s="35" t="str">
        <f ca="1">IF($C585&gt;$AU$5,1,"")</f>
        <v/>
      </c>
      <c r="AX585" s="35" t="str">
        <f ca="1">IF(AND($C585&gt;$AV$5,$C585&lt;$AU$5),1,"")</f>
        <v/>
      </c>
      <c r="AY585" s="21" t="str">
        <f t="shared" ref="AY585:AY648" si="49">IF(ISBLANK(B585),"",B585)</f>
        <v/>
      </c>
    </row>
    <row r="586" spans="1:51" x14ac:dyDescent="0.25">
      <c r="A586" s="18">
        <v>579</v>
      </c>
      <c r="B586" s="32"/>
      <c r="C586" s="33"/>
      <c r="D586" s="33"/>
      <c r="E586" s="26" t="str">
        <f t="shared" si="45"/>
        <v/>
      </c>
      <c r="F586" s="34"/>
      <c r="G586" s="35"/>
      <c r="H586" s="33"/>
      <c r="I586" s="35"/>
      <c r="J586" s="37"/>
      <c r="K586" s="37"/>
      <c r="L586" s="37"/>
      <c r="M586" s="37"/>
      <c r="N586" s="33"/>
      <c r="O586" s="33"/>
      <c r="P586" s="33"/>
      <c r="Q586" s="33"/>
      <c r="R586" s="35"/>
      <c r="S586" s="35"/>
      <c r="T586" s="37"/>
      <c r="U586" s="37"/>
      <c r="V586" s="35" t="str">
        <f>IF(ISBLANK(C586),"",IF(ISBLANK($D586),$C$3-C586,D586-C586))</f>
        <v/>
      </c>
      <c r="W586" s="35" t="str">
        <f>IF(E586="Oui",1,"")</f>
        <v/>
      </c>
      <c r="X586" s="35" t="str">
        <f t="shared" si="46"/>
        <v/>
      </c>
      <c r="Y586" s="35" t="str">
        <f t="shared" si="47"/>
        <v/>
      </c>
      <c r="Z586" s="35" t="str">
        <f>IF(E586="Oui",N586,"")</f>
        <v/>
      </c>
      <c r="AA586" s="38" t="str">
        <f>IF(E586="Oui",($C$3-J586)/365,"")</f>
        <v/>
      </c>
      <c r="AB586" s="35" t="str">
        <f t="shared" si="48"/>
        <v/>
      </c>
      <c r="AC586" s="35" t="str">
        <f>IF(AND($E586="Oui",$L586="CDI"),1,"")</f>
        <v/>
      </c>
      <c r="AD586" s="35" t="str">
        <f>IF(AND($E586="Oui",$L586="CDD"),1,"")</f>
        <v/>
      </c>
      <c r="AE586" s="35" t="str">
        <f>IF(AND($E586="Oui",$L586="Apprentissage"),1,"")</f>
        <v/>
      </c>
      <c r="AF586" s="35" t="str">
        <f>IF(AND($E586="Oui",$L586="Stage"),1,"")</f>
        <v/>
      </c>
      <c r="AG586" s="35" t="str">
        <f>IF(AND($E586="Oui",$L586="Autre"),1,"")</f>
        <v/>
      </c>
      <c r="AH586" s="35" t="str">
        <f>IF(AND($E586="Oui",$O586="Cadre"),1,"")</f>
        <v/>
      </c>
      <c r="AI586" s="35" t="str">
        <f>IF(AND($E586="Oui",$O586="Agent de maîtrise"),1,"")</f>
        <v/>
      </c>
      <c r="AJ586" s="35" t="str">
        <f>IF(AND($E586="Oui",$O586="Autre"),1,"")</f>
        <v/>
      </c>
      <c r="AK586" s="38" t="str">
        <f>IF(AND($E586="Oui",$H586="F"),($C$3-J586)/365,"")</f>
        <v/>
      </c>
      <c r="AL586" s="38" t="str">
        <f>IF(AND($E586="Oui",$H586="M"),($C$3-$J586)/365,"")</f>
        <v/>
      </c>
      <c r="AM586" s="35" t="str">
        <f>IF(AND($E586="Oui",$L586="CDI",$H586="F"),1,"")</f>
        <v/>
      </c>
      <c r="AN586" s="35" t="str">
        <f>IF(AND($E586="Oui",$L586="CDD",$H586="F"),1,"")</f>
        <v/>
      </c>
      <c r="AO586" s="35" t="str">
        <f>IF(AND($E586="Oui",$L586="Apprentissage",$H586="F"),1,"")</f>
        <v/>
      </c>
      <c r="AP586" s="35" t="str">
        <f>IF(AND($E586="Oui",$L586="Stage",$H586="F"),1,"")</f>
        <v/>
      </c>
      <c r="AQ586" s="35" t="str">
        <f>IF(AND($E586="Oui",$L586="Autre",$H586="F"),1,"")</f>
        <v/>
      </c>
      <c r="AR586" s="35" t="str">
        <f>IF(AND($E586="Oui",$O586="Cadre",$H586="F"),1,"")</f>
        <v/>
      </c>
      <c r="AS586" s="35" t="str">
        <f>IF(AND($E586="Oui",$O586="Agent de maîtrise",$H586="F"),1,"")</f>
        <v/>
      </c>
      <c r="AT586" s="35" t="str">
        <f>IF(AND($E586="Oui",$O586="Autre",$H586="F"),1,"")</f>
        <v/>
      </c>
      <c r="AU586" s="35" t="str">
        <f ca="1">IF($D586&gt;$AU$5,1,"")</f>
        <v/>
      </c>
      <c r="AV586" s="35" t="str">
        <f ca="1">IF(AND($D586&gt;$AV$5,$D586&lt;$AU$5),1,"")</f>
        <v/>
      </c>
      <c r="AW586" s="35" t="str">
        <f ca="1">IF($C586&gt;$AU$5,1,"")</f>
        <v/>
      </c>
      <c r="AX586" s="35" t="str">
        <f ca="1">IF(AND($C586&gt;$AV$5,$C586&lt;$AU$5),1,"")</f>
        <v/>
      </c>
      <c r="AY586" s="21" t="str">
        <f t="shared" si="49"/>
        <v/>
      </c>
    </row>
    <row r="587" spans="1:51" x14ac:dyDescent="0.25">
      <c r="A587" s="18">
        <v>580</v>
      </c>
      <c r="B587" s="32"/>
      <c r="C587" s="33"/>
      <c r="D587" s="33"/>
      <c r="E587" s="26" t="str">
        <f t="shared" si="45"/>
        <v/>
      </c>
      <c r="F587" s="34"/>
      <c r="G587" s="35"/>
      <c r="H587" s="33"/>
      <c r="I587" s="35"/>
      <c r="J587" s="37"/>
      <c r="K587" s="37"/>
      <c r="L587" s="37"/>
      <c r="M587" s="37"/>
      <c r="N587" s="33"/>
      <c r="O587" s="33"/>
      <c r="P587" s="33"/>
      <c r="Q587" s="33"/>
      <c r="R587" s="35"/>
      <c r="S587" s="35"/>
      <c r="T587" s="37"/>
      <c r="U587" s="37"/>
      <c r="V587" s="35" t="str">
        <f>IF(ISBLANK(C587),"",IF(ISBLANK($D587),$C$3-C587,D587-C587))</f>
        <v/>
      </c>
      <c r="W587" s="35" t="str">
        <f>IF(E587="Oui",1,"")</f>
        <v/>
      </c>
      <c r="X587" s="35" t="str">
        <f t="shared" si="46"/>
        <v/>
      </c>
      <c r="Y587" s="35" t="str">
        <f t="shared" si="47"/>
        <v/>
      </c>
      <c r="Z587" s="35" t="str">
        <f>IF(E587="Oui",N587,"")</f>
        <v/>
      </c>
      <c r="AA587" s="38" t="str">
        <f>IF(E587="Oui",($C$3-J587)/365,"")</f>
        <v/>
      </c>
      <c r="AB587" s="35" t="str">
        <f t="shared" si="48"/>
        <v/>
      </c>
      <c r="AC587" s="35" t="str">
        <f>IF(AND($E587="Oui",$L587="CDI"),1,"")</f>
        <v/>
      </c>
      <c r="AD587" s="35" t="str">
        <f>IF(AND($E587="Oui",$L587="CDD"),1,"")</f>
        <v/>
      </c>
      <c r="AE587" s="35" t="str">
        <f>IF(AND($E587="Oui",$L587="Apprentissage"),1,"")</f>
        <v/>
      </c>
      <c r="AF587" s="35" t="str">
        <f>IF(AND($E587="Oui",$L587="Stage"),1,"")</f>
        <v/>
      </c>
      <c r="AG587" s="35" t="str">
        <f>IF(AND($E587="Oui",$L587="Autre"),1,"")</f>
        <v/>
      </c>
      <c r="AH587" s="35" t="str">
        <f>IF(AND($E587="Oui",$O587="Cadre"),1,"")</f>
        <v/>
      </c>
      <c r="AI587" s="35" t="str">
        <f>IF(AND($E587="Oui",$O587="Agent de maîtrise"),1,"")</f>
        <v/>
      </c>
      <c r="AJ587" s="35" t="str">
        <f>IF(AND($E587="Oui",$O587="Autre"),1,"")</f>
        <v/>
      </c>
      <c r="AK587" s="38" t="str">
        <f>IF(AND($E587="Oui",$H587="F"),($C$3-J587)/365,"")</f>
        <v/>
      </c>
      <c r="AL587" s="38" t="str">
        <f>IF(AND($E587="Oui",$H587="M"),($C$3-$J587)/365,"")</f>
        <v/>
      </c>
      <c r="AM587" s="35" t="str">
        <f>IF(AND($E587="Oui",$L587="CDI",$H587="F"),1,"")</f>
        <v/>
      </c>
      <c r="AN587" s="35" t="str">
        <f>IF(AND($E587="Oui",$L587="CDD",$H587="F"),1,"")</f>
        <v/>
      </c>
      <c r="AO587" s="35" t="str">
        <f>IF(AND($E587="Oui",$L587="Apprentissage",$H587="F"),1,"")</f>
        <v/>
      </c>
      <c r="AP587" s="35" t="str">
        <f>IF(AND($E587="Oui",$L587="Stage",$H587="F"),1,"")</f>
        <v/>
      </c>
      <c r="AQ587" s="35" t="str">
        <f>IF(AND($E587="Oui",$L587="Autre",$H587="F"),1,"")</f>
        <v/>
      </c>
      <c r="AR587" s="35" t="str">
        <f>IF(AND($E587="Oui",$O587="Cadre",$H587="F"),1,"")</f>
        <v/>
      </c>
      <c r="AS587" s="35" t="str">
        <f>IF(AND($E587="Oui",$O587="Agent de maîtrise",$H587="F"),1,"")</f>
        <v/>
      </c>
      <c r="AT587" s="35" t="str">
        <f>IF(AND($E587="Oui",$O587="Autre",$H587="F"),1,"")</f>
        <v/>
      </c>
      <c r="AU587" s="35" t="str">
        <f ca="1">IF($D587&gt;$AU$5,1,"")</f>
        <v/>
      </c>
      <c r="AV587" s="35" t="str">
        <f ca="1">IF(AND($D587&gt;$AV$5,$D587&lt;$AU$5),1,"")</f>
        <v/>
      </c>
      <c r="AW587" s="35" t="str">
        <f ca="1">IF($C587&gt;$AU$5,1,"")</f>
        <v/>
      </c>
      <c r="AX587" s="35" t="str">
        <f ca="1">IF(AND($C587&gt;$AV$5,$C587&lt;$AU$5),1,"")</f>
        <v/>
      </c>
      <c r="AY587" s="21" t="str">
        <f t="shared" si="49"/>
        <v/>
      </c>
    </row>
    <row r="588" spans="1:51" x14ac:dyDescent="0.25">
      <c r="A588" s="18">
        <v>581</v>
      </c>
      <c r="B588" s="32"/>
      <c r="C588" s="33"/>
      <c r="D588" s="33"/>
      <c r="E588" s="26" t="str">
        <f t="shared" si="45"/>
        <v/>
      </c>
      <c r="F588" s="34"/>
      <c r="G588" s="35"/>
      <c r="H588" s="33"/>
      <c r="I588" s="35"/>
      <c r="J588" s="37"/>
      <c r="K588" s="37"/>
      <c r="L588" s="37"/>
      <c r="M588" s="37"/>
      <c r="N588" s="33"/>
      <c r="O588" s="33"/>
      <c r="P588" s="33"/>
      <c r="Q588" s="33"/>
      <c r="R588" s="35"/>
      <c r="S588" s="35"/>
      <c r="T588" s="37"/>
      <c r="U588" s="37"/>
      <c r="V588" s="35" t="str">
        <f>IF(ISBLANK(C588),"",IF(ISBLANK($D588),$C$3-C588,D588-C588))</f>
        <v/>
      </c>
      <c r="W588" s="35" t="str">
        <f>IF(E588="Oui",1,"")</f>
        <v/>
      </c>
      <c r="X588" s="35" t="str">
        <f t="shared" si="46"/>
        <v/>
      </c>
      <c r="Y588" s="35" t="str">
        <f t="shared" si="47"/>
        <v/>
      </c>
      <c r="Z588" s="35" t="str">
        <f>IF(E588="Oui",N588,"")</f>
        <v/>
      </c>
      <c r="AA588" s="38" t="str">
        <f>IF(E588="Oui",($C$3-J588)/365,"")</f>
        <v/>
      </c>
      <c r="AB588" s="35" t="str">
        <f t="shared" si="48"/>
        <v/>
      </c>
      <c r="AC588" s="35" t="str">
        <f>IF(AND($E588="Oui",$L588="CDI"),1,"")</f>
        <v/>
      </c>
      <c r="AD588" s="35" t="str">
        <f>IF(AND($E588="Oui",$L588="CDD"),1,"")</f>
        <v/>
      </c>
      <c r="AE588" s="35" t="str">
        <f>IF(AND($E588="Oui",$L588="Apprentissage"),1,"")</f>
        <v/>
      </c>
      <c r="AF588" s="35" t="str">
        <f>IF(AND($E588="Oui",$L588="Stage"),1,"")</f>
        <v/>
      </c>
      <c r="AG588" s="35" t="str">
        <f>IF(AND($E588="Oui",$L588="Autre"),1,"")</f>
        <v/>
      </c>
      <c r="AH588" s="35" t="str">
        <f>IF(AND($E588="Oui",$O588="Cadre"),1,"")</f>
        <v/>
      </c>
      <c r="AI588" s="35" t="str">
        <f>IF(AND($E588="Oui",$O588="Agent de maîtrise"),1,"")</f>
        <v/>
      </c>
      <c r="AJ588" s="35" t="str">
        <f>IF(AND($E588="Oui",$O588="Autre"),1,"")</f>
        <v/>
      </c>
      <c r="AK588" s="38" t="str">
        <f>IF(AND($E588="Oui",$H588="F"),($C$3-J588)/365,"")</f>
        <v/>
      </c>
      <c r="AL588" s="38" t="str">
        <f>IF(AND($E588="Oui",$H588="M"),($C$3-$J588)/365,"")</f>
        <v/>
      </c>
      <c r="AM588" s="35" t="str">
        <f>IF(AND($E588="Oui",$L588="CDI",$H588="F"),1,"")</f>
        <v/>
      </c>
      <c r="AN588" s="35" t="str">
        <f>IF(AND($E588="Oui",$L588="CDD",$H588="F"),1,"")</f>
        <v/>
      </c>
      <c r="AO588" s="35" t="str">
        <f>IF(AND($E588="Oui",$L588="Apprentissage",$H588="F"),1,"")</f>
        <v/>
      </c>
      <c r="AP588" s="35" t="str">
        <f>IF(AND($E588="Oui",$L588="Stage",$H588="F"),1,"")</f>
        <v/>
      </c>
      <c r="AQ588" s="35" t="str">
        <f>IF(AND($E588="Oui",$L588="Autre",$H588="F"),1,"")</f>
        <v/>
      </c>
      <c r="AR588" s="35" t="str">
        <f>IF(AND($E588="Oui",$O588="Cadre",$H588="F"),1,"")</f>
        <v/>
      </c>
      <c r="AS588" s="35" t="str">
        <f>IF(AND($E588="Oui",$O588="Agent de maîtrise",$H588="F"),1,"")</f>
        <v/>
      </c>
      <c r="AT588" s="35" t="str">
        <f>IF(AND($E588="Oui",$O588="Autre",$H588="F"),1,"")</f>
        <v/>
      </c>
      <c r="AU588" s="35" t="str">
        <f ca="1">IF($D588&gt;$AU$5,1,"")</f>
        <v/>
      </c>
      <c r="AV588" s="35" t="str">
        <f ca="1">IF(AND($D588&gt;$AV$5,$D588&lt;$AU$5),1,"")</f>
        <v/>
      </c>
      <c r="AW588" s="35" t="str">
        <f ca="1">IF($C588&gt;$AU$5,1,"")</f>
        <v/>
      </c>
      <c r="AX588" s="35" t="str">
        <f ca="1">IF(AND($C588&gt;$AV$5,$C588&lt;$AU$5),1,"")</f>
        <v/>
      </c>
      <c r="AY588" s="21" t="str">
        <f t="shared" si="49"/>
        <v/>
      </c>
    </row>
    <row r="589" spans="1:51" x14ac:dyDescent="0.25">
      <c r="A589" s="18">
        <v>582</v>
      </c>
      <c r="B589" s="32"/>
      <c r="C589" s="33"/>
      <c r="D589" s="33"/>
      <c r="E589" s="26" t="str">
        <f t="shared" si="45"/>
        <v/>
      </c>
      <c r="F589" s="34"/>
      <c r="G589" s="35"/>
      <c r="H589" s="33"/>
      <c r="I589" s="35"/>
      <c r="J589" s="37"/>
      <c r="K589" s="37"/>
      <c r="L589" s="37"/>
      <c r="M589" s="37"/>
      <c r="N589" s="33"/>
      <c r="O589" s="33"/>
      <c r="P589" s="33"/>
      <c r="Q589" s="33"/>
      <c r="R589" s="35"/>
      <c r="S589" s="35"/>
      <c r="T589" s="37"/>
      <c r="U589" s="37"/>
      <c r="V589" s="35" t="str">
        <f>IF(ISBLANK(C589),"",IF(ISBLANK($D589),$C$3-C589,D589-C589))</f>
        <v/>
      </c>
      <c r="W589" s="35" t="str">
        <f>IF(E589="Oui",1,"")</f>
        <v/>
      </c>
      <c r="X589" s="35" t="str">
        <f t="shared" si="46"/>
        <v/>
      </c>
      <c r="Y589" s="35" t="str">
        <f t="shared" si="47"/>
        <v/>
      </c>
      <c r="Z589" s="35" t="str">
        <f>IF(E589="Oui",N589,"")</f>
        <v/>
      </c>
      <c r="AA589" s="38" t="str">
        <f>IF(E589="Oui",($C$3-J589)/365,"")</f>
        <v/>
      </c>
      <c r="AB589" s="35" t="str">
        <f t="shared" si="48"/>
        <v/>
      </c>
      <c r="AC589" s="35" t="str">
        <f>IF(AND($E589="Oui",$L589="CDI"),1,"")</f>
        <v/>
      </c>
      <c r="AD589" s="35" t="str">
        <f>IF(AND($E589="Oui",$L589="CDD"),1,"")</f>
        <v/>
      </c>
      <c r="AE589" s="35" t="str">
        <f>IF(AND($E589="Oui",$L589="Apprentissage"),1,"")</f>
        <v/>
      </c>
      <c r="AF589" s="35" t="str">
        <f>IF(AND($E589="Oui",$L589="Stage"),1,"")</f>
        <v/>
      </c>
      <c r="AG589" s="35" t="str">
        <f>IF(AND($E589="Oui",$L589="Autre"),1,"")</f>
        <v/>
      </c>
      <c r="AH589" s="35" t="str">
        <f>IF(AND($E589="Oui",$O589="Cadre"),1,"")</f>
        <v/>
      </c>
      <c r="AI589" s="35" t="str">
        <f>IF(AND($E589="Oui",$O589="Agent de maîtrise"),1,"")</f>
        <v/>
      </c>
      <c r="AJ589" s="35" t="str">
        <f>IF(AND($E589="Oui",$O589="Autre"),1,"")</f>
        <v/>
      </c>
      <c r="AK589" s="38" t="str">
        <f>IF(AND($E589="Oui",$H589="F"),($C$3-J589)/365,"")</f>
        <v/>
      </c>
      <c r="AL589" s="38" t="str">
        <f>IF(AND($E589="Oui",$H589="M"),($C$3-$J589)/365,"")</f>
        <v/>
      </c>
      <c r="AM589" s="35" t="str">
        <f>IF(AND($E589="Oui",$L589="CDI",$H589="F"),1,"")</f>
        <v/>
      </c>
      <c r="AN589" s="35" t="str">
        <f>IF(AND($E589="Oui",$L589="CDD",$H589="F"),1,"")</f>
        <v/>
      </c>
      <c r="AO589" s="35" t="str">
        <f>IF(AND($E589="Oui",$L589="Apprentissage",$H589="F"),1,"")</f>
        <v/>
      </c>
      <c r="AP589" s="35" t="str">
        <f>IF(AND($E589="Oui",$L589="Stage",$H589="F"),1,"")</f>
        <v/>
      </c>
      <c r="AQ589" s="35" t="str">
        <f>IF(AND($E589="Oui",$L589="Autre",$H589="F"),1,"")</f>
        <v/>
      </c>
      <c r="AR589" s="35" t="str">
        <f>IF(AND($E589="Oui",$O589="Cadre",$H589="F"),1,"")</f>
        <v/>
      </c>
      <c r="AS589" s="35" t="str">
        <f>IF(AND($E589="Oui",$O589="Agent de maîtrise",$H589="F"),1,"")</f>
        <v/>
      </c>
      <c r="AT589" s="35" t="str">
        <f>IF(AND($E589="Oui",$O589="Autre",$H589="F"),1,"")</f>
        <v/>
      </c>
      <c r="AU589" s="35" t="str">
        <f ca="1">IF($D589&gt;$AU$5,1,"")</f>
        <v/>
      </c>
      <c r="AV589" s="35" t="str">
        <f ca="1">IF(AND($D589&gt;$AV$5,$D589&lt;$AU$5),1,"")</f>
        <v/>
      </c>
      <c r="AW589" s="35" t="str">
        <f ca="1">IF($C589&gt;$AU$5,1,"")</f>
        <v/>
      </c>
      <c r="AX589" s="35" t="str">
        <f ca="1">IF(AND($C589&gt;$AV$5,$C589&lt;$AU$5),1,"")</f>
        <v/>
      </c>
      <c r="AY589" s="21" t="str">
        <f t="shared" si="49"/>
        <v/>
      </c>
    </row>
    <row r="590" spans="1:51" x14ac:dyDescent="0.25">
      <c r="A590" s="18">
        <v>583</v>
      </c>
      <c r="B590" s="32"/>
      <c r="C590" s="33"/>
      <c r="D590" s="33"/>
      <c r="E590" s="26" t="str">
        <f t="shared" si="45"/>
        <v/>
      </c>
      <c r="F590" s="34"/>
      <c r="G590" s="35"/>
      <c r="H590" s="33"/>
      <c r="I590" s="35"/>
      <c r="J590" s="37"/>
      <c r="K590" s="37"/>
      <c r="L590" s="37"/>
      <c r="M590" s="37"/>
      <c r="N590" s="33"/>
      <c r="O590" s="33"/>
      <c r="P590" s="33"/>
      <c r="Q590" s="33"/>
      <c r="R590" s="35"/>
      <c r="S590" s="35"/>
      <c r="T590" s="37"/>
      <c r="U590" s="37"/>
      <c r="V590" s="35" t="str">
        <f>IF(ISBLANK(C590),"",IF(ISBLANK($D590),$C$3-C590,D590-C590))</f>
        <v/>
      </c>
      <c r="W590" s="35" t="str">
        <f>IF(E590="Oui",1,"")</f>
        <v/>
      </c>
      <c r="X590" s="35" t="str">
        <f t="shared" si="46"/>
        <v/>
      </c>
      <c r="Y590" s="35" t="str">
        <f t="shared" si="47"/>
        <v/>
      </c>
      <c r="Z590" s="35" t="str">
        <f>IF(E590="Oui",N590,"")</f>
        <v/>
      </c>
      <c r="AA590" s="38" t="str">
        <f>IF(E590="Oui",($C$3-J590)/365,"")</f>
        <v/>
      </c>
      <c r="AB590" s="35" t="str">
        <f t="shared" si="48"/>
        <v/>
      </c>
      <c r="AC590" s="35" t="str">
        <f>IF(AND($E590="Oui",$L590="CDI"),1,"")</f>
        <v/>
      </c>
      <c r="AD590" s="35" t="str">
        <f>IF(AND($E590="Oui",$L590="CDD"),1,"")</f>
        <v/>
      </c>
      <c r="AE590" s="35" t="str">
        <f>IF(AND($E590="Oui",$L590="Apprentissage"),1,"")</f>
        <v/>
      </c>
      <c r="AF590" s="35" t="str">
        <f>IF(AND($E590="Oui",$L590="Stage"),1,"")</f>
        <v/>
      </c>
      <c r="AG590" s="35" t="str">
        <f>IF(AND($E590="Oui",$L590="Autre"),1,"")</f>
        <v/>
      </c>
      <c r="AH590" s="35" t="str">
        <f>IF(AND($E590="Oui",$O590="Cadre"),1,"")</f>
        <v/>
      </c>
      <c r="AI590" s="35" t="str">
        <f>IF(AND($E590="Oui",$O590="Agent de maîtrise"),1,"")</f>
        <v/>
      </c>
      <c r="AJ590" s="35" t="str">
        <f>IF(AND($E590="Oui",$O590="Autre"),1,"")</f>
        <v/>
      </c>
      <c r="AK590" s="38" t="str">
        <f>IF(AND($E590="Oui",$H590="F"),($C$3-J590)/365,"")</f>
        <v/>
      </c>
      <c r="AL590" s="38" t="str">
        <f>IF(AND($E590="Oui",$H590="M"),($C$3-$J590)/365,"")</f>
        <v/>
      </c>
      <c r="AM590" s="35" t="str">
        <f>IF(AND($E590="Oui",$L590="CDI",$H590="F"),1,"")</f>
        <v/>
      </c>
      <c r="AN590" s="35" t="str">
        <f>IF(AND($E590="Oui",$L590="CDD",$H590="F"),1,"")</f>
        <v/>
      </c>
      <c r="AO590" s="35" t="str">
        <f>IF(AND($E590="Oui",$L590="Apprentissage",$H590="F"),1,"")</f>
        <v/>
      </c>
      <c r="AP590" s="35" t="str">
        <f>IF(AND($E590="Oui",$L590="Stage",$H590="F"),1,"")</f>
        <v/>
      </c>
      <c r="AQ590" s="35" t="str">
        <f>IF(AND($E590="Oui",$L590="Autre",$H590="F"),1,"")</f>
        <v/>
      </c>
      <c r="AR590" s="35" t="str">
        <f>IF(AND($E590="Oui",$O590="Cadre",$H590="F"),1,"")</f>
        <v/>
      </c>
      <c r="AS590" s="35" t="str">
        <f>IF(AND($E590="Oui",$O590="Agent de maîtrise",$H590="F"),1,"")</f>
        <v/>
      </c>
      <c r="AT590" s="35" t="str">
        <f>IF(AND($E590="Oui",$O590="Autre",$H590="F"),1,"")</f>
        <v/>
      </c>
      <c r="AU590" s="35" t="str">
        <f ca="1">IF($D590&gt;$AU$5,1,"")</f>
        <v/>
      </c>
      <c r="AV590" s="35" t="str">
        <f ca="1">IF(AND($D590&gt;$AV$5,$D590&lt;$AU$5),1,"")</f>
        <v/>
      </c>
      <c r="AW590" s="35" t="str">
        <f ca="1">IF($C590&gt;$AU$5,1,"")</f>
        <v/>
      </c>
      <c r="AX590" s="35" t="str">
        <f ca="1">IF(AND($C590&gt;$AV$5,$C590&lt;$AU$5),1,"")</f>
        <v/>
      </c>
      <c r="AY590" s="21" t="str">
        <f t="shared" si="49"/>
        <v/>
      </c>
    </row>
    <row r="591" spans="1:51" x14ac:dyDescent="0.25">
      <c r="A591" s="18">
        <v>584</v>
      </c>
      <c r="B591" s="32"/>
      <c r="C591" s="33"/>
      <c r="D591" s="33"/>
      <c r="E591" s="26" t="str">
        <f t="shared" si="45"/>
        <v/>
      </c>
      <c r="F591" s="34"/>
      <c r="G591" s="35"/>
      <c r="H591" s="33"/>
      <c r="I591" s="35"/>
      <c r="J591" s="37"/>
      <c r="K591" s="37"/>
      <c r="L591" s="37"/>
      <c r="M591" s="37"/>
      <c r="N591" s="33"/>
      <c r="O591" s="33"/>
      <c r="P591" s="33"/>
      <c r="Q591" s="33"/>
      <c r="R591" s="35"/>
      <c r="S591" s="35"/>
      <c r="T591" s="37"/>
      <c r="U591" s="37"/>
      <c r="V591" s="35" t="str">
        <f>IF(ISBLANK(C591),"",IF(ISBLANK($D591),$C$3-C591,D591-C591))</f>
        <v/>
      </c>
      <c r="W591" s="35" t="str">
        <f>IF(E591="Oui",1,"")</f>
        <v/>
      </c>
      <c r="X591" s="35" t="str">
        <f t="shared" si="46"/>
        <v/>
      </c>
      <c r="Y591" s="35" t="str">
        <f t="shared" si="47"/>
        <v/>
      </c>
      <c r="Z591" s="35" t="str">
        <f>IF(E591="Oui",N591,"")</f>
        <v/>
      </c>
      <c r="AA591" s="38" t="str">
        <f>IF(E591="Oui",($C$3-J591)/365,"")</f>
        <v/>
      </c>
      <c r="AB591" s="35" t="str">
        <f t="shared" si="48"/>
        <v/>
      </c>
      <c r="AC591" s="35" t="str">
        <f>IF(AND($E591="Oui",$L591="CDI"),1,"")</f>
        <v/>
      </c>
      <c r="AD591" s="35" t="str">
        <f>IF(AND($E591="Oui",$L591="CDD"),1,"")</f>
        <v/>
      </c>
      <c r="AE591" s="35" t="str">
        <f>IF(AND($E591="Oui",$L591="Apprentissage"),1,"")</f>
        <v/>
      </c>
      <c r="AF591" s="35" t="str">
        <f>IF(AND($E591="Oui",$L591="Stage"),1,"")</f>
        <v/>
      </c>
      <c r="AG591" s="35" t="str">
        <f>IF(AND($E591="Oui",$L591="Autre"),1,"")</f>
        <v/>
      </c>
      <c r="AH591" s="35" t="str">
        <f>IF(AND($E591="Oui",$O591="Cadre"),1,"")</f>
        <v/>
      </c>
      <c r="AI591" s="35" t="str">
        <f>IF(AND($E591="Oui",$O591="Agent de maîtrise"),1,"")</f>
        <v/>
      </c>
      <c r="AJ591" s="35" t="str">
        <f>IF(AND($E591="Oui",$O591="Autre"),1,"")</f>
        <v/>
      </c>
      <c r="AK591" s="38" t="str">
        <f>IF(AND($E591="Oui",$H591="F"),($C$3-J591)/365,"")</f>
        <v/>
      </c>
      <c r="AL591" s="38" t="str">
        <f>IF(AND($E591="Oui",$H591="M"),($C$3-$J591)/365,"")</f>
        <v/>
      </c>
      <c r="AM591" s="35" t="str">
        <f>IF(AND($E591="Oui",$L591="CDI",$H591="F"),1,"")</f>
        <v/>
      </c>
      <c r="AN591" s="35" t="str">
        <f>IF(AND($E591="Oui",$L591="CDD",$H591="F"),1,"")</f>
        <v/>
      </c>
      <c r="AO591" s="35" t="str">
        <f>IF(AND($E591="Oui",$L591="Apprentissage",$H591="F"),1,"")</f>
        <v/>
      </c>
      <c r="AP591" s="35" t="str">
        <f>IF(AND($E591="Oui",$L591="Stage",$H591="F"),1,"")</f>
        <v/>
      </c>
      <c r="AQ591" s="35" t="str">
        <f>IF(AND($E591="Oui",$L591="Autre",$H591="F"),1,"")</f>
        <v/>
      </c>
      <c r="AR591" s="35" t="str">
        <f>IF(AND($E591="Oui",$O591="Cadre",$H591="F"),1,"")</f>
        <v/>
      </c>
      <c r="AS591" s="35" t="str">
        <f>IF(AND($E591="Oui",$O591="Agent de maîtrise",$H591="F"),1,"")</f>
        <v/>
      </c>
      <c r="AT591" s="35" t="str">
        <f>IF(AND($E591="Oui",$O591="Autre",$H591="F"),1,"")</f>
        <v/>
      </c>
      <c r="AU591" s="35" t="str">
        <f ca="1">IF($D591&gt;$AU$5,1,"")</f>
        <v/>
      </c>
      <c r="AV591" s="35" t="str">
        <f ca="1">IF(AND($D591&gt;$AV$5,$D591&lt;$AU$5),1,"")</f>
        <v/>
      </c>
      <c r="AW591" s="35" t="str">
        <f ca="1">IF($C591&gt;$AU$5,1,"")</f>
        <v/>
      </c>
      <c r="AX591" s="35" t="str">
        <f ca="1">IF(AND($C591&gt;$AV$5,$C591&lt;$AU$5),1,"")</f>
        <v/>
      </c>
      <c r="AY591" s="21" t="str">
        <f t="shared" si="49"/>
        <v/>
      </c>
    </row>
    <row r="592" spans="1:51" x14ac:dyDescent="0.25">
      <c r="A592" s="18">
        <v>585</v>
      </c>
      <c r="B592" s="32"/>
      <c r="C592" s="33"/>
      <c r="D592" s="33"/>
      <c r="E592" s="26" t="str">
        <f t="shared" si="45"/>
        <v/>
      </c>
      <c r="F592" s="34"/>
      <c r="G592" s="35"/>
      <c r="H592" s="33"/>
      <c r="I592" s="35"/>
      <c r="J592" s="37"/>
      <c r="K592" s="37"/>
      <c r="L592" s="37"/>
      <c r="M592" s="37"/>
      <c r="N592" s="33"/>
      <c r="O592" s="33"/>
      <c r="P592" s="33"/>
      <c r="Q592" s="33"/>
      <c r="R592" s="35"/>
      <c r="S592" s="35"/>
      <c r="T592" s="37"/>
      <c r="U592" s="37"/>
      <c r="V592" s="35" t="str">
        <f>IF(ISBLANK(C592),"",IF(ISBLANK($D592),$C$3-C592,D592-C592))</f>
        <v/>
      </c>
      <c r="W592" s="35" t="str">
        <f>IF(E592="Oui",1,"")</f>
        <v/>
      </c>
      <c r="X592" s="35" t="str">
        <f t="shared" si="46"/>
        <v/>
      </c>
      <c r="Y592" s="35" t="str">
        <f t="shared" si="47"/>
        <v/>
      </c>
      <c r="Z592" s="35" t="str">
        <f>IF(E592="Oui",N592,"")</f>
        <v/>
      </c>
      <c r="AA592" s="38" t="str">
        <f>IF(E592="Oui",($C$3-J592)/365,"")</f>
        <v/>
      </c>
      <c r="AB592" s="35" t="str">
        <f t="shared" si="48"/>
        <v/>
      </c>
      <c r="AC592" s="35" t="str">
        <f>IF(AND($E592="Oui",$L592="CDI"),1,"")</f>
        <v/>
      </c>
      <c r="AD592" s="35" t="str">
        <f>IF(AND($E592="Oui",$L592="CDD"),1,"")</f>
        <v/>
      </c>
      <c r="AE592" s="35" t="str">
        <f>IF(AND($E592="Oui",$L592="Apprentissage"),1,"")</f>
        <v/>
      </c>
      <c r="AF592" s="35" t="str">
        <f>IF(AND($E592="Oui",$L592="Stage"),1,"")</f>
        <v/>
      </c>
      <c r="AG592" s="35" t="str">
        <f>IF(AND($E592="Oui",$L592="Autre"),1,"")</f>
        <v/>
      </c>
      <c r="AH592" s="35" t="str">
        <f>IF(AND($E592="Oui",$O592="Cadre"),1,"")</f>
        <v/>
      </c>
      <c r="AI592" s="35" t="str">
        <f>IF(AND($E592="Oui",$O592="Agent de maîtrise"),1,"")</f>
        <v/>
      </c>
      <c r="AJ592" s="35" t="str">
        <f>IF(AND($E592="Oui",$O592="Autre"),1,"")</f>
        <v/>
      </c>
      <c r="AK592" s="38" t="str">
        <f>IF(AND($E592="Oui",$H592="F"),($C$3-J592)/365,"")</f>
        <v/>
      </c>
      <c r="AL592" s="38" t="str">
        <f>IF(AND($E592="Oui",$H592="M"),($C$3-$J592)/365,"")</f>
        <v/>
      </c>
      <c r="AM592" s="35" t="str">
        <f>IF(AND($E592="Oui",$L592="CDI",$H592="F"),1,"")</f>
        <v/>
      </c>
      <c r="AN592" s="35" t="str">
        <f>IF(AND($E592="Oui",$L592="CDD",$H592="F"),1,"")</f>
        <v/>
      </c>
      <c r="AO592" s="35" t="str">
        <f>IF(AND($E592="Oui",$L592="Apprentissage",$H592="F"),1,"")</f>
        <v/>
      </c>
      <c r="AP592" s="35" t="str">
        <f>IF(AND($E592="Oui",$L592="Stage",$H592="F"),1,"")</f>
        <v/>
      </c>
      <c r="AQ592" s="35" t="str">
        <f>IF(AND($E592="Oui",$L592="Autre",$H592="F"),1,"")</f>
        <v/>
      </c>
      <c r="AR592" s="35" t="str">
        <f>IF(AND($E592="Oui",$O592="Cadre",$H592="F"),1,"")</f>
        <v/>
      </c>
      <c r="AS592" s="35" t="str">
        <f>IF(AND($E592="Oui",$O592="Agent de maîtrise",$H592="F"),1,"")</f>
        <v/>
      </c>
      <c r="AT592" s="35" t="str">
        <f>IF(AND($E592="Oui",$O592="Autre",$H592="F"),1,"")</f>
        <v/>
      </c>
      <c r="AU592" s="35" t="str">
        <f ca="1">IF($D592&gt;$AU$5,1,"")</f>
        <v/>
      </c>
      <c r="AV592" s="35" t="str">
        <f ca="1">IF(AND($D592&gt;$AV$5,$D592&lt;$AU$5),1,"")</f>
        <v/>
      </c>
      <c r="AW592" s="35" t="str">
        <f ca="1">IF($C592&gt;$AU$5,1,"")</f>
        <v/>
      </c>
      <c r="AX592" s="35" t="str">
        <f ca="1">IF(AND($C592&gt;$AV$5,$C592&lt;$AU$5),1,"")</f>
        <v/>
      </c>
      <c r="AY592" s="21" t="str">
        <f t="shared" si="49"/>
        <v/>
      </c>
    </row>
    <row r="593" spans="1:51" x14ac:dyDescent="0.25">
      <c r="A593" s="18">
        <v>586</v>
      </c>
      <c r="B593" s="32"/>
      <c r="C593" s="33"/>
      <c r="D593" s="33"/>
      <c r="E593" s="26" t="str">
        <f t="shared" si="45"/>
        <v/>
      </c>
      <c r="F593" s="34"/>
      <c r="G593" s="35"/>
      <c r="H593" s="33"/>
      <c r="I593" s="35"/>
      <c r="J593" s="37"/>
      <c r="K593" s="37"/>
      <c r="L593" s="37"/>
      <c r="M593" s="37"/>
      <c r="N593" s="33"/>
      <c r="O593" s="33"/>
      <c r="P593" s="33"/>
      <c r="Q593" s="33"/>
      <c r="R593" s="35"/>
      <c r="S593" s="35"/>
      <c r="T593" s="37"/>
      <c r="U593" s="37"/>
      <c r="V593" s="35" t="str">
        <f>IF(ISBLANK(C593),"",IF(ISBLANK($D593),$C$3-C593,D593-C593))</f>
        <v/>
      </c>
      <c r="W593" s="35" t="str">
        <f>IF(E593="Oui",1,"")</f>
        <v/>
      </c>
      <c r="X593" s="35" t="str">
        <f t="shared" si="46"/>
        <v/>
      </c>
      <c r="Y593" s="35" t="str">
        <f t="shared" si="47"/>
        <v/>
      </c>
      <c r="Z593" s="35" t="str">
        <f>IF(E593="Oui",N593,"")</f>
        <v/>
      </c>
      <c r="AA593" s="38" t="str">
        <f>IF(E593="Oui",($C$3-J593)/365,"")</f>
        <v/>
      </c>
      <c r="AB593" s="35" t="str">
        <f t="shared" si="48"/>
        <v/>
      </c>
      <c r="AC593" s="35" t="str">
        <f>IF(AND($E593="Oui",$L593="CDI"),1,"")</f>
        <v/>
      </c>
      <c r="AD593" s="35" t="str">
        <f>IF(AND($E593="Oui",$L593="CDD"),1,"")</f>
        <v/>
      </c>
      <c r="AE593" s="35" t="str">
        <f>IF(AND($E593="Oui",$L593="Apprentissage"),1,"")</f>
        <v/>
      </c>
      <c r="AF593" s="35" t="str">
        <f>IF(AND($E593="Oui",$L593="Stage"),1,"")</f>
        <v/>
      </c>
      <c r="AG593" s="35" t="str">
        <f>IF(AND($E593="Oui",$L593="Autre"),1,"")</f>
        <v/>
      </c>
      <c r="AH593" s="35" t="str">
        <f>IF(AND($E593="Oui",$O593="Cadre"),1,"")</f>
        <v/>
      </c>
      <c r="AI593" s="35" t="str">
        <f>IF(AND($E593="Oui",$O593="Agent de maîtrise"),1,"")</f>
        <v/>
      </c>
      <c r="AJ593" s="35" t="str">
        <f>IF(AND($E593="Oui",$O593="Autre"),1,"")</f>
        <v/>
      </c>
      <c r="AK593" s="38" t="str">
        <f>IF(AND($E593="Oui",$H593="F"),($C$3-J593)/365,"")</f>
        <v/>
      </c>
      <c r="AL593" s="38" t="str">
        <f>IF(AND($E593="Oui",$H593="M"),($C$3-$J593)/365,"")</f>
        <v/>
      </c>
      <c r="AM593" s="35" t="str">
        <f>IF(AND($E593="Oui",$L593="CDI",$H593="F"),1,"")</f>
        <v/>
      </c>
      <c r="AN593" s="35" t="str">
        <f>IF(AND($E593="Oui",$L593="CDD",$H593="F"),1,"")</f>
        <v/>
      </c>
      <c r="AO593" s="35" t="str">
        <f>IF(AND($E593="Oui",$L593="Apprentissage",$H593="F"),1,"")</f>
        <v/>
      </c>
      <c r="AP593" s="35" t="str">
        <f>IF(AND($E593="Oui",$L593="Stage",$H593="F"),1,"")</f>
        <v/>
      </c>
      <c r="AQ593" s="35" t="str">
        <f>IF(AND($E593="Oui",$L593="Autre",$H593="F"),1,"")</f>
        <v/>
      </c>
      <c r="AR593" s="35" t="str">
        <f>IF(AND($E593="Oui",$O593="Cadre",$H593="F"),1,"")</f>
        <v/>
      </c>
      <c r="AS593" s="35" t="str">
        <f>IF(AND($E593="Oui",$O593="Agent de maîtrise",$H593="F"),1,"")</f>
        <v/>
      </c>
      <c r="AT593" s="35" t="str">
        <f>IF(AND($E593="Oui",$O593="Autre",$H593="F"),1,"")</f>
        <v/>
      </c>
      <c r="AU593" s="35" t="str">
        <f ca="1">IF($D593&gt;$AU$5,1,"")</f>
        <v/>
      </c>
      <c r="AV593" s="35" t="str">
        <f ca="1">IF(AND($D593&gt;$AV$5,$D593&lt;$AU$5),1,"")</f>
        <v/>
      </c>
      <c r="AW593" s="35" t="str">
        <f ca="1">IF($C593&gt;$AU$5,1,"")</f>
        <v/>
      </c>
      <c r="AX593" s="35" t="str">
        <f ca="1">IF(AND($C593&gt;$AV$5,$C593&lt;$AU$5),1,"")</f>
        <v/>
      </c>
      <c r="AY593" s="21" t="str">
        <f t="shared" si="49"/>
        <v/>
      </c>
    </row>
    <row r="594" spans="1:51" x14ac:dyDescent="0.25">
      <c r="A594" s="18">
        <v>587</v>
      </c>
      <c r="B594" s="32"/>
      <c r="C594" s="33"/>
      <c r="D594" s="33"/>
      <c r="E594" s="26" t="str">
        <f t="shared" si="45"/>
        <v/>
      </c>
      <c r="F594" s="34"/>
      <c r="G594" s="35"/>
      <c r="H594" s="33"/>
      <c r="I594" s="35"/>
      <c r="J594" s="37"/>
      <c r="K594" s="37"/>
      <c r="L594" s="37"/>
      <c r="M594" s="37"/>
      <c r="N594" s="33"/>
      <c r="O594" s="33"/>
      <c r="P594" s="33"/>
      <c r="Q594" s="33"/>
      <c r="R594" s="35"/>
      <c r="S594" s="35"/>
      <c r="T594" s="37"/>
      <c r="U594" s="37"/>
      <c r="V594" s="35" t="str">
        <f>IF(ISBLANK(C594),"",IF(ISBLANK($D594),$C$3-C594,D594-C594))</f>
        <v/>
      </c>
      <c r="W594" s="35" t="str">
        <f>IF(E594="Oui",1,"")</f>
        <v/>
      </c>
      <c r="X594" s="35" t="str">
        <f t="shared" si="46"/>
        <v/>
      </c>
      <c r="Y594" s="35" t="str">
        <f t="shared" si="47"/>
        <v/>
      </c>
      <c r="Z594" s="35" t="str">
        <f>IF(E594="Oui",N594,"")</f>
        <v/>
      </c>
      <c r="AA594" s="38" t="str">
        <f>IF(E594="Oui",($C$3-J594)/365,"")</f>
        <v/>
      </c>
      <c r="AB594" s="35" t="str">
        <f t="shared" si="48"/>
        <v/>
      </c>
      <c r="AC594" s="35" t="str">
        <f>IF(AND($E594="Oui",$L594="CDI"),1,"")</f>
        <v/>
      </c>
      <c r="AD594" s="35" t="str">
        <f>IF(AND($E594="Oui",$L594="CDD"),1,"")</f>
        <v/>
      </c>
      <c r="AE594" s="35" t="str">
        <f>IF(AND($E594="Oui",$L594="Apprentissage"),1,"")</f>
        <v/>
      </c>
      <c r="AF594" s="35" t="str">
        <f>IF(AND($E594="Oui",$L594="Stage"),1,"")</f>
        <v/>
      </c>
      <c r="AG594" s="35" t="str">
        <f>IF(AND($E594="Oui",$L594="Autre"),1,"")</f>
        <v/>
      </c>
      <c r="AH594" s="35" t="str">
        <f>IF(AND($E594="Oui",$O594="Cadre"),1,"")</f>
        <v/>
      </c>
      <c r="AI594" s="35" t="str">
        <f>IF(AND($E594="Oui",$O594="Agent de maîtrise"),1,"")</f>
        <v/>
      </c>
      <c r="AJ594" s="35" t="str">
        <f>IF(AND($E594="Oui",$O594="Autre"),1,"")</f>
        <v/>
      </c>
      <c r="AK594" s="38" t="str">
        <f>IF(AND($E594="Oui",$H594="F"),($C$3-J594)/365,"")</f>
        <v/>
      </c>
      <c r="AL594" s="38" t="str">
        <f>IF(AND($E594="Oui",$H594="M"),($C$3-$J594)/365,"")</f>
        <v/>
      </c>
      <c r="AM594" s="35" t="str">
        <f>IF(AND($E594="Oui",$L594="CDI",$H594="F"),1,"")</f>
        <v/>
      </c>
      <c r="AN594" s="35" t="str">
        <f>IF(AND($E594="Oui",$L594="CDD",$H594="F"),1,"")</f>
        <v/>
      </c>
      <c r="AO594" s="35" t="str">
        <f>IF(AND($E594="Oui",$L594="Apprentissage",$H594="F"),1,"")</f>
        <v/>
      </c>
      <c r="AP594" s="35" t="str">
        <f>IF(AND($E594="Oui",$L594="Stage",$H594="F"),1,"")</f>
        <v/>
      </c>
      <c r="AQ594" s="35" t="str">
        <f>IF(AND($E594="Oui",$L594="Autre",$H594="F"),1,"")</f>
        <v/>
      </c>
      <c r="AR594" s="35" t="str">
        <f>IF(AND($E594="Oui",$O594="Cadre",$H594="F"),1,"")</f>
        <v/>
      </c>
      <c r="AS594" s="35" t="str">
        <f>IF(AND($E594="Oui",$O594="Agent de maîtrise",$H594="F"),1,"")</f>
        <v/>
      </c>
      <c r="AT594" s="35" t="str">
        <f>IF(AND($E594="Oui",$O594="Autre",$H594="F"),1,"")</f>
        <v/>
      </c>
      <c r="AU594" s="35" t="str">
        <f ca="1">IF($D594&gt;$AU$5,1,"")</f>
        <v/>
      </c>
      <c r="AV594" s="35" t="str">
        <f ca="1">IF(AND($D594&gt;$AV$5,$D594&lt;$AU$5),1,"")</f>
        <v/>
      </c>
      <c r="AW594" s="35" t="str">
        <f ca="1">IF($C594&gt;$AU$5,1,"")</f>
        <v/>
      </c>
      <c r="AX594" s="35" t="str">
        <f ca="1">IF(AND($C594&gt;$AV$5,$C594&lt;$AU$5),1,"")</f>
        <v/>
      </c>
      <c r="AY594" s="21" t="str">
        <f t="shared" si="49"/>
        <v/>
      </c>
    </row>
    <row r="595" spans="1:51" x14ac:dyDescent="0.25">
      <c r="A595" s="18">
        <v>588</v>
      </c>
      <c r="B595" s="32"/>
      <c r="C595" s="33"/>
      <c r="D595" s="33"/>
      <c r="E595" s="26" t="str">
        <f t="shared" si="45"/>
        <v/>
      </c>
      <c r="F595" s="34"/>
      <c r="G595" s="35"/>
      <c r="H595" s="33"/>
      <c r="I595" s="35"/>
      <c r="J595" s="37"/>
      <c r="K595" s="37"/>
      <c r="L595" s="37"/>
      <c r="M595" s="37"/>
      <c r="N595" s="33"/>
      <c r="O595" s="33"/>
      <c r="P595" s="33"/>
      <c r="Q595" s="33"/>
      <c r="R595" s="35"/>
      <c r="S595" s="35"/>
      <c r="T595" s="37"/>
      <c r="U595" s="37"/>
      <c r="V595" s="35" t="str">
        <f>IF(ISBLANK(C595),"",IF(ISBLANK($D595),$C$3-C595,D595-C595))</f>
        <v/>
      </c>
      <c r="W595" s="35" t="str">
        <f>IF(E595="Oui",1,"")</f>
        <v/>
      </c>
      <c r="X595" s="35" t="str">
        <f t="shared" si="46"/>
        <v/>
      </c>
      <c r="Y595" s="35" t="str">
        <f t="shared" si="47"/>
        <v/>
      </c>
      <c r="Z595" s="35" t="str">
        <f>IF(E595="Oui",N595,"")</f>
        <v/>
      </c>
      <c r="AA595" s="38" t="str">
        <f>IF(E595="Oui",($C$3-J595)/365,"")</f>
        <v/>
      </c>
      <c r="AB595" s="35" t="str">
        <f t="shared" si="48"/>
        <v/>
      </c>
      <c r="AC595" s="35" t="str">
        <f>IF(AND($E595="Oui",$L595="CDI"),1,"")</f>
        <v/>
      </c>
      <c r="AD595" s="35" t="str">
        <f>IF(AND($E595="Oui",$L595="CDD"),1,"")</f>
        <v/>
      </c>
      <c r="AE595" s="35" t="str">
        <f>IF(AND($E595="Oui",$L595="Apprentissage"),1,"")</f>
        <v/>
      </c>
      <c r="AF595" s="35" t="str">
        <f>IF(AND($E595="Oui",$L595="Stage"),1,"")</f>
        <v/>
      </c>
      <c r="AG595" s="35" t="str">
        <f>IF(AND($E595="Oui",$L595="Autre"),1,"")</f>
        <v/>
      </c>
      <c r="AH595" s="35" t="str">
        <f>IF(AND($E595="Oui",$O595="Cadre"),1,"")</f>
        <v/>
      </c>
      <c r="AI595" s="35" t="str">
        <f>IF(AND($E595="Oui",$O595="Agent de maîtrise"),1,"")</f>
        <v/>
      </c>
      <c r="AJ595" s="35" t="str">
        <f>IF(AND($E595="Oui",$O595="Autre"),1,"")</f>
        <v/>
      </c>
      <c r="AK595" s="38" t="str">
        <f>IF(AND($E595="Oui",$H595="F"),($C$3-J595)/365,"")</f>
        <v/>
      </c>
      <c r="AL595" s="38" t="str">
        <f>IF(AND($E595="Oui",$H595="M"),($C$3-$J595)/365,"")</f>
        <v/>
      </c>
      <c r="AM595" s="35" t="str">
        <f>IF(AND($E595="Oui",$L595="CDI",$H595="F"),1,"")</f>
        <v/>
      </c>
      <c r="AN595" s="35" t="str">
        <f>IF(AND($E595="Oui",$L595="CDD",$H595="F"),1,"")</f>
        <v/>
      </c>
      <c r="AO595" s="35" t="str">
        <f>IF(AND($E595="Oui",$L595="Apprentissage",$H595="F"),1,"")</f>
        <v/>
      </c>
      <c r="AP595" s="35" t="str">
        <f>IF(AND($E595="Oui",$L595="Stage",$H595="F"),1,"")</f>
        <v/>
      </c>
      <c r="AQ595" s="35" t="str">
        <f>IF(AND($E595="Oui",$L595="Autre",$H595="F"),1,"")</f>
        <v/>
      </c>
      <c r="AR595" s="35" t="str">
        <f>IF(AND($E595="Oui",$O595="Cadre",$H595="F"),1,"")</f>
        <v/>
      </c>
      <c r="AS595" s="35" t="str">
        <f>IF(AND($E595="Oui",$O595="Agent de maîtrise",$H595="F"),1,"")</f>
        <v/>
      </c>
      <c r="AT595" s="35" t="str">
        <f>IF(AND($E595="Oui",$O595="Autre",$H595="F"),1,"")</f>
        <v/>
      </c>
      <c r="AU595" s="35" t="str">
        <f ca="1">IF($D595&gt;$AU$5,1,"")</f>
        <v/>
      </c>
      <c r="AV595" s="35" t="str">
        <f ca="1">IF(AND($D595&gt;$AV$5,$D595&lt;$AU$5),1,"")</f>
        <v/>
      </c>
      <c r="AW595" s="35" t="str">
        <f ca="1">IF($C595&gt;$AU$5,1,"")</f>
        <v/>
      </c>
      <c r="AX595" s="35" t="str">
        <f ca="1">IF(AND($C595&gt;$AV$5,$C595&lt;$AU$5),1,"")</f>
        <v/>
      </c>
      <c r="AY595" s="21" t="str">
        <f t="shared" si="49"/>
        <v/>
      </c>
    </row>
    <row r="596" spans="1:51" x14ac:dyDescent="0.25">
      <c r="A596" s="18">
        <v>589</v>
      </c>
      <c r="B596" s="32"/>
      <c r="C596" s="33"/>
      <c r="D596" s="33"/>
      <c r="E596" s="26" t="str">
        <f t="shared" si="45"/>
        <v/>
      </c>
      <c r="F596" s="34"/>
      <c r="G596" s="35"/>
      <c r="H596" s="33"/>
      <c r="I596" s="35"/>
      <c r="J596" s="37"/>
      <c r="K596" s="37"/>
      <c r="L596" s="37"/>
      <c r="M596" s="37"/>
      <c r="N596" s="33"/>
      <c r="O596" s="33"/>
      <c r="P596" s="33"/>
      <c r="Q596" s="33"/>
      <c r="R596" s="35"/>
      <c r="S596" s="35"/>
      <c r="T596" s="37"/>
      <c r="U596" s="37"/>
      <c r="V596" s="35" t="str">
        <f>IF(ISBLANK(C596),"",IF(ISBLANK($D596),$C$3-C596,D596-C596))</f>
        <v/>
      </c>
      <c r="W596" s="35" t="str">
        <f>IF(E596="Oui",1,"")</f>
        <v/>
      </c>
      <c r="X596" s="35" t="str">
        <f t="shared" si="46"/>
        <v/>
      </c>
      <c r="Y596" s="35" t="str">
        <f t="shared" si="47"/>
        <v/>
      </c>
      <c r="Z596" s="35" t="str">
        <f>IF(E596="Oui",N596,"")</f>
        <v/>
      </c>
      <c r="AA596" s="38" t="str">
        <f>IF(E596="Oui",($C$3-J596)/365,"")</f>
        <v/>
      </c>
      <c r="AB596" s="35" t="str">
        <f t="shared" si="48"/>
        <v/>
      </c>
      <c r="AC596" s="35" t="str">
        <f>IF(AND($E596="Oui",$L596="CDI"),1,"")</f>
        <v/>
      </c>
      <c r="AD596" s="35" t="str">
        <f>IF(AND($E596="Oui",$L596="CDD"),1,"")</f>
        <v/>
      </c>
      <c r="AE596" s="35" t="str">
        <f>IF(AND($E596="Oui",$L596="Apprentissage"),1,"")</f>
        <v/>
      </c>
      <c r="AF596" s="35" t="str">
        <f>IF(AND($E596="Oui",$L596="Stage"),1,"")</f>
        <v/>
      </c>
      <c r="AG596" s="35" t="str">
        <f>IF(AND($E596="Oui",$L596="Autre"),1,"")</f>
        <v/>
      </c>
      <c r="AH596" s="35" t="str">
        <f>IF(AND($E596="Oui",$O596="Cadre"),1,"")</f>
        <v/>
      </c>
      <c r="AI596" s="35" t="str">
        <f>IF(AND($E596="Oui",$O596="Agent de maîtrise"),1,"")</f>
        <v/>
      </c>
      <c r="AJ596" s="35" t="str">
        <f>IF(AND($E596="Oui",$O596="Autre"),1,"")</f>
        <v/>
      </c>
      <c r="AK596" s="38" t="str">
        <f>IF(AND($E596="Oui",$H596="F"),($C$3-J596)/365,"")</f>
        <v/>
      </c>
      <c r="AL596" s="38" t="str">
        <f>IF(AND($E596="Oui",$H596="M"),($C$3-$J596)/365,"")</f>
        <v/>
      </c>
      <c r="AM596" s="35" t="str">
        <f>IF(AND($E596="Oui",$L596="CDI",$H596="F"),1,"")</f>
        <v/>
      </c>
      <c r="AN596" s="35" t="str">
        <f>IF(AND($E596="Oui",$L596="CDD",$H596="F"),1,"")</f>
        <v/>
      </c>
      <c r="AO596" s="35" t="str">
        <f>IF(AND($E596="Oui",$L596="Apprentissage",$H596="F"),1,"")</f>
        <v/>
      </c>
      <c r="AP596" s="35" t="str">
        <f>IF(AND($E596="Oui",$L596="Stage",$H596="F"),1,"")</f>
        <v/>
      </c>
      <c r="AQ596" s="35" t="str">
        <f>IF(AND($E596="Oui",$L596="Autre",$H596="F"),1,"")</f>
        <v/>
      </c>
      <c r="AR596" s="35" t="str">
        <f>IF(AND($E596="Oui",$O596="Cadre",$H596="F"),1,"")</f>
        <v/>
      </c>
      <c r="AS596" s="35" t="str">
        <f>IF(AND($E596="Oui",$O596="Agent de maîtrise",$H596="F"),1,"")</f>
        <v/>
      </c>
      <c r="AT596" s="35" t="str">
        <f>IF(AND($E596="Oui",$O596="Autre",$H596="F"),1,"")</f>
        <v/>
      </c>
      <c r="AU596" s="35" t="str">
        <f ca="1">IF($D596&gt;$AU$5,1,"")</f>
        <v/>
      </c>
      <c r="AV596" s="35" t="str">
        <f ca="1">IF(AND($D596&gt;$AV$5,$D596&lt;$AU$5),1,"")</f>
        <v/>
      </c>
      <c r="AW596" s="35" t="str">
        <f ca="1">IF($C596&gt;$AU$5,1,"")</f>
        <v/>
      </c>
      <c r="AX596" s="35" t="str">
        <f ca="1">IF(AND($C596&gt;$AV$5,$C596&lt;$AU$5),1,"")</f>
        <v/>
      </c>
      <c r="AY596" s="21" t="str">
        <f t="shared" si="49"/>
        <v/>
      </c>
    </row>
    <row r="597" spans="1:51" x14ac:dyDescent="0.25">
      <c r="A597" s="18">
        <v>590</v>
      </c>
      <c r="B597" s="32"/>
      <c r="C597" s="33"/>
      <c r="D597" s="33"/>
      <c r="E597" s="26" t="str">
        <f t="shared" si="45"/>
        <v/>
      </c>
      <c r="F597" s="34"/>
      <c r="G597" s="35"/>
      <c r="H597" s="33"/>
      <c r="I597" s="35"/>
      <c r="J597" s="37"/>
      <c r="K597" s="37"/>
      <c r="L597" s="37"/>
      <c r="M597" s="37"/>
      <c r="N597" s="33"/>
      <c r="O597" s="33"/>
      <c r="P597" s="33"/>
      <c r="Q597" s="33"/>
      <c r="R597" s="35"/>
      <c r="S597" s="35"/>
      <c r="T597" s="37"/>
      <c r="U597" s="37"/>
      <c r="V597" s="35" t="str">
        <f>IF(ISBLANK(C597),"",IF(ISBLANK($D597),$C$3-C597,D597-C597))</f>
        <v/>
      </c>
      <c r="W597" s="35" t="str">
        <f>IF(E597="Oui",1,"")</f>
        <v/>
      </c>
      <c r="X597" s="35" t="str">
        <f t="shared" si="46"/>
        <v/>
      </c>
      <c r="Y597" s="35" t="str">
        <f t="shared" si="47"/>
        <v/>
      </c>
      <c r="Z597" s="35" t="str">
        <f>IF(E597="Oui",N597,"")</f>
        <v/>
      </c>
      <c r="AA597" s="38" t="str">
        <f>IF(E597="Oui",($C$3-J597)/365,"")</f>
        <v/>
      </c>
      <c r="AB597" s="35" t="str">
        <f t="shared" si="48"/>
        <v/>
      </c>
      <c r="AC597" s="35" t="str">
        <f>IF(AND($E597="Oui",$L597="CDI"),1,"")</f>
        <v/>
      </c>
      <c r="AD597" s="35" t="str">
        <f>IF(AND($E597="Oui",$L597="CDD"),1,"")</f>
        <v/>
      </c>
      <c r="AE597" s="35" t="str">
        <f>IF(AND($E597="Oui",$L597="Apprentissage"),1,"")</f>
        <v/>
      </c>
      <c r="AF597" s="35" t="str">
        <f>IF(AND($E597="Oui",$L597="Stage"),1,"")</f>
        <v/>
      </c>
      <c r="AG597" s="35" t="str">
        <f>IF(AND($E597="Oui",$L597="Autre"),1,"")</f>
        <v/>
      </c>
      <c r="AH597" s="35" t="str">
        <f>IF(AND($E597="Oui",$O597="Cadre"),1,"")</f>
        <v/>
      </c>
      <c r="AI597" s="35" t="str">
        <f>IF(AND($E597="Oui",$O597="Agent de maîtrise"),1,"")</f>
        <v/>
      </c>
      <c r="AJ597" s="35" t="str">
        <f>IF(AND($E597="Oui",$O597="Autre"),1,"")</f>
        <v/>
      </c>
      <c r="AK597" s="38" t="str">
        <f>IF(AND($E597="Oui",$H597="F"),($C$3-J597)/365,"")</f>
        <v/>
      </c>
      <c r="AL597" s="38" t="str">
        <f>IF(AND($E597="Oui",$H597="M"),($C$3-$J597)/365,"")</f>
        <v/>
      </c>
      <c r="AM597" s="35" t="str">
        <f>IF(AND($E597="Oui",$L597="CDI",$H597="F"),1,"")</f>
        <v/>
      </c>
      <c r="AN597" s="35" t="str">
        <f>IF(AND($E597="Oui",$L597="CDD",$H597="F"),1,"")</f>
        <v/>
      </c>
      <c r="AO597" s="35" t="str">
        <f>IF(AND($E597="Oui",$L597="Apprentissage",$H597="F"),1,"")</f>
        <v/>
      </c>
      <c r="AP597" s="35" t="str">
        <f>IF(AND($E597="Oui",$L597="Stage",$H597="F"),1,"")</f>
        <v/>
      </c>
      <c r="AQ597" s="35" t="str">
        <f>IF(AND($E597="Oui",$L597="Autre",$H597="F"),1,"")</f>
        <v/>
      </c>
      <c r="AR597" s="35" t="str">
        <f>IF(AND($E597="Oui",$O597="Cadre",$H597="F"),1,"")</f>
        <v/>
      </c>
      <c r="AS597" s="35" t="str">
        <f>IF(AND($E597="Oui",$O597="Agent de maîtrise",$H597="F"),1,"")</f>
        <v/>
      </c>
      <c r="AT597" s="35" t="str">
        <f>IF(AND($E597="Oui",$O597="Autre",$H597="F"),1,"")</f>
        <v/>
      </c>
      <c r="AU597" s="35" t="str">
        <f ca="1">IF($D597&gt;$AU$5,1,"")</f>
        <v/>
      </c>
      <c r="AV597" s="35" t="str">
        <f ca="1">IF(AND($D597&gt;$AV$5,$D597&lt;$AU$5),1,"")</f>
        <v/>
      </c>
      <c r="AW597" s="35" t="str">
        <f ca="1">IF($C597&gt;$AU$5,1,"")</f>
        <v/>
      </c>
      <c r="AX597" s="35" t="str">
        <f ca="1">IF(AND($C597&gt;$AV$5,$C597&lt;$AU$5),1,"")</f>
        <v/>
      </c>
      <c r="AY597" s="21" t="str">
        <f t="shared" si="49"/>
        <v/>
      </c>
    </row>
    <row r="598" spans="1:51" x14ac:dyDescent="0.25">
      <c r="A598" s="18">
        <v>591</v>
      </c>
      <c r="B598" s="32"/>
      <c r="C598" s="33"/>
      <c r="D598" s="33"/>
      <c r="E598" s="26" t="str">
        <f t="shared" si="45"/>
        <v/>
      </c>
      <c r="F598" s="34"/>
      <c r="G598" s="35"/>
      <c r="H598" s="33"/>
      <c r="I598" s="35"/>
      <c r="J598" s="37"/>
      <c r="K598" s="37"/>
      <c r="L598" s="37"/>
      <c r="M598" s="37"/>
      <c r="N598" s="33"/>
      <c r="O598" s="33"/>
      <c r="P598" s="33"/>
      <c r="Q598" s="33"/>
      <c r="R598" s="35"/>
      <c r="S598" s="35"/>
      <c r="T598" s="37"/>
      <c r="U598" s="37"/>
      <c r="V598" s="35" t="str">
        <f>IF(ISBLANK(C598),"",IF(ISBLANK($D598),$C$3-C598,D598-C598))</f>
        <v/>
      </c>
      <c r="W598" s="35" t="str">
        <f>IF(E598="Oui",1,"")</f>
        <v/>
      </c>
      <c r="X598" s="35" t="str">
        <f t="shared" si="46"/>
        <v/>
      </c>
      <c r="Y598" s="35" t="str">
        <f t="shared" si="47"/>
        <v/>
      </c>
      <c r="Z598" s="35" t="str">
        <f>IF(E598="Oui",N598,"")</f>
        <v/>
      </c>
      <c r="AA598" s="38" t="str">
        <f>IF(E598="Oui",($C$3-J598)/365,"")</f>
        <v/>
      </c>
      <c r="AB598" s="35" t="str">
        <f t="shared" si="48"/>
        <v/>
      </c>
      <c r="AC598" s="35" t="str">
        <f>IF(AND($E598="Oui",$L598="CDI"),1,"")</f>
        <v/>
      </c>
      <c r="AD598" s="35" t="str">
        <f>IF(AND($E598="Oui",$L598="CDD"),1,"")</f>
        <v/>
      </c>
      <c r="AE598" s="35" t="str">
        <f>IF(AND($E598="Oui",$L598="Apprentissage"),1,"")</f>
        <v/>
      </c>
      <c r="AF598" s="35" t="str">
        <f>IF(AND($E598="Oui",$L598="Stage"),1,"")</f>
        <v/>
      </c>
      <c r="AG598" s="35" t="str">
        <f>IF(AND($E598="Oui",$L598="Autre"),1,"")</f>
        <v/>
      </c>
      <c r="AH598" s="35" t="str">
        <f>IF(AND($E598="Oui",$O598="Cadre"),1,"")</f>
        <v/>
      </c>
      <c r="AI598" s="35" t="str">
        <f>IF(AND($E598="Oui",$O598="Agent de maîtrise"),1,"")</f>
        <v/>
      </c>
      <c r="AJ598" s="35" t="str">
        <f>IF(AND($E598="Oui",$O598="Autre"),1,"")</f>
        <v/>
      </c>
      <c r="AK598" s="38" t="str">
        <f>IF(AND($E598="Oui",$H598="F"),($C$3-J598)/365,"")</f>
        <v/>
      </c>
      <c r="AL598" s="38" t="str">
        <f>IF(AND($E598="Oui",$H598="M"),($C$3-$J598)/365,"")</f>
        <v/>
      </c>
      <c r="AM598" s="35" t="str">
        <f>IF(AND($E598="Oui",$L598="CDI",$H598="F"),1,"")</f>
        <v/>
      </c>
      <c r="AN598" s="35" t="str">
        <f>IF(AND($E598="Oui",$L598="CDD",$H598="F"),1,"")</f>
        <v/>
      </c>
      <c r="AO598" s="35" t="str">
        <f>IF(AND($E598="Oui",$L598="Apprentissage",$H598="F"),1,"")</f>
        <v/>
      </c>
      <c r="AP598" s="35" t="str">
        <f>IF(AND($E598="Oui",$L598="Stage",$H598="F"),1,"")</f>
        <v/>
      </c>
      <c r="AQ598" s="35" t="str">
        <f>IF(AND($E598="Oui",$L598="Autre",$H598="F"),1,"")</f>
        <v/>
      </c>
      <c r="AR598" s="35" t="str">
        <f>IF(AND($E598="Oui",$O598="Cadre",$H598="F"),1,"")</f>
        <v/>
      </c>
      <c r="AS598" s="35" t="str">
        <f>IF(AND($E598="Oui",$O598="Agent de maîtrise",$H598="F"),1,"")</f>
        <v/>
      </c>
      <c r="AT598" s="35" t="str">
        <f>IF(AND($E598="Oui",$O598="Autre",$H598="F"),1,"")</f>
        <v/>
      </c>
      <c r="AU598" s="35" t="str">
        <f ca="1">IF($D598&gt;$AU$5,1,"")</f>
        <v/>
      </c>
      <c r="AV598" s="35" t="str">
        <f ca="1">IF(AND($D598&gt;$AV$5,$D598&lt;$AU$5),1,"")</f>
        <v/>
      </c>
      <c r="AW598" s="35" t="str">
        <f ca="1">IF($C598&gt;$AU$5,1,"")</f>
        <v/>
      </c>
      <c r="AX598" s="35" t="str">
        <f ca="1">IF(AND($C598&gt;$AV$5,$C598&lt;$AU$5),1,"")</f>
        <v/>
      </c>
      <c r="AY598" s="21" t="str">
        <f t="shared" si="49"/>
        <v/>
      </c>
    </row>
    <row r="599" spans="1:51" x14ac:dyDescent="0.25">
      <c r="A599" s="18">
        <v>592</v>
      </c>
      <c r="B599" s="32"/>
      <c r="C599" s="33"/>
      <c r="D599" s="33"/>
      <c r="E599" s="26" t="str">
        <f t="shared" si="45"/>
        <v/>
      </c>
      <c r="F599" s="34"/>
      <c r="G599" s="35"/>
      <c r="H599" s="33"/>
      <c r="I599" s="35"/>
      <c r="J599" s="37"/>
      <c r="K599" s="37"/>
      <c r="L599" s="37"/>
      <c r="M599" s="37"/>
      <c r="N599" s="33"/>
      <c r="O599" s="33"/>
      <c r="P599" s="33"/>
      <c r="Q599" s="33"/>
      <c r="R599" s="35"/>
      <c r="S599" s="35"/>
      <c r="T599" s="37"/>
      <c r="U599" s="37"/>
      <c r="V599" s="35" t="str">
        <f>IF(ISBLANK(C599),"",IF(ISBLANK($D599),$C$3-C599,D599-C599))</f>
        <v/>
      </c>
      <c r="W599" s="35" t="str">
        <f>IF(E599="Oui",1,"")</f>
        <v/>
      </c>
      <c r="X599" s="35" t="str">
        <f t="shared" si="46"/>
        <v/>
      </c>
      <c r="Y599" s="35" t="str">
        <f t="shared" si="47"/>
        <v/>
      </c>
      <c r="Z599" s="35" t="str">
        <f>IF(E599="Oui",N599,"")</f>
        <v/>
      </c>
      <c r="AA599" s="38" t="str">
        <f>IF(E599="Oui",($C$3-J599)/365,"")</f>
        <v/>
      </c>
      <c r="AB599" s="35" t="str">
        <f t="shared" si="48"/>
        <v/>
      </c>
      <c r="AC599" s="35" t="str">
        <f>IF(AND($E599="Oui",$L599="CDI"),1,"")</f>
        <v/>
      </c>
      <c r="AD599" s="35" t="str">
        <f>IF(AND($E599="Oui",$L599="CDD"),1,"")</f>
        <v/>
      </c>
      <c r="AE599" s="35" t="str">
        <f>IF(AND($E599="Oui",$L599="Apprentissage"),1,"")</f>
        <v/>
      </c>
      <c r="AF599" s="35" t="str">
        <f>IF(AND($E599="Oui",$L599="Stage"),1,"")</f>
        <v/>
      </c>
      <c r="AG599" s="35" t="str">
        <f>IF(AND($E599="Oui",$L599="Autre"),1,"")</f>
        <v/>
      </c>
      <c r="AH599" s="35" t="str">
        <f>IF(AND($E599="Oui",$O599="Cadre"),1,"")</f>
        <v/>
      </c>
      <c r="AI599" s="35" t="str">
        <f>IF(AND($E599="Oui",$O599="Agent de maîtrise"),1,"")</f>
        <v/>
      </c>
      <c r="AJ599" s="35" t="str">
        <f>IF(AND($E599="Oui",$O599="Autre"),1,"")</f>
        <v/>
      </c>
      <c r="AK599" s="38" t="str">
        <f>IF(AND($E599="Oui",$H599="F"),($C$3-J599)/365,"")</f>
        <v/>
      </c>
      <c r="AL599" s="38" t="str">
        <f>IF(AND($E599="Oui",$H599="M"),($C$3-$J599)/365,"")</f>
        <v/>
      </c>
      <c r="AM599" s="35" t="str">
        <f>IF(AND($E599="Oui",$L599="CDI",$H599="F"),1,"")</f>
        <v/>
      </c>
      <c r="AN599" s="35" t="str">
        <f>IF(AND($E599="Oui",$L599="CDD",$H599="F"),1,"")</f>
        <v/>
      </c>
      <c r="AO599" s="35" t="str">
        <f>IF(AND($E599="Oui",$L599="Apprentissage",$H599="F"),1,"")</f>
        <v/>
      </c>
      <c r="AP599" s="35" t="str">
        <f>IF(AND($E599="Oui",$L599="Stage",$H599="F"),1,"")</f>
        <v/>
      </c>
      <c r="AQ599" s="35" t="str">
        <f>IF(AND($E599="Oui",$L599="Autre",$H599="F"),1,"")</f>
        <v/>
      </c>
      <c r="AR599" s="35" t="str">
        <f>IF(AND($E599="Oui",$O599="Cadre",$H599="F"),1,"")</f>
        <v/>
      </c>
      <c r="AS599" s="35" t="str">
        <f>IF(AND($E599="Oui",$O599="Agent de maîtrise",$H599="F"),1,"")</f>
        <v/>
      </c>
      <c r="AT599" s="35" t="str">
        <f>IF(AND($E599="Oui",$O599="Autre",$H599="F"),1,"")</f>
        <v/>
      </c>
      <c r="AU599" s="35" t="str">
        <f ca="1">IF($D599&gt;$AU$5,1,"")</f>
        <v/>
      </c>
      <c r="AV599" s="35" t="str">
        <f ca="1">IF(AND($D599&gt;$AV$5,$D599&lt;$AU$5),1,"")</f>
        <v/>
      </c>
      <c r="AW599" s="35" t="str">
        <f ca="1">IF($C599&gt;$AU$5,1,"")</f>
        <v/>
      </c>
      <c r="AX599" s="35" t="str">
        <f ca="1">IF(AND($C599&gt;$AV$5,$C599&lt;$AU$5),1,"")</f>
        <v/>
      </c>
      <c r="AY599" s="21" t="str">
        <f t="shared" si="49"/>
        <v/>
      </c>
    </row>
    <row r="600" spans="1:51" x14ac:dyDescent="0.25">
      <c r="A600" s="18">
        <v>593</v>
      </c>
      <c r="B600" s="32"/>
      <c r="C600" s="33"/>
      <c r="D600" s="33"/>
      <c r="E600" s="26" t="str">
        <f t="shared" si="45"/>
        <v/>
      </c>
      <c r="F600" s="34"/>
      <c r="G600" s="35"/>
      <c r="H600" s="33"/>
      <c r="I600" s="35"/>
      <c r="J600" s="37"/>
      <c r="K600" s="37"/>
      <c r="L600" s="37"/>
      <c r="M600" s="37"/>
      <c r="N600" s="33"/>
      <c r="O600" s="33"/>
      <c r="P600" s="33"/>
      <c r="Q600" s="33"/>
      <c r="R600" s="35"/>
      <c r="S600" s="35"/>
      <c r="T600" s="37"/>
      <c r="U600" s="37"/>
      <c r="V600" s="35" t="str">
        <f>IF(ISBLANK(C600),"",IF(ISBLANK($D600),$C$3-C600,D600-C600))</f>
        <v/>
      </c>
      <c r="W600" s="35" t="str">
        <f>IF(E600="Oui",1,"")</f>
        <v/>
      </c>
      <c r="X600" s="35" t="str">
        <f t="shared" si="46"/>
        <v/>
      </c>
      <c r="Y600" s="35" t="str">
        <f t="shared" si="47"/>
        <v/>
      </c>
      <c r="Z600" s="35" t="str">
        <f>IF(E600="Oui",N600,"")</f>
        <v/>
      </c>
      <c r="AA600" s="38" t="str">
        <f>IF(E600="Oui",($C$3-J600)/365,"")</f>
        <v/>
      </c>
      <c r="AB600" s="35" t="str">
        <f t="shared" si="48"/>
        <v/>
      </c>
      <c r="AC600" s="35" t="str">
        <f>IF(AND($E600="Oui",$L600="CDI"),1,"")</f>
        <v/>
      </c>
      <c r="AD600" s="35" t="str">
        <f>IF(AND($E600="Oui",$L600="CDD"),1,"")</f>
        <v/>
      </c>
      <c r="AE600" s="35" t="str">
        <f>IF(AND($E600="Oui",$L600="Apprentissage"),1,"")</f>
        <v/>
      </c>
      <c r="AF600" s="35" t="str">
        <f>IF(AND($E600="Oui",$L600="Stage"),1,"")</f>
        <v/>
      </c>
      <c r="AG600" s="35" t="str">
        <f>IF(AND($E600="Oui",$L600="Autre"),1,"")</f>
        <v/>
      </c>
      <c r="AH600" s="35" t="str">
        <f>IF(AND($E600="Oui",$O600="Cadre"),1,"")</f>
        <v/>
      </c>
      <c r="AI600" s="35" t="str">
        <f>IF(AND($E600="Oui",$O600="Agent de maîtrise"),1,"")</f>
        <v/>
      </c>
      <c r="AJ600" s="35" t="str">
        <f>IF(AND($E600="Oui",$O600="Autre"),1,"")</f>
        <v/>
      </c>
      <c r="AK600" s="38" t="str">
        <f>IF(AND($E600="Oui",$H600="F"),($C$3-J600)/365,"")</f>
        <v/>
      </c>
      <c r="AL600" s="38" t="str">
        <f>IF(AND($E600="Oui",$H600="M"),($C$3-$J600)/365,"")</f>
        <v/>
      </c>
      <c r="AM600" s="35" t="str">
        <f>IF(AND($E600="Oui",$L600="CDI",$H600="F"),1,"")</f>
        <v/>
      </c>
      <c r="AN600" s="35" t="str">
        <f>IF(AND($E600="Oui",$L600="CDD",$H600="F"),1,"")</f>
        <v/>
      </c>
      <c r="AO600" s="35" t="str">
        <f>IF(AND($E600="Oui",$L600="Apprentissage",$H600="F"),1,"")</f>
        <v/>
      </c>
      <c r="AP600" s="35" t="str">
        <f>IF(AND($E600="Oui",$L600="Stage",$H600="F"),1,"")</f>
        <v/>
      </c>
      <c r="AQ600" s="35" t="str">
        <f>IF(AND($E600="Oui",$L600="Autre",$H600="F"),1,"")</f>
        <v/>
      </c>
      <c r="AR600" s="35" t="str">
        <f>IF(AND($E600="Oui",$O600="Cadre",$H600="F"),1,"")</f>
        <v/>
      </c>
      <c r="AS600" s="35" t="str">
        <f>IF(AND($E600="Oui",$O600="Agent de maîtrise",$H600="F"),1,"")</f>
        <v/>
      </c>
      <c r="AT600" s="35" t="str">
        <f>IF(AND($E600="Oui",$O600="Autre",$H600="F"),1,"")</f>
        <v/>
      </c>
      <c r="AU600" s="35" t="str">
        <f ca="1">IF($D600&gt;$AU$5,1,"")</f>
        <v/>
      </c>
      <c r="AV600" s="35" t="str">
        <f ca="1">IF(AND($D600&gt;$AV$5,$D600&lt;$AU$5),1,"")</f>
        <v/>
      </c>
      <c r="AW600" s="35" t="str">
        <f ca="1">IF($C600&gt;$AU$5,1,"")</f>
        <v/>
      </c>
      <c r="AX600" s="35" t="str">
        <f ca="1">IF(AND($C600&gt;$AV$5,$C600&lt;$AU$5),1,"")</f>
        <v/>
      </c>
      <c r="AY600" s="21" t="str">
        <f t="shared" si="49"/>
        <v/>
      </c>
    </row>
    <row r="601" spans="1:51" x14ac:dyDescent="0.25">
      <c r="A601" s="18">
        <v>594</v>
      </c>
      <c r="B601" s="32"/>
      <c r="C601" s="33"/>
      <c r="D601" s="33"/>
      <c r="E601" s="26" t="str">
        <f t="shared" si="45"/>
        <v/>
      </c>
      <c r="F601" s="34"/>
      <c r="G601" s="35"/>
      <c r="H601" s="33"/>
      <c r="I601" s="35"/>
      <c r="J601" s="37"/>
      <c r="K601" s="37"/>
      <c r="L601" s="37"/>
      <c r="M601" s="37"/>
      <c r="N601" s="33"/>
      <c r="O601" s="33"/>
      <c r="P601" s="33"/>
      <c r="Q601" s="33"/>
      <c r="R601" s="35"/>
      <c r="S601" s="35"/>
      <c r="T601" s="37"/>
      <c r="U601" s="37"/>
      <c r="V601" s="35" t="str">
        <f>IF(ISBLANK(C601),"",IF(ISBLANK($D601),$C$3-C601,D601-C601))</f>
        <v/>
      </c>
      <c r="W601" s="35" t="str">
        <f>IF(E601="Oui",1,"")</f>
        <v/>
      </c>
      <c r="X601" s="35" t="str">
        <f t="shared" si="46"/>
        <v/>
      </c>
      <c r="Y601" s="35" t="str">
        <f t="shared" si="47"/>
        <v/>
      </c>
      <c r="Z601" s="35" t="str">
        <f>IF(E601="Oui",N601,"")</f>
        <v/>
      </c>
      <c r="AA601" s="38" t="str">
        <f>IF(E601="Oui",($C$3-J601)/365,"")</f>
        <v/>
      </c>
      <c r="AB601" s="35" t="str">
        <f t="shared" si="48"/>
        <v/>
      </c>
      <c r="AC601" s="35" t="str">
        <f>IF(AND($E601="Oui",$L601="CDI"),1,"")</f>
        <v/>
      </c>
      <c r="AD601" s="35" t="str">
        <f>IF(AND($E601="Oui",$L601="CDD"),1,"")</f>
        <v/>
      </c>
      <c r="AE601" s="35" t="str">
        <f>IF(AND($E601="Oui",$L601="Apprentissage"),1,"")</f>
        <v/>
      </c>
      <c r="AF601" s="35" t="str">
        <f>IF(AND($E601="Oui",$L601="Stage"),1,"")</f>
        <v/>
      </c>
      <c r="AG601" s="35" t="str">
        <f>IF(AND($E601="Oui",$L601="Autre"),1,"")</f>
        <v/>
      </c>
      <c r="AH601" s="35" t="str">
        <f>IF(AND($E601="Oui",$O601="Cadre"),1,"")</f>
        <v/>
      </c>
      <c r="AI601" s="35" t="str">
        <f>IF(AND($E601="Oui",$O601="Agent de maîtrise"),1,"")</f>
        <v/>
      </c>
      <c r="AJ601" s="35" t="str">
        <f>IF(AND($E601="Oui",$O601="Autre"),1,"")</f>
        <v/>
      </c>
      <c r="AK601" s="38" t="str">
        <f>IF(AND($E601="Oui",$H601="F"),($C$3-J601)/365,"")</f>
        <v/>
      </c>
      <c r="AL601" s="38" t="str">
        <f>IF(AND($E601="Oui",$H601="M"),($C$3-$J601)/365,"")</f>
        <v/>
      </c>
      <c r="AM601" s="35" t="str">
        <f>IF(AND($E601="Oui",$L601="CDI",$H601="F"),1,"")</f>
        <v/>
      </c>
      <c r="AN601" s="35" t="str">
        <f>IF(AND($E601="Oui",$L601="CDD",$H601="F"),1,"")</f>
        <v/>
      </c>
      <c r="AO601" s="35" t="str">
        <f>IF(AND($E601="Oui",$L601="Apprentissage",$H601="F"),1,"")</f>
        <v/>
      </c>
      <c r="AP601" s="35" t="str">
        <f>IF(AND($E601="Oui",$L601="Stage",$H601="F"),1,"")</f>
        <v/>
      </c>
      <c r="AQ601" s="35" t="str">
        <f>IF(AND($E601="Oui",$L601="Autre",$H601="F"),1,"")</f>
        <v/>
      </c>
      <c r="AR601" s="35" t="str">
        <f>IF(AND($E601="Oui",$O601="Cadre",$H601="F"),1,"")</f>
        <v/>
      </c>
      <c r="AS601" s="35" t="str">
        <f>IF(AND($E601="Oui",$O601="Agent de maîtrise",$H601="F"),1,"")</f>
        <v/>
      </c>
      <c r="AT601" s="35" t="str">
        <f>IF(AND($E601="Oui",$O601="Autre",$H601="F"),1,"")</f>
        <v/>
      </c>
      <c r="AU601" s="35" t="str">
        <f ca="1">IF($D601&gt;$AU$5,1,"")</f>
        <v/>
      </c>
      <c r="AV601" s="35" t="str">
        <f ca="1">IF(AND($D601&gt;$AV$5,$D601&lt;$AU$5),1,"")</f>
        <v/>
      </c>
      <c r="AW601" s="35" t="str">
        <f ca="1">IF($C601&gt;$AU$5,1,"")</f>
        <v/>
      </c>
      <c r="AX601" s="35" t="str">
        <f ca="1">IF(AND($C601&gt;$AV$5,$C601&lt;$AU$5),1,"")</f>
        <v/>
      </c>
      <c r="AY601" s="21" t="str">
        <f t="shared" si="49"/>
        <v/>
      </c>
    </row>
    <row r="602" spans="1:51" x14ac:dyDescent="0.25">
      <c r="A602" s="18">
        <v>595</v>
      </c>
      <c r="B602" s="32"/>
      <c r="C602" s="33"/>
      <c r="D602" s="33"/>
      <c r="E602" s="26" t="str">
        <f t="shared" si="45"/>
        <v/>
      </c>
      <c r="F602" s="34"/>
      <c r="G602" s="35"/>
      <c r="H602" s="33"/>
      <c r="I602" s="35"/>
      <c r="J602" s="37"/>
      <c r="K602" s="37"/>
      <c r="L602" s="37"/>
      <c r="M602" s="37"/>
      <c r="N602" s="33"/>
      <c r="O602" s="33"/>
      <c r="P602" s="33"/>
      <c r="Q602" s="33"/>
      <c r="R602" s="35"/>
      <c r="S602" s="35"/>
      <c r="T602" s="37"/>
      <c r="U602" s="37"/>
      <c r="V602" s="35" t="str">
        <f>IF(ISBLANK(C602),"",IF(ISBLANK($D602),$C$3-C602,D602-C602))</f>
        <v/>
      </c>
      <c r="W602" s="35" t="str">
        <f>IF(E602="Oui",1,"")</f>
        <v/>
      </c>
      <c r="X602" s="35" t="str">
        <f t="shared" si="46"/>
        <v/>
      </c>
      <c r="Y602" s="35" t="str">
        <f t="shared" si="47"/>
        <v/>
      </c>
      <c r="Z602" s="35" t="str">
        <f>IF(E602="Oui",N602,"")</f>
        <v/>
      </c>
      <c r="AA602" s="38" t="str">
        <f>IF(E602="Oui",($C$3-J602)/365,"")</f>
        <v/>
      </c>
      <c r="AB602" s="35" t="str">
        <f t="shared" si="48"/>
        <v/>
      </c>
      <c r="AC602" s="35" t="str">
        <f>IF(AND($E602="Oui",$L602="CDI"),1,"")</f>
        <v/>
      </c>
      <c r="AD602" s="35" t="str">
        <f>IF(AND($E602="Oui",$L602="CDD"),1,"")</f>
        <v/>
      </c>
      <c r="AE602" s="35" t="str">
        <f>IF(AND($E602="Oui",$L602="Apprentissage"),1,"")</f>
        <v/>
      </c>
      <c r="AF602" s="35" t="str">
        <f>IF(AND($E602="Oui",$L602="Stage"),1,"")</f>
        <v/>
      </c>
      <c r="AG602" s="35" t="str">
        <f>IF(AND($E602="Oui",$L602="Autre"),1,"")</f>
        <v/>
      </c>
      <c r="AH602" s="35" t="str">
        <f>IF(AND($E602="Oui",$O602="Cadre"),1,"")</f>
        <v/>
      </c>
      <c r="AI602" s="35" t="str">
        <f>IF(AND($E602="Oui",$O602="Agent de maîtrise"),1,"")</f>
        <v/>
      </c>
      <c r="AJ602" s="35" t="str">
        <f>IF(AND($E602="Oui",$O602="Autre"),1,"")</f>
        <v/>
      </c>
      <c r="AK602" s="38" t="str">
        <f>IF(AND($E602="Oui",$H602="F"),($C$3-J602)/365,"")</f>
        <v/>
      </c>
      <c r="AL602" s="38" t="str">
        <f>IF(AND($E602="Oui",$H602="M"),($C$3-$J602)/365,"")</f>
        <v/>
      </c>
      <c r="AM602" s="35" t="str">
        <f>IF(AND($E602="Oui",$L602="CDI",$H602="F"),1,"")</f>
        <v/>
      </c>
      <c r="AN602" s="35" t="str">
        <f>IF(AND($E602="Oui",$L602="CDD",$H602="F"),1,"")</f>
        <v/>
      </c>
      <c r="AO602" s="35" t="str">
        <f>IF(AND($E602="Oui",$L602="Apprentissage",$H602="F"),1,"")</f>
        <v/>
      </c>
      <c r="AP602" s="35" t="str">
        <f>IF(AND($E602="Oui",$L602="Stage",$H602="F"),1,"")</f>
        <v/>
      </c>
      <c r="AQ602" s="35" t="str">
        <f>IF(AND($E602="Oui",$L602="Autre",$H602="F"),1,"")</f>
        <v/>
      </c>
      <c r="AR602" s="35" t="str">
        <f>IF(AND($E602="Oui",$O602="Cadre",$H602="F"),1,"")</f>
        <v/>
      </c>
      <c r="AS602" s="35" t="str">
        <f>IF(AND($E602="Oui",$O602="Agent de maîtrise",$H602="F"),1,"")</f>
        <v/>
      </c>
      <c r="AT602" s="35" t="str">
        <f>IF(AND($E602="Oui",$O602="Autre",$H602="F"),1,"")</f>
        <v/>
      </c>
      <c r="AU602" s="35" t="str">
        <f ca="1">IF($D602&gt;$AU$5,1,"")</f>
        <v/>
      </c>
      <c r="AV602" s="35" t="str">
        <f ca="1">IF(AND($D602&gt;$AV$5,$D602&lt;$AU$5),1,"")</f>
        <v/>
      </c>
      <c r="AW602" s="35" t="str">
        <f ca="1">IF($C602&gt;$AU$5,1,"")</f>
        <v/>
      </c>
      <c r="AX602" s="35" t="str">
        <f ca="1">IF(AND($C602&gt;$AV$5,$C602&lt;$AU$5),1,"")</f>
        <v/>
      </c>
      <c r="AY602" s="21" t="str">
        <f t="shared" si="49"/>
        <v/>
      </c>
    </row>
    <row r="603" spans="1:51" x14ac:dyDescent="0.25">
      <c r="A603" s="18">
        <v>596</v>
      </c>
      <c r="B603" s="32"/>
      <c r="C603" s="33"/>
      <c r="D603" s="33"/>
      <c r="E603" s="26" t="str">
        <f t="shared" si="45"/>
        <v/>
      </c>
      <c r="F603" s="34"/>
      <c r="G603" s="35"/>
      <c r="H603" s="33"/>
      <c r="I603" s="35"/>
      <c r="J603" s="37"/>
      <c r="K603" s="37"/>
      <c r="L603" s="37"/>
      <c r="M603" s="37"/>
      <c r="N603" s="33"/>
      <c r="O603" s="33"/>
      <c r="P603" s="33"/>
      <c r="Q603" s="33"/>
      <c r="R603" s="35"/>
      <c r="S603" s="35"/>
      <c r="T603" s="37"/>
      <c r="U603" s="37"/>
      <c r="V603" s="35" t="str">
        <f>IF(ISBLANK(C603),"",IF(ISBLANK($D603),$C$3-C603,D603-C603))</f>
        <v/>
      </c>
      <c r="W603" s="35" t="str">
        <f>IF(E603="Oui",1,"")</f>
        <v/>
      </c>
      <c r="X603" s="35" t="str">
        <f t="shared" si="46"/>
        <v/>
      </c>
      <c r="Y603" s="35" t="str">
        <f t="shared" si="47"/>
        <v/>
      </c>
      <c r="Z603" s="35" t="str">
        <f>IF(E603="Oui",N603,"")</f>
        <v/>
      </c>
      <c r="AA603" s="38" t="str">
        <f>IF(E603="Oui",($C$3-J603)/365,"")</f>
        <v/>
      </c>
      <c r="AB603" s="35" t="str">
        <f t="shared" si="48"/>
        <v/>
      </c>
      <c r="AC603" s="35" t="str">
        <f>IF(AND($E603="Oui",$L603="CDI"),1,"")</f>
        <v/>
      </c>
      <c r="AD603" s="35" t="str">
        <f>IF(AND($E603="Oui",$L603="CDD"),1,"")</f>
        <v/>
      </c>
      <c r="AE603" s="35" t="str">
        <f>IF(AND($E603="Oui",$L603="Apprentissage"),1,"")</f>
        <v/>
      </c>
      <c r="AF603" s="35" t="str">
        <f>IF(AND($E603="Oui",$L603="Stage"),1,"")</f>
        <v/>
      </c>
      <c r="AG603" s="35" t="str">
        <f>IF(AND($E603="Oui",$L603="Autre"),1,"")</f>
        <v/>
      </c>
      <c r="AH603" s="35" t="str">
        <f>IF(AND($E603="Oui",$O603="Cadre"),1,"")</f>
        <v/>
      </c>
      <c r="AI603" s="35" t="str">
        <f>IF(AND($E603="Oui",$O603="Agent de maîtrise"),1,"")</f>
        <v/>
      </c>
      <c r="AJ603" s="35" t="str">
        <f>IF(AND($E603="Oui",$O603="Autre"),1,"")</f>
        <v/>
      </c>
      <c r="AK603" s="38" t="str">
        <f>IF(AND($E603="Oui",$H603="F"),($C$3-J603)/365,"")</f>
        <v/>
      </c>
      <c r="AL603" s="38" t="str">
        <f>IF(AND($E603="Oui",$H603="M"),($C$3-$J603)/365,"")</f>
        <v/>
      </c>
      <c r="AM603" s="35" t="str">
        <f>IF(AND($E603="Oui",$L603="CDI",$H603="F"),1,"")</f>
        <v/>
      </c>
      <c r="AN603" s="35" t="str">
        <f>IF(AND($E603="Oui",$L603="CDD",$H603="F"),1,"")</f>
        <v/>
      </c>
      <c r="AO603" s="35" t="str">
        <f>IF(AND($E603="Oui",$L603="Apprentissage",$H603="F"),1,"")</f>
        <v/>
      </c>
      <c r="AP603" s="35" t="str">
        <f>IF(AND($E603="Oui",$L603="Stage",$H603="F"),1,"")</f>
        <v/>
      </c>
      <c r="AQ603" s="35" t="str">
        <f>IF(AND($E603="Oui",$L603="Autre",$H603="F"),1,"")</f>
        <v/>
      </c>
      <c r="AR603" s="35" t="str">
        <f>IF(AND($E603="Oui",$O603="Cadre",$H603="F"),1,"")</f>
        <v/>
      </c>
      <c r="AS603" s="35" t="str">
        <f>IF(AND($E603="Oui",$O603="Agent de maîtrise",$H603="F"),1,"")</f>
        <v/>
      </c>
      <c r="AT603" s="35" t="str">
        <f>IF(AND($E603="Oui",$O603="Autre",$H603="F"),1,"")</f>
        <v/>
      </c>
      <c r="AU603" s="35" t="str">
        <f ca="1">IF($D603&gt;$AU$5,1,"")</f>
        <v/>
      </c>
      <c r="AV603" s="35" t="str">
        <f ca="1">IF(AND($D603&gt;$AV$5,$D603&lt;$AU$5),1,"")</f>
        <v/>
      </c>
      <c r="AW603" s="35" t="str">
        <f ca="1">IF($C603&gt;$AU$5,1,"")</f>
        <v/>
      </c>
      <c r="AX603" s="35" t="str">
        <f ca="1">IF(AND($C603&gt;$AV$5,$C603&lt;$AU$5),1,"")</f>
        <v/>
      </c>
      <c r="AY603" s="21" t="str">
        <f t="shared" si="49"/>
        <v/>
      </c>
    </row>
    <row r="604" spans="1:51" x14ac:dyDescent="0.25">
      <c r="A604" s="18">
        <v>597</v>
      </c>
      <c r="B604" s="32"/>
      <c r="C604" s="33"/>
      <c r="D604" s="33"/>
      <c r="E604" s="26" t="str">
        <f t="shared" si="45"/>
        <v/>
      </c>
      <c r="F604" s="34"/>
      <c r="G604" s="35"/>
      <c r="H604" s="33"/>
      <c r="I604" s="35"/>
      <c r="J604" s="37"/>
      <c r="K604" s="37"/>
      <c r="L604" s="37"/>
      <c r="M604" s="37"/>
      <c r="N604" s="33"/>
      <c r="O604" s="33"/>
      <c r="P604" s="33"/>
      <c r="Q604" s="33"/>
      <c r="R604" s="35"/>
      <c r="S604" s="35"/>
      <c r="T604" s="37"/>
      <c r="U604" s="37"/>
      <c r="V604" s="35" t="str">
        <f>IF(ISBLANK(C604),"",IF(ISBLANK($D604),$C$3-C604,D604-C604))</f>
        <v/>
      </c>
      <c r="W604" s="35" t="str">
        <f>IF(E604="Oui",1,"")</f>
        <v/>
      </c>
      <c r="X604" s="35" t="str">
        <f t="shared" si="46"/>
        <v/>
      </c>
      <c r="Y604" s="35" t="str">
        <f t="shared" si="47"/>
        <v/>
      </c>
      <c r="Z604" s="35" t="str">
        <f>IF(E604="Oui",N604,"")</f>
        <v/>
      </c>
      <c r="AA604" s="38" t="str">
        <f>IF(E604="Oui",($C$3-J604)/365,"")</f>
        <v/>
      </c>
      <c r="AB604" s="35" t="str">
        <f t="shared" si="48"/>
        <v/>
      </c>
      <c r="AC604" s="35" t="str">
        <f>IF(AND($E604="Oui",$L604="CDI"),1,"")</f>
        <v/>
      </c>
      <c r="AD604" s="35" t="str">
        <f>IF(AND($E604="Oui",$L604="CDD"),1,"")</f>
        <v/>
      </c>
      <c r="AE604" s="35" t="str">
        <f>IF(AND($E604="Oui",$L604="Apprentissage"),1,"")</f>
        <v/>
      </c>
      <c r="AF604" s="35" t="str">
        <f>IF(AND($E604="Oui",$L604="Stage"),1,"")</f>
        <v/>
      </c>
      <c r="AG604" s="35" t="str">
        <f>IF(AND($E604="Oui",$L604="Autre"),1,"")</f>
        <v/>
      </c>
      <c r="AH604" s="35" t="str">
        <f>IF(AND($E604="Oui",$O604="Cadre"),1,"")</f>
        <v/>
      </c>
      <c r="AI604" s="35" t="str">
        <f>IF(AND($E604="Oui",$O604="Agent de maîtrise"),1,"")</f>
        <v/>
      </c>
      <c r="AJ604" s="35" t="str">
        <f>IF(AND($E604="Oui",$O604="Autre"),1,"")</f>
        <v/>
      </c>
      <c r="AK604" s="38" t="str">
        <f>IF(AND($E604="Oui",$H604="F"),($C$3-J604)/365,"")</f>
        <v/>
      </c>
      <c r="AL604" s="38" t="str">
        <f>IF(AND($E604="Oui",$H604="M"),($C$3-$J604)/365,"")</f>
        <v/>
      </c>
      <c r="AM604" s="35" t="str">
        <f>IF(AND($E604="Oui",$L604="CDI",$H604="F"),1,"")</f>
        <v/>
      </c>
      <c r="AN604" s="35" t="str">
        <f>IF(AND($E604="Oui",$L604="CDD",$H604="F"),1,"")</f>
        <v/>
      </c>
      <c r="AO604" s="35" t="str">
        <f>IF(AND($E604="Oui",$L604="Apprentissage",$H604="F"),1,"")</f>
        <v/>
      </c>
      <c r="AP604" s="35" t="str">
        <f>IF(AND($E604="Oui",$L604="Stage",$H604="F"),1,"")</f>
        <v/>
      </c>
      <c r="AQ604" s="35" t="str">
        <f>IF(AND($E604="Oui",$L604="Autre",$H604="F"),1,"")</f>
        <v/>
      </c>
      <c r="AR604" s="35" t="str">
        <f>IF(AND($E604="Oui",$O604="Cadre",$H604="F"),1,"")</f>
        <v/>
      </c>
      <c r="AS604" s="35" t="str">
        <f>IF(AND($E604="Oui",$O604="Agent de maîtrise",$H604="F"),1,"")</f>
        <v/>
      </c>
      <c r="AT604" s="35" t="str">
        <f>IF(AND($E604="Oui",$O604="Autre",$H604="F"),1,"")</f>
        <v/>
      </c>
      <c r="AU604" s="35" t="str">
        <f ca="1">IF($D604&gt;$AU$5,1,"")</f>
        <v/>
      </c>
      <c r="AV604" s="35" t="str">
        <f ca="1">IF(AND($D604&gt;$AV$5,$D604&lt;$AU$5),1,"")</f>
        <v/>
      </c>
      <c r="AW604" s="35" t="str">
        <f ca="1">IF($C604&gt;$AU$5,1,"")</f>
        <v/>
      </c>
      <c r="AX604" s="35" t="str">
        <f ca="1">IF(AND($C604&gt;$AV$5,$C604&lt;$AU$5),1,"")</f>
        <v/>
      </c>
      <c r="AY604" s="21" t="str">
        <f t="shared" si="49"/>
        <v/>
      </c>
    </row>
    <row r="605" spans="1:51" x14ac:dyDescent="0.25">
      <c r="A605" s="18">
        <v>598</v>
      </c>
      <c r="B605" s="32"/>
      <c r="C605" s="33"/>
      <c r="D605" s="33"/>
      <c r="E605" s="26" t="str">
        <f t="shared" si="45"/>
        <v/>
      </c>
      <c r="F605" s="34"/>
      <c r="G605" s="35"/>
      <c r="H605" s="33"/>
      <c r="I605" s="35"/>
      <c r="J605" s="37"/>
      <c r="K605" s="37"/>
      <c r="L605" s="37"/>
      <c r="M605" s="37"/>
      <c r="N605" s="33"/>
      <c r="O605" s="33"/>
      <c r="P605" s="33"/>
      <c r="Q605" s="33"/>
      <c r="R605" s="35"/>
      <c r="S605" s="35"/>
      <c r="T605" s="37"/>
      <c r="U605" s="37"/>
      <c r="V605" s="35" t="str">
        <f>IF(ISBLANK(C605),"",IF(ISBLANK($D605),$C$3-C605,D605-C605))</f>
        <v/>
      </c>
      <c r="W605" s="35" t="str">
        <f>IF(E605="Oui",1,"")</f>
        <v/>
      </c>
      <c r="X605" s="35" t="str">
        <f t="shared" si="46"/>
        <v/>
      </c>
      <c r="Y605" s="35" t="str">
        <f t="shared" si="47"/>
        <v/>
      </c>
      <c r="Z605" s="35" t="str">
        <f>IF(E605="Oui",N605,"")</f>
        <v/>
      </c>
      <c r="AA605" s="38" t="str">
        <f>IF(E605="Oui",($C$3-J605)/365,"")</f>
        <v/>
      </c>
      <c r="AB605" s="35" t="str">
        <f t="shared" si="48"/>
        <v/>
      </c>
      <c r="AC605" s="35" t="str">
        <f>IF(AND($E605="Oui",$L605="CDI"),1,"")</f>
        <v/>
      </c>
      <c r="AD605" s="35" t="str">
        <f>IF(AND($E605="Oui",$L605="CDD"),1,"")</f>
        <v/>
      </c>
      <c r="AE605" s="35" t="str">
        <f>IF(AND($E605="Oui",$L605="Apprentissage"),1,"")</f>
        <v/>
      </c>
      <c r="AF605" s="35" t="str">
        <f>IF(AND($E605="Oui",$L605="Stage"),1,"")</f>
        <v/>
      </c>
      <c r="AG605" s="35" t="str">
        <f>IF(AND($E605="Oui",$L605="Autre"),1,"")</f>
        <v/>
      </c>
      <c r="AH605" s="35" t="str">
        <f>IF(AND($E605="Oui",$O605="Cadre"),1,"")</f>
        <v/>
      </c>
      <c r="AI605" s="35" t="str">
        <f>IF(AND($E605="Oui",$O605="Agent de maîtrise"),1,"")</f>
        <v/>
      </c>
      <c r="AJ605" s="35" t="str">
        <f>IF(AND($E605="Oui",$O605="Autre"),1,"")</f>
        <v/>
      </c>
      <c r="AK605" s="38" t="str">
        <f>IF(AND($E605="Oui",$H605="F"),($C$3-J605)/365,"")</f>
        <v/>
      </c>
      <c r="AL605" s="38" t="str">
        <f>IF(AND($E605="Oui",$H605="M"),($C$3-$J605)/365,"")</f>
        <v/>
      </c>
      <c r="AM605" s="35" t="str">
        <f>IF(AND($E605="Oui",$L605="CDI",$H605="F"),1,"")</f>
        <v/>
      </c>
      <c r="AN605" s="35" t="str">
        <f>IF(AND($E605="Oui",$L605="CDD",$H605="F"),1,"")</f>
        <v/>
      </c>
      <c r="AO605" s="35" t="str">
        <f>IF(AND($E605="Oui",$L605="Apprentissage",$H605="F"),1,"")</f>
        <v/>
      </c>
      <c r="AP605" s="35" t="str">
        <f>IF(AND($E605="Oui",$L605="Stage",$H605="F"),1,"")</f>
        <v/>
      </c>
      <c r="AQ605" s="35" t="str">
        <f>IF(AND($E605="Oui",$L605="Autre",$H605="F"),1,"")</f>
        <v/>
      </c>
      <c r="AR605" s="35" t="str">
        <f>IF(AND($E605="Oui",$O605="Cadre",$H605="F"),1,"")</f>
        <v/>
      </c>
      <c r="AS605" s="35" t="str">
        <f>IF(AND($E605="Oui",$O605="Agent de maîtrise",$H605="F"),1,"")</f>
        <v/>
      </c>
      <c r="AT605" s="35" t="str">
        <f>IF(AND($E605="Oui",$O605="Autre",$H605="F"),1,"")</f>
        <v/>
      </c>
      <c r="AU605" s="35" t="str">
        <f ca="1">IF($D605&gt;$AU$5,1,"")</f>
        <v/>
      </c>
      <c r="AV605" s="35" t="str">
        <f ca="1">IF(AND($D605&gt;$AV$5,$D605&lt;$AU$5),1,"")</f>
        <v/>
      </c>
      <c r="AW605" s="35" t="str">
        <f ca="1">IF($C605&gt;$AU$5,1,"")</f>
        <v/>
      </c>
      <c r="AX605" s="35" t="str">
        <f ca="1">IF(AND($C605&gt;$AV$5,$C605&lt;$AU$5),1,"")</f>
        <v/>
      </c>
      <c r="AY605" s="21" t="str">
        <f t="shared" si="49"/>
        <v/>
      </c>
    </row>
    <row r="606" spans="1:51" x14ac:dyDescent="0.25">
      <c r="A606" s="18">
        <v>599</v>
      </c>
      <c r="B606" s="32"/>
      <c r="C606" s="33"/>
      <c r="D606" s="33"/>
      <c r="E606" s="26" t="str">
        <f t="shared" si="45"/>
        <v/>
      </c>
      <c r="F606" s="34"/>
      <c r="G606" s="35"/>
      <c r="H606" s="33"/>
      <c r="I606" s="35"/>
      <c r="J606" s="37"/>
      <c r="K606" s="37"/>
      <c r="L606" s="37"/>
      <c r="M606" s="37"/>
      <c r="N606" s="33"/>
      <c r="O606" s="33"/>
      <c r="P606" s="33"/>
      <c r="Q606" s="33"/>
      <c r="R606" s="35"/>
      <c r="S606" s="35"/>
      <c r="T606" s="37"/>
      <c r="U606" s="37"/>
      <c r="V606" s="35" t="str">
        <f>IF(ISBLANK(C606),"",IF(ISBLANK($D606),$C$3-C606,D606-C606))</f>
        <v/>
      </c>
      <c r="W606" s="35" t="str">
        <f>IF(E606="Oui",1,"")</f>
        <v/>
      </c>
      <c r="X606" s="35" t="str">
        <f t="shared" si="46"/>
        <v/>
      </c>
      <c r="Y606" s="35" t="str">
        <f t="shared" si="47"/>
        <v/>
      </c>
      <c r="Z606" s="35" t="str">
        <f>IF(E606="Oui",N606,"")</f>
        <v/>
      </c>
      <c r="AA606" s="38" t="str">
        <f>IF(E606="Oui",($C$3-J606)/365,"")</f>
        <v/>
      </c>
      <c r="AB606" s="35" t="str">
        <f t="shared" si="48"/>
        <v/>
      </c>
      <c r="AC606" s="35" t="str">
        <f>IF(AND($E606="Oui",$L606="CDI"),1,"")</f>
        <v/>
      </c>
      <c r="AD606" s="35" t="str">
        <f>IF(AND($E606="Oui",$L606="CDD"),1,"")</f>
        <v/>
      </c>
      <c r="AE606" s="35" t="str">
        <f>IF(AND($E606="Oui",$L606="Apprentissage"),1,"")</f>
        <v/>
      </c>
      <c r="AF606" s="35" t="str">
        <f>IF(AND($E606="Oui",$L606="Stage"),1,"")</f>
        <v/>
      </c>
      <c r="AG606" s="35" t="str">
        <f>IF(AND($E606="Oui",$L606="Autre"),1,"")</f>
        <v/>
      </c>
      <c r="AH606" s="35" t="str">
        <f>IF(AND($E606="Oui",$O606="Cadre"),1,"")</f>
        <v/>
      </c>
      <c r="AI606" s="35" t="str">
        <f>IF(AND($E606="Oui",$O606="Agent de maîtrise"),1,"")</f>
        <v/>
      </c>
      <c r="AJ606" s="35" t="str">
        <f>IF(AND($E606="Oui",$O606="Autre"),1,"")</f>
        <v/>
      </c>
      <c r="AK606" s="38" t="str">
        <f>IF(AND($E606="Oui",$H606="F"),($C$3-J606)/365,"")</f>
        <v/>
      </c>
      <c r="AL606" s="38" t="str">
        <f>IF(AND($E606="Oui",$H606="M"),($C$3-$J606)/365,"")</f>
        <v/>
      </c>
      <c r="AM606" s="35" t="str">
        <f>IF(AND($E606="Oui",$L606="CDI",$H606="F"),1,"")</f>
        <v/>
      </c>
      <c r="AN606" s="35" t="str">
        <f>IF(AND($E606="Oui",$L606="CDD",$H606="F"),1,"")</f>
        <v/>
      </c>
      <c r="AO606" s="35" t="str">
        <f>IF(AND($E606="Oui",$L606="Apprentissage",$H606="F"),1,"")</f>
        <v/>
      </c>
      <c r="AP606" s="35" t="str">
        <f>IF(AND($E606="Oui",$L606="Stage",$H606="F"),1,"")</f>
        <v/>
      </c>
      <c r="AQ606" s="35" t="str">
        <f>IF(AND($E606="Oui",$L606="Autre",$H606="F"),1,"")</f>
        <v/>
      </c>
      <c r="AR606" s="35" t="str">
        <f>IF(AND($E606="Oui",$O606="Cadre",$H606="F"),1,"")</f>
        <v/>
      </c>
      <c r="AS606" s="35" t="str">
        <f>IF(AND($E606="Oui",$O606="Agent de maîtrise",$H606="F"),1,"")</f>
        <v/>
      </c>
      <c r="AT606" s="35" t="str">
        <f>IF(AND($E606="Oui",$O606="Autre",$H606="F"),1,"")</f>
        <v/>
      </c>
      <c r="AU606" s="35" t="str">
        <f ca="1">IF($D606&gt;$AU$5,1,"")</f>
        <v/>
      </c>
      <c r="AV606" s="35" t="str">
        <f ca="1">IF(AND($D606&gt;$AV$5,$D606&lt;$AU$5),1,"")</f>
        <v/>
      </c>
      <c r="AW606" s="35" t="str">
        <f ca="1">IF($C606&gt;$AU$5,1,"")</f>
        <v/>
      </c>
      <c r="AX606" s="35" t="str">
        <f ca="1">IF(AND($C606&gt;$AV$5,$C606&lt;$AU$5),1,"")</f>
        <v/>
      </c>
      <c r="AY606" s="21" t="str">
        <f t="shared" si="49"/>
        <v/>
      </c>
    </row>
    <row r="607" spans="1:51" x14ac:dyDescent="0.25">
      <c r="A607" s="18">
        <v>600</v>
      </c>
      <c r="B607" s="32"/>
      <c r="C607" s="33"/>
      <c r="D607" s="33"/>
      <c r="E607" s="26" t="str">
        <f t="shared" si="45"/>
        <v/>
      </c>
      <c r="F607" s="34"/>
      <c r="G607" s="35"/>
      <c r="H607" s="33"/>
      <c r="I607" s="35"/>
      <c r="J607" s="37"/>
      <c r="K607" s="37"/>
      <c r="L607" s="37"/>
      <c r="M607" s="37"/>
      <c r="N607" s="33"/>
      <c r="O607" s="33"/>
      <c r="P607" s="33"/>
      <c r="Q607" s="33"/>
      <c r="R607" s="35"/>
      <c r="S607" s="35"/>
      <c r="T607" s="37"/>
      <c r="U607" s="37"/>
      <c r="V607" s="35" t="str">
        <f>IF(ISBLANK(C607),"",IF(ISBLANK($D607),$C$3-C607,D607-C607))</f>
        <v/>
      </c>
      <c r="W607" s="35" t="str">
        <f>IF(E607="Oui",1,"")</f>
        <v/>
      </c>
      <c r="X607" s="35" t="str">
        <f t="shared" si="46"/>
        <v/>
      </c>
      <c r="Y607" s="35" t="str">
        <f t="shared" si="47"/>
        <v/>
      </c>
      <c r="Z607" s="35" t="str">
        <f>IF(E607="Oui",N607,"")</f>
        <v/>
      </c>
      <c r="AA607" s="38" t="str">
        <f>IF(E607="Oui",($C$3-J607)/365,"")</f>
        <v/>
      </c>
      <c r="AB607" s="35" t="str">
        <f t="shared" si="48"/>
        <v/>
      </c>
      <c r="AC607" s="35" t="str">
        <f>IF(AND($E607="Oui",$L607="CDI"),1,"")</f>
        <v/>
      </c>
      <c r="AD607" s="35" t="str">
        <f>IF(AND($E607="Oui",$L607="CDD"),1,"")</f>
        <v/>
      </c>
      <c r="AE607" s="35" t="str">
        <f>IF(AND($E607="Oui",$L607="Apprentissage"),1,"")</f>
        <v/>
      </c>
      <c r="AF607" s="35" t="str">
        <f>IF(AND($E607="Oui",$L607="Stage"),1,"")</f>
        <v/>
      </c>
      <c r="AG607" s="35" t="str">
        <f>IF(AND($E607="Oui",$L607="Autre"),1,"")</f>
        <v/>
      </c>
      <c r="AH607" s="35" t="str">
        <f>IF(AND($E607="Oui",$O607="Cadre"),1,"")</f>
        <v/>
      </c>
      <c r="AI607" s="35" t="str">
        <f>IF(AND($E607="Oui",$O607="Agent de maîtrise"),1,"")</f>
        <v/>
      </c>
      <c r="AJ607" s="35" t="str">
        <f>IF(AND($E607="Oui",$O607="Autre"),1,"")</f>
        <v/>
      </c>
      <c r="AK607" s="38" t="str">
        <f>IF(AND($E607="Oui",$H607="F"),($C$3-J607)/365,"")</f>
        <v/>
      </c>
      <c r="AL607" s="38" t="str">
        <f>IF(AND($E607="Oui",$H607="M"),($C$3-$J607)/365,"")</f>
        <v/>
      </c>
      <c r="AM607" s="35" t="str">
        <f>IF(AND($E607="Oui",$L607="CDI",$H607="F"),1,"")</f>
        <v/>
      </c>
      <c r="AN607" s="35" t="str">
        <f>IF(AND($E607="Oui",$L607="CDD",$H607="F"),1,"")</f>
        <v/>
      </c>
      <c r="AO607" s="35" t="str">
        <f>IF(AND($E607="Oui",$L607="Apprentissage",$H607="F"),1,"")</f>
        <v/>
      </c>
      <c r="AP607" s="35" t="str">
        <f>IF(AND($E607="Oui",$L607="Stage",$H607="F"),1,"")</f>
        <v/>
      </c>
      <c r="AQ607" s="35" t="str">
        <f>IF(AND($E607="Oui",$L607="Autre",$H607="F"),1,"")</f>
        <v/>
      </c>
      <c r="AR607" s="35" t="str">
        <f>IF(AND($E607="Oui",$O607="Cadre",$H607="F"),1,"")</f>
        <v/>
      </c>
      <c r="AS607" s="35" t="str">
        <f>IF(AND($E607="Oui",$O607="Agent de maîtrise",$H607="F"),1,"")</f>
        <v/>
      </c>
      <c r="AT607" s="35" t="str">
        <f>IF(AND($E607="Oui",$O607="Autre",$H607="F"),1,"")</f>
        <v/>
      </c>
      <c r="AU607" s="35" t="str">
        <f ca="1">IF($D607&gt;$AU$5,1,"")</f>
        <v/>
      </c>
      <c r="AV607" s="35" t="str">
        <f ca="1">IF(AND($D607&gt;$AV$5,$D607&lt;$AU$5),1,"")</f>
        <v/>
      </c>
      <c r="AW607" s="35" t="str">
        <f ca="1">IF($C607&gt;$AU$5,1,"")</f>
        <v/>
      </c>
      <c r="AX607" s="35" t="str">
        <f ca="1">IF(AND($C607&gt;$AV$5,$C607&lt;$AU$5),1,"")</f>
        <v/>
      </c>
      <c r="AY607" s="21" t="str">
        <f t="shared" si="49"/>
        <v/>
      </c>
    </row>
    <row r="608" spans="1:51" x14ac:dyDescent="0.25">
      <c r="A608" s="18">
        <v>601</v>
      </c>
      <c r="B608" s="32"/>
      <c r="C608" s="33"/>
      <c r="D608" s="33"/>
      <c r="E608" s="26" t="str">
        <f t="shared" si="45"/>
        <v/>
      </c>
      <c r="F608" s="34"/>
      <c r="G608" s="35"/>
      <c r="H608" s="33"/>
      <c r="I608" s="35"/>
      <c r="J608" s="37"/>
      <c r="K608" s="37"/>
      <c r="L608" s="37"/>
      <c r="M608" s="37"/>
      <c r="N608" s="33"/>
      <c r="O608" s="33"/>
      <c r="P608" s="33"/>
      <c r="Q608" s="33"/>
      <c r="R608" s="35"/>
      <c r="S608" s="35"/>
      <c r="T608" s="37"/>
      <c r="U608" s="37"/>
      <c r="V608" s="35" t="str">
        <f>IF(ISBLANK(C608),"",IF(ISBLANK($D608),$C$3-C608,D608-C608))</f>
        <v/>
      </c>
      <c r="W608" s="35" t="str">
        <f>IF(E608="Oui",1,"")</f>
        <v/>
      </c>
      <c r="X608" s="35" t="str">
        <f t="shared" si="46"/>
        <v/>
      </c>
      <c r="Y608" s="35" t="str">
        <f t="shared" si="47"/>
        <v/>
      </c>
      <c r="Z608" s="35" t="str">
        <f>IF(E608="Oui",N608,"")</f>
        <v/>
      </c>
      <c r="AA608" s="38" t="str">
        <f>IF(E608="Oui",($C$3-J608)/365,"")</f>
        <v/>
      </c>
      <c r="AB608" s="35" t="str">
        <f t="shared" si="48"/>
        <v/>
      </c>
      <c r="AC608" s="35" t="str">
        <f>IF(AND($E608="Oui",$L608="CDI"),1,"")</f>
        <v/>
      </c>
      <c r="AD608" s="35" t="str">
        <f>IF(AND($E608="Oui",$L608="CDD"),1,"")</f>
        <v/>
      </c>
      <c r="AE608" s="35" t="str">
        <f>IF(AND($E608="Oui",$L608="Apprentissage"),1,"")</f>
        <v/>
      </c>
      <c r="AF608" s="35" t="str">
        <f>IF(AND($E608="Oui",$L608="Stage"),1,"")</f>
        <v/>
      </c>
      <c r="AG608" s="35" t="str">
        <f>IF(AND($E608="Oui",$L608="Autre"),1,"")</f>
        <v/>
      </c>
      <c r="AH608" s="35" t="str">
        <f>IF(AND($E608="Oui",$O608="Cadre"),1,"")</f>
        <v/>
      </c>
      <c r="AI608" s="35" t="str">
        <f>IF(AND($E608="Oui",$O608="Agent de maîtrise"),1,"")</f>
        <v/>
      </c>
      <c r="AJ608" s="35" t="str">
        <f>IF(AND($E608="Oui",$O608="Autre"),1,"")</f>
        <v/>
      </c>
      <c r="AK608" s="38" t="str">
        <f>IF(AND($E608="Oui",$H608="F"),($C$3-J608)/365,"")</f>
        <v/>
      </c>
      <c r="AL608" s="38" t="str">
        <f>IF(AND($E608="Oui",$H608="M"),($C$3-$J608)/365,"")</f>
        <v/>
      </c>
      <c r="AM608" s="35" t="str">
        <f>IF(AND($E608="Oui",$L608="CDI",$H608="F"),1,"")</f>
        <v/>
      </c>
      <c r="AN608" s="35" t="str">
        <f>IF(AND($E608="Oui",$L608="CDD",$H608="F"),1,"")</f>
        <v/>
      </c>
      <c r="AO608" s="35" t="str">
        <f>IF(AND($E608="Oui",$L608="Apprentissage",$H608="F"),1,"")</f>
        <v/>
      </c>
      <c r="AP608" s="35" t="str">
        <f>IF(AND($E608="Oui",$L608="Stage",$H608="F"),1,"")</f>
        <v/>
      </c>
      <c r="AQ608" s="35" t="str">
        <f>IF(AND($E608="Oui",$L608="Autre",$H608="F"),1,"")</f>
        <v/>
      </c>
      <c r="AR608" s="35" t="str">
        <f>IF(AND($E608="Oui",$O608="Cadre",$H608="F"),1,"")</f>
        <v/>
      </c>
      <c r="AS608" s="35" t="str">
        <f>IF(AND($E608="Oui",$O608="Agent de maîtrise",$H608="F"),1,"")</f>
        <v/>
      </c>
      <c r="AT608" s="35" t="str">
        <f>IF(AND($E608="Oui",$O608="Autre",$H608="F"),1,"")</f>
        <v/>
      </c>
      <c r="AU608" s="35" t="str">
        <f ca="1">IF($D608&gt;$AU$5,1,"")</f>
        <v/>
      </c>
      <c r="AV608" s="35" t="str">
        <f ca="1">IF(AND($D608&gt;$AV$5,$D608&lt;$AU$5),1,"")</f>
        <v/>
      </c>
      <c r="AW608" s="35" t="str">
        <f ca="1">IF($C608&gt;$AU$5,1,"")</f>
        <v/>
      </c>
      <c r="AX608" s="35" t="str">
        <f ca="1">IF(AND($C608&gt;$AV$5,$C608&lt;$AU$5),1,"")</f>
        <v/>
      </c>
      <c r="AY608" s="21" t="str">
        <f t="shared" si="49"/>
        <v/>
      </c>
    </row>
    <row r="609" spans="1:51" x14ac:dyDescent="0.25">
      <c r="A609" s="18">
        <v>602</v>
      </c>
      <c r="B609" s="32"/>
      <c r="C609" s="33"/>
      <c r="D609" s="33"/>
      <c r="E609" s="26" t="str">
        <f t="shared" si="45"/>
        <v/>
      </c>
      <c r="F609" s="34"/>
      <c r="G609" s="35"/>
      <c r="H609" s="33"/>
      <c r="I609" s="35"/>
      <c r="J609" s="37"/>
      <c r="K609" s="37"/>
      <c r="L609" s="37"/>
      <c r="M609" s="37"/>
      <c r="N609" s="33"/>
      <c r="O609" s="33"/>
      <c r="P609" s="33"/>
      <c r="Q609" s="33"/>
      <c r="R609" s="35"/>
      <c r="S609" s="35"/>
      <c r="T609" s="37"/>
      <c r="U609" s="37"/>
      <c r="V609" s="35" t="str">
        <f>IF(ISBLANK(C609),"",IF(ISBLANK($D609),$C$3-C609,D609-C609))</f>
        <v/>
      </c>
      <c r="W609" s="35" t="str">
        <f>IF(E609="Oui",1,"")</f>
        <v/>
      </c>
      <c r="X609" s="35" t="str">
        <f t="shared" si="46"/>
        <v/>
      </c>
      <c r="Y609" s="35" t="str">
        <f t="shared" si="47"/>
        <v/>
      </c>
      <c r="Z609" s="35" t="str">
        <f>IF(E609="Oui",N609,"")</f>
        <v/>
      </c>
      <c r="AA609" s="38" t="str">
        <f>IF(E609="Oui",($C$3-J609)/365,"")</f>
        <v/>
      </c>
      <c r="AB609" s="35" t="str">
        <f t="shared" si="48"/>
        <v/>
      </c>
      <c r="AC609" s="35" t="str">
        <f>IF(AND($E609="Oui",$L609="CDI"),1,"")</f>
        <v/>
      </c>
      <c r="AD609" s="35" t="str">
        <f>IF(AND($E609="Oui",$L609="CDD"),1,"")</f>
        <v/>
      </c>
      <c r="AE609" s="35" t="str">
        <f>IF(AND($E609="Oui",$L609="Apprentissage"),1,"")</f>
        <v/>
      </c>
      <c r="AF609" s="35" t="str">
        <f>IF(AND($E609="Oui",$L609="Stage"),1,"")</f>
        <v/>
      </c>
      <c r="AG609" s="35" t="str">
        <f>IF(AND($E609="Oui",$L609="Autre"),1,"")</f>
        <v/>
      </c>
      <c r="AH609" s="35" t="str">
        <f>IF(AND($E609="Oui",$O609="Cadre"),1,"")</f>
        <v/>
      </c>
      <c r="AI609" s="35" t="str">
        <f>IF(AND($E609="Oui",$O609="Agent de maîtrise"),1,"")</f>
        <v/>
      </c>
      <c r="AJ609" s="35" t="str">
        <f>IF(AND($E609="Oui",$O609="Autre"),1,"")</f>
        <v/>
      </c>
      <c r="AK609" s="38" t="str">
        <f>IF(AND($E609="Oui",$H609="F"),($C$3-J609)/365,"")</f>
        <v/>
      </c>
      <c r="AL609" s="38" t="str">
        <f>IF(AND($E609="Oui",$H609="M"),($C$3-$J609)/365,"")</f>
        <v/>
      </c>
      <c r="AM609" s="35" t="str">
        <f>IF(AND($E609="Oui",$L609="CDI",$H609="F"),1,"")</f>
        <v/>
      </c>
      <c r="AN609" s="35" t="str">
        <f>IF(AND($E609="Oui",$L609="CDD",$H609="F"),1,"")</f>
        <v/>
      </c>
      <c r="AO609" s="35" t="str">
        <f>IF(AND($E609="Oui",$L609="Apprentissage",$H609="F"),1,"")</f>
        <v/>
      </c>
      <c r="AP609" s="35" t="str">
        <f>IF(AND($E609="Oui",$L609="Stage",$H609="F"),1,"")</f>
        <v/>
      </c>
      <c r="AQ609" s="35" t="str">
        <f>IF(AND($E609="Oui",$L609="Autre",$H609="F"),1,"")</f>
        <v/>
      </c>
      <c r="AR609" s="35" t="str">
        <f>IF(AND($E609="Oui",$O609="Cadre",$H609="F"),1,"")</f>
        <v/>
      </c>
      <c r="AS609" s="35" t="str">
        <f>IF(AND($E609="Oui",$O609="Agent de maîtrise",$H609="F"),1,"")</f>
        <v/>
      </c>
      <c r="AT609" s="35" t="str">
        <f>IF(AND($E609="Oui",$O609="Autre",$H609="F"),1,"")</f>
        <v/>
      </c>
      <c r="AU609" s="35" t="str">
        <f ca="1">IF($D609&gt;$AU$5,1,"")</f>
        <v/>
      </c>
      <c r="AV609" s="35" t="str">
        <f ca="1">IF(AND($D609&gt;$AV$5,$D609&lt;$AU$5),1,"")</f>
        <v/>
      </c>
      <c r="AW609" s="35" t="str">
        <f ca="1">IF($C609&gt;$AU$5,1,"")</f>
        <v/>
      </c>
      <c r="AX609" s="35" t="str">
        <f ca="1">IF(AND($C609&gt;$AV$5,$C609&lt;$AU$5),1,"")</f>
        <v/>
      </c>
      <c r="AY609" s="21" t="str">
        <f t="shared" si="49"/>
        <v/>
      </c>
    </row>
    <row r="610" spans="1:51" x14ac:dyDescent="0.25">
      <c r="A610" s="18">
        <v>603</v>
      </c>
      <c r="B610" s="32"/>
      <c r="C610" s="33"/>
      <c r="D610" s="33"/>
      <c r="E610" s="26" t="str">
        <f t="shared" si="45"/>
        <v/>
      </c>
      <c r="F610" s="34"/>
      <c r="G610" s="35"/>
      <c r="H610" s="33"/>
      <c r="I610" s="35"/>
      <c r="J610" s="37"/>
      <c r="K610" s="37"/>
      <c r="L610" s="37"/>
      <c r="M610" s="37"/>
      <c r="N610" s="33"/>
      <c r="O610" s="33"/>
      <c r="P610" s="33"/>
      <c r="Q610" s="33"/>
      <c r="R610" s="35"/>
      <c r="S610" s="35"/>
      <c r="T610" s="37"/>
      <c r="U610" s="37"/>
      <c r="V610" s="35" t="str">
        <f>IF(ISBLANK(C610),"",IF(ISBLANK($D610),$C$3-C610,D610-C610))</f>
        <v/>
      </c>
      <c r="W610" s="35" t="str">
        <f>IF(E610="Oui",1,"")</f>
        <v/>
      </c>
      <c r="X610" s="35" t="str">
        <f t="shared" si="46"/>
        <v/>
      </c>
      <c r="Y610" s="35" t="str">
        <f t="shared" si="47"/>
        <v/>
      </c>
      <c r="Z610" s="35" t="str">
        <f>IF(E610="Oui",N610,"")</f>
        <v/>
      </c>
      <c r="AA610" s="38" t="str">
        <f>IF(E610="Oui",($C$3-J610)/365,"")</f>
        <v/>
      </c>
      <c r="AB610" s="35" t="str">
        <f t="shared" si="48"/>
        <v/>
      </c>
      <c r="AC610" s="35" t="str">
        <f>IF(AND($E610="Oui",$L610="CDI"),1,"")</f>
        <v/>
      </c>
      <c r="AD610" s="35" t="str">
        <f>IF(AND($E610="Oui",$L610="CDD"),1,"")</f>
        <v/>
      </c>
      <c r="AE610" s="35" t="str">
        <f>IF(AND($E610="Oui",$L610="Apprentissage"),1,"")</f>
        <v/>
      </c>
      <c r="AF610" s="35" t="str">
        <f>IF(AND($E610="Oui",$L610="Stage"),1,"")</f>
        <v/>
      </c>
      <c r="AG610" s="35" t="str">
        <f>IF(AND($E610="Oui",$L610="Autre"),1,"")</f>
        <v/>
      </c>
      <c r="AH610" s="35" t="str">
        <f>IF(AND($E610="Oui",$O610="Cadre"),1,"")</f>
        <v/>
      </c>
      <c r="AI610" s="35" t="str">
        <f>IF(AND($E610="Oui",$O610="Agent de maîtrise"),1,"")</f>
        <v/>
      </c>
      <c r="AJ610" s="35" t="str">
        <f>IF(AND($E610="Oui",$O610="Autre"),1,"")</f>
        <v/>
      </c>
      <c r="AK610" s="38" t="str">
        <f>IF(AND($E610="Oui",$H610="F"),($C$3-J610)/365,"")</f>
        <v/>
      </c>
      <c r="AL610" s="38" t="str">
        <f>IF(AND($E610="Oui",$H610="M"),($C$3-$J610)/365,"")</f>
        <v/>
      </c>
      <c r="AM610" s="35" t="str">
        <f>IF(AND($E610="Oui",$L610="CDI",$H610="F"),1,"")</f>
        <v/>
      </c>
      <c r="AN610" s="35" t="str">
        <f>IF(AND($E610="Oui",$L610="CDD",$H610="F"),1,"")</f>
        <v/>
      </c>
      <c r="AO610" s="35" t="str">
        <f>IF(AND($E610="Oui",$L610="Apprentissage",$H610="F"),1,"")</f>
        <v/>
      </c>
      <c r="AP610" s="35" t="str">
        <f>IF(AND($E610="Oui",$L610="Stage",$H610="F"),1,"")</f>
        <v/>
      </c>
      <c r="AQ610" s="35" t="str">
        <f>IF(AND($E610="Oui",$L610="Autre",$H610="F"),1,"")</f>
        <v/>
      </c>
      <c r="AR610" s="35" t="str">
        <f>IF(AND($E610="Oui",$O610="Cadre",$H610="F"),1,"")</f>
        <v/>
      </c>
      <c r="AS610" s="35" t="str">
        <f>IF(AND($E610="Oui",$O610="Agent de maîtrise",$H610="F"),1,"")</f>
        <v/>
      </c>
      <c r="AT610" s="35" t="str">
        <f>IF(AND($E610="Oui",$O610="Autre",$H610="F"),1,"")</f>
        <v/>
      </c>
      <c r="AU610" s="35" t="str">
        <f ca="1">IF($D610&gt;$AU$5,1,"")</f>
        <v/>
      </c>
      <c r="AV610" s="35" t="str">
        <f ca="1">IF(AND($D610&gt;$AV$5,$D610&lt;$AU$5),1,"")</f>
        <v/>
      </c>
      <c r="AW610" s="35" t="str">
        <f ca="1">IF($C610&gt;$AU$5,1,"")</f>
        <v/>
      </c>
      <c r="AX610" s="35" t="str">
        <f ca="1">IF(AND($C610&gt;$AV$5,$C610&lt;$AU$5),1,"")</f>
        <v/>
      </c>
      <c r="AY610" s="21" t="str">
        <f t="shared" si="49"/>
        <v/>
      </c>
    </row>
    <row r="611" spans="1:51" x14ac:dyDescent="0.25">
      <c r="A611" s="18">
        <v>604</v>
      </c>
      <c r="B611" s="32"/>
      <c r="C611" s="33"/>
      <c r="D611" s="33"/>
      <c r="E611" s="26" t="str">
        <f t="shared" si="45"/>
        <v/>
      </c>
      <c r="F611" s="34"/>
      <c r="G611" s="35"/>
      <c r="H611" s="33"/>
      <c r="I611" s="35"/>
      <c r="J611" s="37"/>
      <c r="K611" s="37"/>
      <c r="L611" s="37"/>
      <c r="M611" s="37"/>
      <c r="N611" s="33"/>
      <c r="O611" s="33"/>
      <c r="P611" s="33"/>
      <c r="Q611" s="33"/>
      <c r="R611" s="35"/>
      <c r="S611" s="35"/>
      <c r="T611" s="37"/>
      <c r="U611" s="37"/>
      <c r="V611" s="35" t="str">
        <f>IF(ISBLANK(C611),"",IF(ISBLANK($D611),$C$3-C611,D611-C611))</f>
        <v/>
      </c>
      <c r="W611" s="35" t="str">
        <f>IF(E611="Oui",1,"")</f>
        <v/>
      </c>
      <c r="X611" s="35" t="str">
        <f t="shared" si="46"/>
        <v/>
      </c>
      <c r="Y611" s="35" t="str">
        <f t="shared" si="47"/>
        <v/>
      </c>
      <c r="Z611" s="35" t="str">
        <f>IF(E611="Oui",N611,"")</f>
        <v/>
      </c>
      <c r="AA611" s="38" t="str">
        <f>IF(E611="Oui",($C$3-J611)/365,"")</f>
        <v/>
      </c>
      <c r="AB611" s="35" t="str">
        <f t="shared" si="48"/>
        <v/>
      </c>
      <c r="AC611" s="35" t="str">
        <f>IF(AND($E611="Oui",$L611="CDI"),1,"")</f>
        <v/>
      </c>
      <c r="AD611" s="35" t="str">
        <f>IF(AND($E611="Oui",$L611="CDD"),1,"")</f>
        <v/>
      </c>
      <c r="AE611" s="35" t="str">
        <f>IF(AND($E611="Oui",$L611="Apprentissage"),1,"")</f>
        <v/>
      </c>
      <c r="AF611" s="35" t="str">
        <f>IF(AND($E611="Oui",$L611="Stage"),1,"")</f>
        <v/>
      </c>
      <c r="AG611" s="35" t="str">
        <f>IF(AND($E611="Oui",$L611="Autre"),1,"")</f>
        <v/>
      </c>
      <c r="AH611" s="35" t="str">
        <f>IF(AND($E611="Oui",$O611="Cadre"),1,"")</f>
        <v/>
      </c>
      <c r="AI611" s="35" t="str">
        <f>IF(AND($E611="Oui",$O611="Agent de maîtrise"),1,"")</f>
        <v/>
      </c>
      <c r="AJ611" s="35" t="str">
        <f>IF(AND($E611="Oui",$O611="Autre"),1,"")</f>
        <v/>
      </c>
      <c r="AK611" s="38" t="str">
        <f>IF(AND($E611="Oui",$H611="F"),($C$3-J611)/365,"")</f>
        <v/>
      </c>
      <c r="AL611" s="38" t="str">
        <f>IF(AND($E611="Oui",$H611="M"),($C$3-$J611)/365,"")</f>
        <v/>
      </c>
      <c r="AM611" s="35" t="str">
        <f>IF(AND($E611="Oui",$L611="CDI",$H611="F"),1,"")</f>
        <v/>
      </c>
      <c r="AN611" s="35" t="str">
        <f>IF(AND($E611="Oui",$L611="CDD",$H611="F"),1,"")</f>
        <v/>
      </c>
      <c r="AO611" s="35" t="str">
        <f>IF(AND($E611="Oui",$L611="Apprentissage",$H611="F"),1,"")</f>
        <v/>
      </c>
      <c r="AP611" s="35" t="str">
        <f>IF(AND($E611="Oui",$L611="Stage",$H611="F"),1,"")</f>
        <v/>
      </c>
      <c r="AQ611" s="35" t="str">
        <f>IF(AND($E611="Oui",$L611="Autre",$H611="F"),1,"")</f>
        <v/>
      </c>
      <c r="AR611" s="35" t="str">
        <f>IF(AND($E611="Oui",$O611="Cadre",$H611="F"),1,"")</f>
        <v/>
      </c>
      <c r="AS611" s="35" t="str">
        <f>IF(AND($E611="Oui",$O611="Agent de maîtrise",$H611="F"),1,"")</f>
        <v/>
      </c>
      <c r="AT611" s="35" t="str">
        <f>IF(AND($E611="Oui",$O611="Autre",$H611="F"),1,"")</f>
        <v/>
      </c>
      <c r="AU611" s="35" t="str">
        <f ca="1">IF($D611&gt;$AU$5,1,"")</f>
        <v/>
      </c>
      <c r="AV611" s="35" t="str">
        <f ca="1">IF(AND($D611&gt;$AV$5,$D611&lt;$AU$5),1,"")</f>
        <v/>
      </c>
      <c r="AW611" s="35" t="str">
        <f ca="1">IF($C611&gt;$AU$5,1,"")</f>
        <v/>
      </c>
      <c r="AX611" s="35" t="str">
        <f ca="1">IF(AND($C611&gt;$AV$5,$C611&lt;$AU$5),1,"")</f>
        <v/>
      </c>
      <c r="AY611" s="21" t="str">
        <f t="shared" si="49"/>
        <v/>
      </c>
    </row>
    <row r="612" spans="1:51" x14ac:dyDescent="0.25">
      <c r="A612" s="18">
        <v>605</v>
      </c>
      <c r="B612" s="32"/>
      <c r="C612" s="33"/>
      <c r="D612" s="33"/>
      <c r="E612" s="26" t="str">
        <f t="shared" si="45"/>
        <v/>
      </c>
      <c r="F612" s="34"/>
      <c r="G612" s="35"/>
      <c r="H612" s="33"/>
      <c r="I612" s="35"/>
      <c r="J612" s="37"/>
      <c r="K612" s="37"/>
      <c r="L612" s="37"/>
      <c r="M612" s="37"/>
      <c r="N612" s="33"/>
      <c r="O612" s="33"/>
      <c r="P612" s="33"/>
      <c r="Q612" s="33"/>
      <c r="R612" s="35"/>
      <c r="S612" s="35"/>
      <c r="T612" s="37"/>
      <c r="U612" s="37"/>
      <c r="V612" s="35" t="str">
        <f>IF(ISBLANK(C612),"",IF(ISBLANK($D612),$C$3-C612,D612-C612))</f>
        <v/>
      </c>
      <c r="W612" s="35" t="str">
        <f>IF(E612="Oui",1,"")</f>
        <v/>
      </c>
      <c r="X612" s="35" t="str">
        <f t="shared" si="46"/>
        <v/>
      </c>
      <c r="Y612" s="35" t="str">
        <f t="shared" si="47"/>
        <v/>
      </c>
      <c r="Z612" s="35" t="str">
        <f>IF(E612="Oui",N612,"")</f>
        <v/>
      </c>
      <c r="AA612" s="38" t="str">
        <f>IF(E612="Oui",($C$3-J612)/365,"")</f>
        <v/>
      </c>
      <c r="AB612" s="35" t="str">
        <f t="shared" si="48"/>
        <v/>
      </c>
      <c r="AC612" s="35" t="str">
        <f>IF(AND($E612="Oui",$L612="CDI"),1,"")</f>
        <v/>
      </c>
      <c r="AD612" s="35" t="str">
        <f>IF(AND($E612="Oui",$L612="CDD"),1,"")</f>
        <v/>
      </c>
      <c r="AE612" s="35" t="str">
        <f>IF(AND($E612="Oui",$L612="Apprentissage"),1,"")</f>
        <v/>
      </c>
      <c r="AF612" s="35" t="str">
        <f>IF(AND($E612="Oui",$L612="Stage"),1,"")</f>
        <v/>
      </c>
      <c r="AG612" s="35" t="str">
        <f>IF(AND($E612="Oui",$L612="Autre"),1,"")</f>
        <v/>
      </c>
      <c r="AH612" s="35" t="str">
        <f>IF(AND($E612="Oui",$O612="Cadre"),1,"")</f>
        <v/>
      </c>
      <c r="AI612" s="35" t="str">
        <f>IF(AND($E612="Oui",$O612="Agent de maîtrise"),1,"")</f>
        <v/>
      </c>
      <c r="AJ612" s="35" t="str">
        <f>IF(AND($E612="Oui",$O612="Autre"),1,"")</f>
        <v/>
      </c>
      <c r="AK612" s="38" t="str">
        <f>IF(AND($E612="Oui",$H612="F"),($C$3-J612)/365,"")</f>
        <v/>
      </c>
      <c r="AL612" s="38" t="str">
        <f>IF(AND($E612="Oui",$H612="M"),($C$3-$J612)/365,"")</f>
        <v/>
      </c>
      <c r="AM612" s="35" t="str">
        <f>IF(AND($E612="Oui",$L612="CDI",$H612="F"),1,"")</f>
        <v/>
      </c>
      <c r="AN612" s="35" t="str">
        <f>IF(AND($E612="Oui",$L612="CDD",$H612="F"),1,"")</f>
        <v/>
      </c>
      <c r="AO612" s="35" t="str">
        <f>IF(AND($E612="Oui",$L612="Apprentissage",$H612="F"),1,"")</f>
        <v/>
      </c>
      <c r="AP612" s="35" t="str">
        <f>IF(AND($E612="Oui",$L612="Stage",$H612="F"),1,"")</f>
        <v/>
      </c>
      <c r="AQ612" s="35" t="str">
        <f>IF(AND($E612="Oui",$L612="Autre",$H612="F"),1,"")</f>
        <v/>
      </c>
      <c r="AR612" s="35" t="str">
        <f>IF(AND($E612="Oui",$O612="Cadre",$H612="F"),1,"")</f>
        <v/>
      </c>
      <c r="AS612" s="35" t="str">
        <f>IF(AND($E612="Oui",$O612="Agent de maîtrise",$H612="F"),1,"")</f>
        <v/>
      </c>
      <c r="AT612" s="35" t="str">
        <f>IF(AND($E612="Oui",$O612="Autre",$H612="F"),1,"")</f>
        <v/>
      </c>
      <c r="AU612" s="35" t="str">
        <f ca="1">IF($D612&gt;$AU$5,1,"")</f>
        <v/>
      </c>
      <c r="AV612" s="35" t="str">
        <f ca="1">IF(AND($D612&gt;$AV$5,$D612&lt;$AU$5),1,"")</f>
        <v/>
      </c>
      <c r="AW612" s="35" t="str">
        <f ca="1">IF($C612&gt;$AU$5,1,"")</f>
        <v/>
      </c>
      <c r="AX612" s="35" t="str">
        <f ca="1">IF(AND($C612&gt;$AV$5,$C612&lt;$AU$5),1,"")</f>
        <v/>
      </c>
      <c r="AY612" s="21" t="str">
        <f t="shared" si="49"/>
        <v/>
      </c>
    </row>
    <row r="613" spans="1:51" x14ac:dyDescent="0.25">
      <c r="A613" s="18">
        <v>606</v>
      </c>
      <c r="B613" s="32"/>
      <c r="C613" s="33"/>
      <c r="D613" s="33"/>
      <c r="E613" s="26" t="str">
        <f t="shared" si="45"/>
        <v/>
      </c>
      <c r="F613" s="34"/>
      <c r="G613" s="35"/>
      <c r="H613" s="33"/>
      <c r="I613" s="35"/>
      <c r="J613" s="37"/>
      <c r="K613" s="37"/>
      <c r="L613" s="37"/>
      <c r="M613" s="37"/>
      <c r="N613" s="33"/>
      <c r="O613" s="33"/>
      <c r="P613" s="33"/>
      <c r="Q613" s="33"/>
      <c r="R613" s="35"/>
      <c r="S613" s="35"/>
      <c r="T613" s="37"/>
      <c r="U613" s="37"/>
      <c r="V613" s="35" t="str">
        <f>IF(ISBLANK(C613),"",IF(ISBLANK($D613),$C$3-C613,D613-C613))</f>
        <v/>
      </c>
      <c r="W613" s="35" t="str">
        <f>IF(E613="Oui",1,"")</f>
        <v/>
      </c>
      <c r="X613" s="35" t="str">
        <f t="shared" si="46"/>
        <v/>
      </c>
      <c r="Y613" s="35" t="str">
        <f t="shared" si="47"/>
        <v/>
      </c>
      <c r="Z613" s="35" t="str">
        <f>IF(E613="Oui",N613,"")</f>
        <v/>
      </c>
      <c r="AA613" s="38" t="str">
        <f>IF(E613="Oui",($C$3-J613)/365,"")</f>
        <v/>
      </c>
      <c r="AB613" s="35" t="str">
        <f t="shared" si="48"/>
        <v/>
      </c>
      <c r="AC613" s="35" t="str">
        <f>IF(AND($E613="Oui",$L613="CDI"),1,"")</f>
        <v/>
      </c>
      <c r="AD613" s="35" t="str">
        <f>IF(AND($E613="Oui",$L613="CDD"),1,"")</f>
        <v/>
      </c>
      <c r="AE613" s="35" t="str">
        <f>IF(AND($E613="Oui",$L613="Apprentissage"),1,"")</f>
        <v/>
      </c>
      <c r="AF613" s="35" t="str">
        <f>IF(AND($E613="Oui",$L613="Stage"),1,"")</f>
        <v/>
      </c>
      <c r="AG613" s="35" t="str">
        <f>IF(AND($E613="Oui",$L613="Autre"),1,"")</f>
        <v/>
      </c>
      <c r="AH613" s="35" t="str">
        <f>IF(AND($E613="Oui",$O613="Cadre"),1,"")</f>
        <v/>
      </c>
      <c r="AI613" s="35" t="str">
        <f>IF(AND($E613="Oui",$O613="Agent de maîtrise"),1,"")</f>
        <v/>
      </c>
      <c r="AJ613" s="35" t="str">
        <f>IF(AND($E613="Oui",$O613="Autre"),1,"")</f>
        <v/>
      </c>
      <c r="AK613" s="38" t="str">
        <f>IF(AND($E613="Oui",$H613="F"),($C$3-J613)/365,"")</f>
        <v/>
      </c>
      <c r="AL613" s="38" t="str">
        <f>IF(AND($E613="Oui",$H613="M"),($C$3-$J613)/365,"")</f>
        <v/>
      </c>
      <c r="AM613" s="35" t="str">
        <f>IF(AND($E613="Oui",$L613="CDI",$H613="F"),1,"")</f>
        <v/>
      </c>
      <c r="AN613" s="35" t="str">
        <f>IF(AND($E613="Oui",$L613="CDD",$H613="F"),1,"")</f>
        <v/>
      </c>
      <c r="AO613" s="35" t="str">
        <f>IF(AND($E613="Oui",$L613="Apprentissage",$H613="F"),1,"")</f>
        <v/>
      </c>
      <c r="AP613" s="35" t="str">
        <f>IF(AND($E613="Oui",$L613="Stage",$H613="F"),1,"")</f>
        <v/>
      </c>
      <c r="AQ613" s="35" t="str">
        <f>IF(AND($E613="Oui",$L613="Autre",$H613="F"),1,"")</f>
        <v/>
      </c>
      <c r="AR613" s="35" t="str">
        <f>IF(AND($E613="Oui",$O613="Cadre",$H613="F"),1,"")</f>
        <v/>
      </c>
      <c r="AS613" s="35" t="str">
        <f>IF(AND($E613="Oui",$O613="Agent de maîtrise",$H613="F"),1,"")</f>
        <v/>
      </c>
      <c r="AT613" s="35" t="str">
        <f>IF(AND($E613="Oui",$O613="Autre",$H613="F"),1,"")</f>
        <v/>
      </c>
      <c r="AU613" s="35" t="str">
        <f ca="1">IF($D613&gt;$AU$5,1,"")</f>
        <v/>
      </c>
      <c r="AV613" s="35" t="str">
        <f ca="1">IF(AND($D613&gt;$AV$5,$D613&lt;$AU$5),1,"")</f>
        <v/>
      </c>
      <c r="AW613" s="35" t="str">
        <f ca="1">IF($C613&gt;$AU$5,1,"")</f>
        <v/>
      </c>
      <c r="AX613" s="35" t="str">
        <f ca="1">IF(AND($C613&gt;$AV$5,$C613&lt;$AU$5),1,"")</f>
        <v/>
      </c>
      <c r="AY613" s="21" t="str">
        <f t="shared" si="49"/>
        <v/>
      </c>
    </row>
    <row r="614" spans="1:51" x14ac:dyDescent="0.25">
      <c r="A614" s="18">
        <v>607</v>
      </c>
      <c r="B614" s="32"/>
      <c r="C614" s="33"/>
      <c r="D614" s="33"/>
      <c r="E614" s="26" t="str">
        <f t="shared" si="45"/>
        <v/>
      </c>
      <c r="F614" s="34"/>
      <c r="G614" s="35"/>
      <c r="H614" s="33"/>
      <c r="I614" s="35"/>
      <c r="J614" s="37"/>
      <c r="K614" s="37"/>
      <c r="L614" s="37"/>
      <c r="M614" s="37"/>
      <c r="N614" s="33"/>
      <c r="O614" s="33"/>
      <c r="P614" s="33"/>
      <c r="Q614" s="33"/>
      <c r="R614" s="35"/>
      <c r="S614" s="35"/>
      <c r="T614" s="37"/>
      <c r="U614" s="37"/>
      <c r="V614" s="35" t="str">
        <f>IF(ISBLANK(C614),"",IF(ISBLANK($D614),$C$3-C614,D614-C614))</f>
        <v/>
      </c>
      <c r="W614" s="35" t="str">
        <f>IF(E614="Oui",1,"")</f>
        <v/>
      </c>
      <c r="X614" s="35" t="str">
        <f t="shared" si="46"/>
        <v/>
      </c>
      <c r="Y614" s="35" t="str">
        <f t="shared" si="47"/>
        <v/>
      </c>
      <c r="Z614" s="35" t="str">
        <f>IF(E614="Oui",N614,"")</f>
        <v/>
      </c>
      <c r="AA614" s="38" t="str">
        <f>IF(E614="Oui",($C$3-J614)/365,"")</f>
        <v/>
      </c>
      <c r="AB614" s="35" t="str">
        <f t="shared" si="48"/>
        <v/>
      </c>
      <c r="AC614" s="35" t="str">
        <f>IF(AND($E614="Oui",$L614="CDI"),1,"")</f>
        <v/>
      </c>
      <c r="AD614" s="35" t="str">
        <f>IF(AND($E614="Oui",$L614="CDD"),1,"")</f>
        <v/>
      </c>
      <c r="AE614" s="35" t="str">
        <f>IF(AND($E614="Oui",$L614="Apprentissage"),1,"")</f>
        <v/>
      </c>
      <c r="AF614" s="35" t="str">
        <f>IF(AND($E614="Oui",$L614="Stage"),1,"")</f>
        <v/>
      </c>
      <c r="AG614" s="35" t="str">
        <f>IF(AND($E614="Oui",$L614="Autre"),1,"")</f>
        <v/>
      </c>
      <c r="AH614" s="35" t="str">
        <f>IF(AND($E614="Oui",$O614="Cadre"),1,"")</f>
        <v/>
      </c>
      <c r="AI614" s="35" t="str">
        <f>IF(AND($E614="Oui",$O614="Agent de maîtrise"),1,"")</f>
        <v/>
      </c>
      <c r="AJ614" s="35" t="str">
        <f>IF(AND($E614="Oui",$O614="Autre"),1,"")</f>
        <v/>
      </c>
      <c r="AK614" s="38" t="str">
        <f>IF(AND($E614="Oui",$H614="F"),($C$3-J614)/365,"")</f>
        <v/>
      </c>
      <c r="AL614" s="38" t="str">
        <f>IF(AND($E614="Oui",$H614="M"),($C$3-$J614)/365,"")</f>
        <v/>
      </c>
      <c r="AM614" s="35" t="str">
        <f>IF(AND($E614="Oui",$L614="CDI",$H614="F"),1,"")</f>
        <v/>
      </c>
      <c r="AN614" s="35" t="str">
        <f>IF(AND($E614="Oui",$L614="CDD",$H614="F"),1,"")</f>
        <v/>
      </c>
      <c r="AO614" s="35" t="str">
        <f>IF(AND($E614="Oui",$L614="Apprentissage",$H614="F"),1,"")</f>
        <v/>
      </c>
      <c r="AP614" s="35" t="str">
        <f>IF(AND($E614="Oui",$L614="Stage",$H614="F"),1,"")</f>
        <v/>
      </c>
      <c r="AQ614" s="35" t="str">
        <f>IF(AND($E614="Oui",$L614="Autre",$H614="F"),1,"")</f>
        <v/>
      </c>
      <c r="AR614" s="35" t="str">
        <f>IF(AND($E614="Oui",$O614="Cadre",$H614="F"),1,"")</f>
        <v/>
      </c>
      <c r="AS614" s="35" t="str">
        <f>IF(AND($E614="Oui",$O614="Agent de maîtrise",$H614="F"),1,"")</f>
        <v/>
      </c>
      <c r="AT614" s="35" t="str">
        <f>IF(AND($E614="Oui",$O614="Autre",$H614="F"),1,"")</f>
        <v/>
      </c>
      <c r="AU614" s="35" t="str">
        <f ca="1">IF($D614&gt;$AU$5,1,"")</f>
        <v/>
      </c>
      <c r="AV614" s="35" t="str">
        <f ca="1">IF(AND($D614&gt;$AV$5,$D614&lt;$AU$5),1,"")</f>
        <v/>
      </c>
      <c r="AW614" s="35" t="str">
        <f ca="1">IF($C614&gt;$AU$5,1,"")</f>
        <v/>
      </c>
      <c r="AX614" s="35" t="str">
        <f ca="1">IF(AND($C614&gt;$AV$5,$C614&lt;$AU$5),1,"")</f>
        <v/>
      </c>
      <c r="AY614" s="21" t="str">
        <f t="shared" si="49"/>
        <v/>
      </c>
    </row>
    <row r="615" spans="1:51" x14ac:dyDescent="0.25">
      <c r="A615" s="18">
        <v>608</v>
      </c>
      <c r="B615" s="32"/>
      <c r="C615" s="33"/>
      <c r="D615" s="33"/>
      <c r="E615" s="26" t="str">
        <f t="shared" si="45"/>
        <v/>
      </c>
      <c r="F615" s="34"/>
      <c r="G615" s="35"/>
      <c r="H615" s="33"/>
      <c r="I615" s="35"/>
      <c r="J615" s="37"/>
      <c r="K615" s="37"/>
      <c r="L615" s="37"/>
      <c r="M615" s="37"/>
      <c r="N615" s="33"/>
      <c r="O615" s="33"/>
      <c r="P615" s="33"/>
      <c r="Q615" s="33"/>
      <c r="R615" s="35"/>
      <c r="S615" s="35"/>
      <c r="T615" s="37"/>
      <c r="U615" s="37"/>
      <c r="V615" s="35" t="str">
        <f>IF(ISBLANK(C615),"",IF(ISBLANK($D615),$C$3-C615,D615-C615))</f>
        <v/>
      </c>
      <c r="W615" s="35" t="str">
        <f>IF(E615="Oui",1,"")</f>
        <v/>
      </c>
      <c r="X615" s="35" t="str">
        <f t="shared" si="46"/>
        <v/>
      </c>
      <c r="Y615" s="35" t="str">
        <f t="shared" si="47"/>
        <v/>
      </c>
      <c r="Z615" s="35" t="str">
        <f>IF(E615="Oui",N615,"")</f>
        <v/>
      </c>
      <c r="AA615" s="38" t="str">
        <f>IF(E615="Oui",($C$3-J615)/365,"")</f>
        <v/>
      </c>
      <c r="AB615" s="35" t="str">
        <f t="shared" si="48"/>
        <v/>
      </c>
      <c r="AC615" s="35" t="str">
        <f>IF(AND($E615="Oui",$L615="CDI"),1,"")</f>
        <v/>
      </c>
      <c r="AD615" s="35" t="str">
        <f>IF(AND($E615="Oui",$L615="CDD"),1,"")</f>
        <v/>
      </c>
      <c r="AE615" s="35" t="str">
        <f>IF(AND($E615="Oui",$L615="Apprentissage"),1,"")</f>
        <v/>
      </c>
      <c r="AF615" s="35" t="str">
        <f>IF(AND($E615="Oui",$L615="Stage"),1,"")</f>
        <v/>
      </c>
      <c r="AG615" s="35" t="str">
        <f>IF(AND($E615="Oui",$L615="Autre"),1,"")</f>
        <v/>
      </c>
      <c r="AH615" s="35" t="str">
        <f>IF(AND($E615="Oui",$O615="Cadre"),1,"")</f>
        <v/>
      </c>
      <c r="AI615" s="35" t="str">
        <f>IF(AND($E615="Oui",$O615="Agent de maîtrise"),1,"")</f>
        <v/>
      </c>
      <c r="AJ615" s="35" t="str">
        <f>IF(AND($E615="Oui",$O615="Autre"),1,"")</f>
        <v/>
      </c>
      <c r="AK615" s="38" t="str">
        <f>IF(AND($E615="Oui",$H615="F"),($C$3-J615)/365,"")</f>
        <v/>
      </c>
      <c r="AL615" s="38" t="str">
        <f>IF(AND($E615="Oui",$H615="M"),($C$3-$J615)/365,"")</f>
        <v/>
      </c>
      <c r="AM615" s="35" t="str">
        <f>IF(AND($E615="Oui",$L615="CDI",$H615="F"),1,"")</f>
        <v/>
      </c>
      <c r="AN615" s="35" t="str">
        <f>IF(AND($E615="Oui",$L615="CDD",$H615="F"),1,"")</f>
        <v/>
      </c>
      <c r="AO615" s="35" t="str">
        <f>IF(AND($E615="Oui",$L615="Apprentissage",$H615="F"),1,"")</f>
        <v/>
      </c>
      <c r="AP615" s="35" t="str">
        <f>IF(AND($E615="Oui",$L615="Stage",$H615="F"),1,"")</f>
        <v/>
      </c>
      <c r="AQ615" s="35" t="str">
        <f>IF(AND($E615="Oui",$L615="Autre",$H615="F"),1,"")</f>
        <v/>
      </c>
      <c r="AR615" s="35" t="str">
        <f>IF(AND($E615="Oui",$O615="Cadre",$H615="F"),1,"")</f>
        <v/>
      </c>
      <c r="AS615" s="35" t="str">
        <f>IF(AND($E615="Oui",$O615="Agent de maîtrise",$H615="F"),1,"")</f>
        <v/>
      </c>
      <c r="AT615" s="35" t="str">
        <f>IF(AND($E615="Oui",$O615="Autre",$H615="F"),1,"")</f>
        <v/>
      </c>
      <c r="AU615" s="35" t="str">
        <f ca="1">IF($D615&gt;$AU$5,1,"")</f>
        <v/>
      </c>
      <c r="AV615" s="35" t="str">
        <f ca="1">IF(AND($D615&gt;$AV$5,$D615&lt;$AU$5),1,"")</f>
        <v/>
      </c>
      <c r="AW615" s="35" t="str">
        <f ca="1">IF($C615&gt;$AU$5,1,"")</f>
        <v/>
      </c>
      <c r="AX615" s="35" t="str">
        <f ca="1">IF(AND($C615&gt;$AV$5,$C615&lt;$AU$5),1,"")</f>
        <v/>
      </c>
      <c r="AY615" s="21" t="str">
        <f t="shared" si="49"/>
        <v/>
      </c>
    </row>
    <row r="616" spans="1:51" x14ac:dyDescent="0.25">
      <c r="A616" s="18">
        <v>609</v>
      </c>
      <c r="B616" s="32"/>
      <c r="C616" s="33"/>
      <c r="D616" s="33"/>
      <c r="E616" s="26" t="str">
        <f t="shared" si="45"/>
        <v/>
      </c>
      <c r="F616" s="34"/>
      <c r="G616" s="35"/>
      <c r="H616" s="33"/>
      <c r="I616" s="35"/>
      <c r="J616" s="37"/>
      <c r="K616" s="37"/>
      <c r="L616" s="37"/>
      <c r="M616" s="37"/>
      <c r="N616" s="33"/>
      <c r="O616" s="33"/>
      <c r="P616" s="33"/>
      <c r="Q616" s="33"/>
      <c r="R616" s="35"/>
      <c r="S616" s="35"/>
      <c r="T616" s="37"/>
      <c r="U616" s="37"/>
      <c r="V616" s="35" t="str">
        <f>IF(ISBLANK(C616),"",IF(ISBLANK($D616),$C$3-C616,D616-C616))</f>
        <v/>
      </c>
      <c r="W616" s="35" t="str">
        <f>IF(E616="Oui",1,"")</f>
        <v/>
      </c>
      <c r="X616" s="35" t="str">
        <f t="shared" si="46"/>
        <v/>
      </c>
      <c r="Y616" s="35" t="str">
        <f t="shared" si="47"/>
        <v/>
      </c>
      <c r="Z616" s="35" t="str">
        <f>IF(E616="Oui",N616,"")</f>
        <v/>
      </c>
      <c r="AA616" s="38" t="str">
        <f>IF(E616="Oui",($C$3-J616)/365,"")</f>
        <v/>
      </c>
      <c r="AB616" s="35" t="str">
        <f t="shared" si="48"/>
        <v/>
      </c>
      <c r="AC616" s="35" t="str">
        <f>IF(AND($E616="Oui",$L616="CDI"),1,"")</f>
        <v/>
      </c>
      <c r="AD616" s="35" t="str">
        <f>IF(AND($E616="Oui",$L616="CDD"),1,"")</f>
        <v/>
      </c>
      <c r="AE616" s="35" t="str">
        <f>IF(AND($E616="Oui",$L616="Apprentissage"),1,"")</f>
        <v/>
      </c>
      <c r="AF616" s="35" t="str">
        <f>IF(AND($E616="Oui",$L616="Stage"),1,"")</f>
        <v/>
      </c>
      <c r="AG616" s="35" t="str">
        <f>IF(AND($E616="Oui",$L616="Autre"),1,"")</f>
        <v/>
      </c>
      <c r="AH616" s="35" t="str">
        <f>IF(AND($E616="Oui",$O616="Cadre"),1,"")</f>
        <v/>
      </c>
      <c r="AI616" s="35" t="str">
        <f>IF(AND($E616="Oui",$O616="Agent de maîtrise"),1,"")</f>
        <v/>
      </c>
      <c r="AJ616" s="35" t="str">
        <f>IF(AND($E616="Oui",$O616="Autre"),1,"")</f>
        <v/>
      </c>
      <c r="AK616" s="38" t="str">
        <f>IF(AND($E616="Oui",$H616="F"),($C$3-J616)/365,"")</f>
        <v/>
      </c>
      <c r="AL616" s="38" t="str">
        <f>IF(AND($E616="Oui",$H616="M"),($C$3-$J616)/365,"")</f>
        <v/>
      </c>
      <c r="AM616" s="35" t="str">
        <f>IF(AND($E616="Oui",$L616="CDI",$H616="F"),1,"")</f>
        <v/>
      </c>
      <c r="AN616" s="35" t="str">
        <f>IF(AND($E616="Oui",$L616="CDD",$H616="F"),1,"")</f>
        <v/>
      </c>
      <c r="AO616" s="35" t="str">
        <f>IF(AND($E616="Oui",$L616="Apprentissage",$H616="F"),1,"")</f>
        <v/>
      </c>
      <c r="AP616" s="35" t="str">
        <f>IF(AND($E616="Oui",$L616="Stage",$H616="F"),1,"")</f>
        <v/>
      </c>
      <c r="AQ616" s="35" t="str">
        <f>IF(AND($E616="Oui",$L616="Autre",$H616="F"),1,"")</f>
        <v/>
      </c>
      <c r="AR616" s="35" t="str">
        <f>IF(AND($E616="Oui",$O616="Cadre",$H616="F"),1,"")</f>
        <v/>
      </c>
      <c r="AS616" s="35" t="str">
        <f>IF(AND($E616="Oui",$O616="Agent de maîtrise",$H616="F"),1,"")</f>
        <v/>
      </c>
      <c r="AT616" s="35" t="str">
        <f>IF(AND($E616="Oui",$O616="Autre",$H616="F"),1,"")</f>
        <v/>
      </c>
      <c r="AU616" s="35" t="str">
        <f ca="1">IF($D616&gt;$AU$5,1,"")</f>
        <v/>
      </c>
      <c r="AV616" s="35" t="str">
        <f ca="1">IF(AND($D616&gt;$AV$5,$D616&lt;$AU$5),1,"")</f>
        <v/>
      </c>
      <c r="AW616" s="35" t="str">
        <f ca="1">IF($C616&gt;$AU$5,1,"")</f>
        <v/>
      </c>
      <c r="AX616" s="35" t="str">
        <f ca="1">IF(AND($C616&gt;$AV$5,$C616&lt;$AU$5),1,"")</f>
        <v/>
      </c>
      <c r="AY616" s="21" t="str">
        <f t="shared" si="49"/>
        <v/>
      </c>
    </row>
    <row r="617" spans="1:51" x14ac:dyDescent="0.25">
      <c r="A617" s="18">
        <v>610</v>
      </c>
      <c r="B617" s="32"/>
      <c r="C617" s="33"/>
      <c r="D617" s="33"/>
      <c r="E617" s="26" t="str">
        <f t="shared" si="45"/>
        <v/>
      </c>
      <c r="F617" s="34"/>
      <c r="G617" s="35"/>
      <c r="H617" s="33"/>
      <c r="I617" s="35"/>
      <c r="J617" s="37"/>
      <c r="K617" s="37"/>
      <c r="L617" s="37"/>
      <c r="M617" s="37"/>
      <c r="N617" s="33"/>
      <c r="O617" s="33"/>
      <c r="P617" s="33"/>
      <c r="Q617" s="33"/>
      <c r="R617" s="35"/>
      <c r="S617" s="35"/>
      <c r="T617" s="37"/>
      <c r="U617" s="37"/>
      <c r="V617" s="35" t="str">
        <f>IF(ISBLANK(C617),"",IF(ISBLANK($D617),$C$3-C617,D617-C617))</f>
        <v/>
      </c>
      <c r="W617" s="35" t="str">
        <f>IF(E617="Oui",1,"")</f>
        <v/>
      </c>
      <c r="X617" s="35" t="str">
        <f t="shared" si="46"/>
        <v/>
      </c>
      <c r="Y617" s="35" t="str">
        <f t="shared" si="47"/>
        <v/>
      </c>
      <c r="Z617" s="35" t="str">
        <f>IF(E617="Oui",N617,"")</f>
        <v/>
      </c>
      <c r="AA617" s="38" t="str">
        <f>IF(E617="Oui",($C$3-J617)/365,"")</f>
        <v/>
      </c>
      <c r="AB617" s="35" t="str">
        <f t="shared" si="48"/>
        <v/>
      </c>
      <c r="AC617" s="35" t="str">
        <f>IF(AND($E617="Oui",$L617="CDI"),1,"")</f>
        <v/>
      </c>
      <c r="AD617" s="35" t="str">
        <f>IF(AND($E617="Oui",$L617="CDD"),1,"")</f>
        <v/>
      </c>
      <c r="AE617" s="35" t="str">
        <f>IF(AND($E617="Oui",$L617="Apprentissage"),1,"")</f>
        <v/>
      </c>
      <c r="AF617" s="35" t="str">
        <f>IF(AND($E617="Oui",$L617="Stage"),1,"")</f>
        <v/>
      </c>
      <c r="AG617" s="35" t="str">
        <f>IF(AND($E617="Oui",$L617="Autre"),1,"")</f>
        <v/>
      </c>
      <c r="AH617" s="35" t="str">
        <f>IF(AND($E617="Oui",$O617="Cadre"),1,"")</f>
        <v/>
      </c>
      <c r="AI617" s="35" t="str">
        <f>IF(AND($E617="Oui",$O617="Agent de maîtrise"),1,"")</f>
        <v/>
      </c>
      <c r="AJ617" s="35" t="str">
        <f>IF(AND($E617="Oui",$O617="Autre"),1,"")</f>
        <v/>
      </c>
      <c r="AK617" s="38" t="str">
        <f>IF(AND($E617="Oui",$H617="F"),($C$3-J617)/365,"")</f>
        <v/>
      </c>
      <c r="AL617" s="38" t="str">
        <f>IF(AND($E617="Oui",$H617="M"),($C$3-$J617)/365,"")</f>
        <v/>
      </c>
      <c r="AM617" s="35" t="str">
        <f>IF(AND($E617="Oui",$L617="CDI",$H617="F"),1,"")</f>
        <v/>
      </c>
      <c r="AN617" s="35" t="str">
        <f>IF(AND($E617="Oui",$L617="CDD",$H617="F"),1,"")</f>
        <v/>
      </c>
      <c r="AO617" s="35" t="str">
        <f>IF(AND($E617="Oui",$L617="Apprentissage",$H617="F"),1,"")</f>
        <v/>
      </c>
      <c r="AP617" s="35" t="str">
        <f>IF(AND($E617="Oui",$L617="Stage",$H617="F"),1,"")</f>
        <v/>
      </c>
      <c r="AQ617" s="35" t="str">
        <f>IF(AND($E617="Oui",$L617="Autre",$H617="F"),1,"")</f>
        <v/>
      </c>
      <c r="AR617" s="35" t="str">
        <f>IF(AND($E617="Oui",$O617="Cadre",$H617="F"),1,"")</f>
        <v/>
      </c>
      <c r="AS617" s="35" t="str">
        <f>IF(AND($E617="Oui",$O617="Agent de maîtrise",$H617="F"),1,"")</f>
        <v/>
      </c>
      <c r="AT617" s="35" t="str">
        <f>IF(AND($E617="Oui",$O617="Autre",$H617="F"),1,"")</f>
        <v/>
      </c>
      <c r="AU617" s="35" t="str">
        <f ca="1">IF($D617&gt;$AU$5,1,"")</f>
        <v/>
      </c>
      <c r="AV617" s="35" t="str">
        <f ca="1">IF(AND($D617&gt;$AV$5,$D617&lt;$AU$5),1,"")</f>
        <v/>
      </c>
      <c r="AW617" s="35" t="str">
        <f ca="1">IF($C617&gt;$AU$5,1,"")</f>
        <v/>
      </c>
      <c r="AX617" s="35" t="str">
        <f ca="1">IF(AND($C617&gt;$AV$5,$C617&lt;$AU$5),1,"")</f>
        <v/>
      </c>
      <c r="AY617" s="21" t="str">
        <f t="shared" si="49"/>
        <v/>
      </c>
    </row>
    <row r="618" spans="1:51" x14ac:dyDescent="0.25">
      <c r="A618" s="18">
        <v>611</v>
      </c>
      <c r="B618" s="32"/>
      <c r="C618" s="33"/>
      <c r="D618" s="33"/>
      <c r="E618" s="26" t="str">
        <f t="shared" si="45"/>
        <v/>
      </c>
      <c r="F618" s="34"/>
      <c r="G618" s="35"/>
      <c r="H618" s="33"/>
      <c r="I618" s="35"/>
      <c r="J618" s="37"/>
      <c r="K618" s="37"/>
      <c r="L618" s="37"/>
      <c r="M618" s="37"/>
      <c r="N618" s="33"/>
      <c r="O618" s="33"/>
      <c r="P618" s="33"/>
      <c r="Q618" s="33"/>
      <c r="R618" s="35"/>
      <c r="S618" s="35"/>
      <c r="T618" s="37"/>
      <c r="U618" s="37"/>
      <c r="V618" s="35" t="str">
        <f>IF(ISBLANK(C618),"",IF(ISBLANK($D618),$C$3-C618,D618-C618))</f>
        <v/>
      </c>
      <c r="W618" s="35" t="str">
        <f>IF(E618="Oui",1,"")</f>
        <v/>
      </c>
      <c r="X618" s="35" t="str">
        <f t="shared" si="46"/>
        <v/>
      </c>
      <c r="Y618" s="35" t="str">
        <f t="shared" si="47"/>
        <v/>
      </c>
      <c r="Z618" s="35" t="str">
        <f>IF(E618="Oui",N618,"")</f>
        <v/>
      </c>
      <c r="AA618" s="38" t="str">
        <f>IF(E618="Oui",($C$3-J618)/365,"")</f>
        <v/>
      </c>
      <c r="AB618" s="35" t="str">
        <f t="shared" si="48"/>
        <v/>
      </c>
      <c r="AC618" s="35" t="str">
        <f>IF(AND($E618="Oui",$L618="CDI"),1,"")</f>
        <v/>
      </c>
      <c r="AD618" s="35" t="str">
        <f>IF(AND($E618="Oui",$L618="CDD"),1,"")</f>
        <v/>
      </c>
      <c r="AE618" s="35" t="str">
        <f>IF(AND($E618="Oui",$L618="Apprentissage"),1,"")</f>
        <v/>
      </c>
      <c r="AF618" s="35" t="str">
        <f>IF(AND($E618="Oui",$L618="Stage"),1,"")</f>
        <v/>
      </c>
      <c r="AG618" s="35" t="str">
        <f>IF(AND($E618="Oui",$L618="Autre"),1,"")</f>
        <v/>
      </c>
      <c r="AH618" s="35" t="str">
        <f>IF(AND($E618="Oui",$O618="Cadre"),1,"")</f>
        <v/>
      </c>
      <c r="AI618" s="35" t="str">
        <f>IF(AND($E618="Oui",$O618="Agent de maîtrise"),1,"")</f>
        <v/>
      </c>
      <c r="AJ618" s="35" t="str">
        <f>IF(AND($E618="Oui",$O618="Autre"),1,"")</f>
        <v/>
      </c>
      <c r="AK618" s="38" t="str">
        <f>IF(AND($E618="Oui",$H618="F"),($C$3-J618)/365,"")</f>
        <v/>
      </c>
      <c r="AL618" s="38" t="str">
        <f>IF(AND($E618="Oui",$H618="M"),($C$3-$J618)/365,"")</f>
        <v/>
      </c>
      <c r="AM618" s="35" t="str">
        <f>IF(AND($E618="Oui",$L618="CDI",$H618="F"),1,"")</f>
        <v/>
      </c>
      <c r="AN618" s="35" t="str">
        <f>IF(AND($E618="Oui",$L618="CDD",$H618="F"),1,"")</f>
        <v/>
      </c>
      <c r="AO618" s="35" t="str">
        <f>IF(AND($E618="Oui",$L618="Apprentissage",$H618="F"),1,"")</f>
        <v/>
      </c>
      <c r="AP618" s="35" t="str">
        <f>IF(AND($E618="Oui",$L618="Stage",$H618="F"),1,"")</f>
        <v/>
      </c>
      <c r="AQ618" s="35" t="str">
        <f>IF(AND($E618="Oui",$L618="Autre",$H618="F"),1,"")</f>
        <v/>
      </c>
      <c r="AR618" s="35" t="str">
        <f>IF(AND($E618="Oui",$O618="Cadre",$H618="F"),1,"")</f>
        <v/>
      </c>
      <c r="AS618" s="35" t="str">
        <f>IF(AND($E618="Oui",$O618="Agent de maîtrise",$H618="F"),1,"")</f>
        <v/>
      </c>
      <c r="AT618" s="35" t="str">
        <f>IF(AND($E618="Oui",$O618="Autre",$H618="F"),1,"")</f>
        <v/>
      </c>
      <c r="AU618" s="35" t="str">
        <f ca="1">IF($D618&gt;$AU$5,1,"")</f>
        <v/>
      </c>
      <c r="AV618" s="35" t="str">
        <f ca="1">IF(AND($D618&gt;$AV$5,$D618&lt;$AU$5),1,"")</f>
        <v/>
      </c>
      <c r="AW618" s="35" t="str">
        <f ca="1">IF($C618&gt;$AU$5,1,"")</f>
        <v/>
      </c>
      <c r="AX618" s="35" t="str">
        <f ca="1">IF(AND($C618&gt;$AV$5,$C618&lt;$AU$5),1,"")</f>
        <v/>
      </c>
      <c r="AY618" s="21" t="str">
        <f t="shared" si="49"/>
        <v/>
      </c>
    </row>
    <row r="619" spans="1:51" x14ac:dyDescent="0.25">
      <c r="A619" s="18">
        <v>612</v>
      </c>
      <c r="B619" s="32"/>
      <c r="C619" s="33"/>
      <c r="D619" s="33"/>
      <c r="E619" s="26" t="str">
        <f t="shared" si="45"/>
        <v/>
      </c>
      <c r="F619" s="34"/>
      <c r="G619" s="35"/>
      <c r="H619" s="33"/>
      <c r="I619" s="35"/>
      <c r="J619" s="37"/>
      <c r="K619" s="37"/>
      <c r="L619" s="37"/>
      <c r="M619" s="37"/>
      <c r="N619" s="33"/>
      <c r="O619" s="33"/>
      <c r="P619" s="33"/>
      <c r="Q619" s="33"/>
      <c r="R619" s="35"/>
      <c r="S619" s="35"/>
      <c r="T619" s="37"/>
      <c r="U619" s="37"/>
      <c r="V619" s="35" t="str">
        <f>IF(ISBLANK(C619),"",IF(ISBLANK($D619),$C$3-C619,D619-C619))</f>
        <v/>
      </c>
      <c r="W619" s="35" t="str">
        <f>IF(E619="Oui",1,"")</f>
        <v/>
      </c>
      <c r="X619" s="35" t="str">
        <f t="shared" si="46"/>
        <v/>
      </c>
      <c r="Y619" s="35" t="str">
        <f t="shared" si="47"/>
        <v/>
      </c>
      <c r="Z619" s="35" t="str">
        <f>IF(E619="Oui",N619,"")</f>
        <v/>
      </c>
      <c r="AA619" s="38" t="str">
        <f>IF(E619="Oui",($C$3-J619)/365,"")</f>
        <v/>
      </c>
      <c r="AB619" s="35" t="str">
        <f t="shared" si="48"/>
        <v/>
      </c>
      <c r="AC619" s="35" t="str">
        <f>IF(AND($E619="Oui",$L619="CDI"),1,"")</f>
        <v/>
      </c>
      <c r="AD619" s="35" t="str">
        <f>IF(AND($E619="Oui",$L619="CDD"),1,"")</f>
        <v/>
      </c>
      <c r="AE619" s="35" t="str">
        <f>IF(AND($E619="Oui",$L619="Apprentissage"),1,"")</f>
        <v/>
      </c>
      <c r="AF619" s="35" t="str">
        <f>IF(AND($E619="Oui",$L619="Stage"),1,"")</f>
        <v/>
      </c>
      <c r="AG619" s="35" t="str">
        <f>IF(AND($E619="Oui",$L619="Autre"),1,"")</f>
        <v/>
      </c>
      <c r="AH619" s="35" t="str">
        <f>IF(AND($E619="Oui",$O619="Cadre"),1,"")</f>
        <v/>
      </c>
      <c r="AI619" s="35" t="str">
        <f>IF(AND($E619="Oui",$O619="Agent de maîtrise"),1,"")</f>
        <v/>
      </c>
      <c r="AJ619" s="35" t="str">
        <f>IF(AND($E619="Oui",$O619="Autre"),1,"")</f>
        <v/>
      </c>
      <c r="AK619" s="38" t="str">
        <f>IF(AND($E619="Oui",$H619="F"),($C$3-J619)/365,"")</f>
        <v/>
      </c>
      <c r="AL619" s="38" t="str">
        <f>IF(AND($E619="Oui",$H619="M"),($C$3-$J619)/365,"")</f>
        <v/>
      </c>
      <c r="AM619" s="35" t="str">
        <f>IF(AND($E619="Oui",$L619="CDI",$H619="F"),1,"")</f>
        <v/>
      </c>
      <c r="AN619" s="35" t="str">
        <f>IF(AND($E619="Oui",$L619="CDD",$H619="F"),1,"")</f>
        <v/>
      </c>
      <c r="AO619" s="35" t="str">
        <f>IF(AND($E619="Oui",$L619="Apprentissage",$H619="F"),1,"")</f>
        <v/>
      </c>
      <c r="AP619" s="35" t="str">
        <f>IF(AND($E619="Oui",$L619="Stage",$H619="F"),1,"")</f>
        <v/>
      </c>
      <c r="AQ619" s="35" t="str">
        <f>IF(AND($E619="Oui",$L619="Autre",$H619="F"),1,"")</f>
        <v/>
      </c>
      <c r="AR619" s="35" t="str">
        <f>IF(AND($E619="Oui",$O619="Cadre",$H619="F"),1,"")</f>
        <v/>
      </c>
      <c r="AS619" s="35" t="str">
        <f>IF(AND($E619="Oui",$O619="Agent de maîtrise",$H619="F"),1,"")</f>
        <v/>
      </c>
      <c r="AT619" s="35" t="str">
        <f>IF(AND($E619="Oui",$O619="Autre",$H619="F"),1,"")</f>
        <v/>
      </c>
      <c r="AU619" s="35" t="str">
        <f ca="1">IF($D619&gt;$AU$5,1,"")</f>
        <v/>
      </c>
      <c r="AV619" s="35" t="str">
        <f ca="1">IF(AND($D619&gt;$AV$5,$D619&lt;$AU$5),1,"")</f>
        <v/>
      </c>
      <c r="AW619" s="35" t="str">
        <f ca="1">IF($C619&gt;$AU$5,1,"")</f>
        <v/>
      </c>
      <c r="AX619" s="35" t="str">
        <f ca="1">IF(AND($C619&gt;$AV$5,$C619&lt;$AU$5),1,"")</f>
        <v/>
      </c>
      <c r="AY619" s="21" t="str">
        <f t="shared" si="49"/>
        <v/>
      </c>
    </row>
    <row r="620" spans="1:51" x14ac:dyDescent="0.25">
      <c r="A620" s="18">
        <v>613</v>
      </c>
      <c r="B620" s="32"/>
      <c r="C620" s="33"/>
      <c r="D620" s="33"/>
      <c r="E620" s="26" t="str">
        <f t="shared" si="45"/>
        <v/>
      </c>
      <c r="F620" s="34"/>
      <c r="G620" s="35"/>
      <c r="H620" s="33"/>
      <c r="I620" s="35"/>
      <c r="J620" s="37"/>
      <c r="K620" s="37"/>
      <c r="L620" s="37"/>
      <c r="M620" s="37"/>
      <c r="N620" s="33"/>
      <c r="O620" s="33"/>
      <c r="P620" s="33"/>
      <c r="Q620" s="33"/>
      <c r="R620" s="35"/>
      <c r="S620" s="35"/>
      <c r="T620" s="37"/>
      <c r="U620" s="37"/>
      <c r="V620" s="35" t="str">
        <f>IF(ISBLANK(C620),"",IF(ISBLANK($D620),$C$3-C620,D620-C620))</f>
        <v/>
      </c>
      <c r="W620" s="35" t="str">
        <f>IF(E620="Oui",1,"")</f>
        <v/>
      </c>
      <c r="X620" s="35" t="str">
        <f t="shared" si="46"/>
        <v/>
      </c>
      <c r="Y620" s="35" t="str">
        <f t="shared" si="47"/>
        <v/>
      </c>
      <c r="Z620" s="35" t="str">
        <f>IF(E620="Oui",N620,"")</f>
        <v/>
      </c>
      <c r="AA620" s="38" t="str">
        <f>IF(E620="Oui",($C$3-J620)/365,"")</f>
        <v/>
      </c>
      <c r="AB620" s="35" t="str">
        <f t="shared" si="48"/>
        <v/>
      </c>
      <c r="AC620" s="35" t="str">
        <f>IF(AND($E620="Oui",$L620="CDI"),1,"")</f>
        <v/>
      </c>
      <c r="AD620" s="35" t="str">
        <f>IF(AND($E620="Oui",$L620="CDD"),1,"")</f>
        <v/>
      </c>
      <c r="AE620" s="35" t="str">
        <f>IF(AND($E620="Oui",$L620="Apprentissage"),1,"")</f>
        <v/>
      </c>
      <c r="AF620" s="35" t="str">
        <f>IF(AND($E620="Oui",$L620="Stage"),1,"")</f>
        <v/>
      </c>
      <c r="AG620" s="35" t="str">
        <f>IF(AND($E620="Oui",$L620="Autre"),1,"")</f>
        <v/>
      </c>
      <c r="AH620" s="35" t="str">
        <f>IF(AND($E620="Oui",$O620="Cadre"),1,"")</f>
        <v/>
      </c>
      <c r="AI620" s="35" t="str">
        <f>IF(AND($E620="Oui",$O620="Agent de maîtrise"),1,"")</f>
        <v/>
      </c>
      <c r="AJ620" s="35" t="str">
        <f>IF(AND($E620="Oui",$O620="Autre"),1,"")</f>
        <v/>
      </c>
      <c r="AK620" s="38" t="str">
        <f>IF(AND($E620="Oui",$H620="F"),($C$3-J620)/365,"")</f>
        <v/>
      </c>
      <c r="AL620" s="38" t="str">
        <f>IF(AND($E620="Oui",$H620="M"),($C$3-$J620)/365,"")</f>
        <v/>
      </c>
      <c r="AM620" s="35" t="str">
        <f>IF(AND($E620="Oui",$L620="CDI",$H620="F"),1,"")</f>
        <v/>
      </c>
      <c r="AN620" s="35" t="str">
        <f>IF(AND($E620="Oui",$L620="CDD",$H620="F"),1,"")</f>
        <v/>
      </c>
      <c r="AO620" s="35" t="str">
        <f>IF(AND($E620="Oui",$L620="Apprentissage",$H620="F"),1,"")</f>
        <v/>
      </c>
      <c r="AP620" s="35" t="str">
        <f>IF(AND($E620="Oui",$L620="Stage",$H620="F"),1,"")</f>
        <v/>
      </c>
      <c r="AQ620" s="35" t="str">
        <f>IF(AND($E620="Oui",$L620="Autre",$H620="F"),1,"")</f>
        <v/>
      </c>
      <c r="AR620" s="35" t="str">
        <f>IF(AND($E620="Oui",$O620="Cadre",$H620="F"),1,"")</f>
        <v/>
      </c>
      <c r="AS620" s="35" t="str">
        <f>IF(AND($E620="Oui",$O620="Agent de maîtrise",$H620="F"),1,"")</f>
        <v/>
      </c>
      <c r="AT620" s="35" t="str">
        <f>IF(AND($E620="Oui",$O620="Autre",$H620="F"),1,"")</f>
        <v/>
      </c>
      <c r="AU620" s="35" t="str">
        <f ca="1">IF($D620&gt;$AU$5,1,"")</f>
        <v/>
      </c>
      <c r="AV620" s="35" t="str">
        <f ca="1">IF(AND($D620&gt;$AV$5,$D620&lt;$AU$5),1,"")</f>
        <v/>
      </c>
      <c r="AW620" s="35" t="str">
        <f ca="1">IF($C620&gt;$AU$5,1,"")</f>
        <v/>
      </c>
      <c r="AX620" s="35" t="str">
        <f ca="1">IF(AND($C620&gt;$AV$5,$C620&lt;$AU$5),1,"")</f>
        <v/>
      </c>
      <c r="AY620" s="21" t="str">
        <f t="shared" si="49"/>
        <v/>
      </c>
    </row>
    <row r="621" spans="1:51" x14ac:dyDescent="0.25">
      <c r="A621" s="18">
        <v>614</v>
      </c>
      <c r="B621" s="32"/>
      <c r="C621" s="33"/>
      <c r="D621" s="33"/>
      <c r="E621" s="26" t="str">
        <f t="shared" si="45"/>
        <v/>
      </c>
      <c r="F621" s="34"/>
      <c r="G621" s="35"/>
      <c r="H621" s="33"/>
      <c r="I621" s="35"/>
      <c r="J621" s="37"/>
      <c r="K621" s="37"/>
      <c r="L621" s="37"/>
      <c r="M621" s="37"/>
      <c r="N621" s="33"/>
      <c r="O621" s="33"/>
      <c r="P621" s="33"/>
      <c r="Q621" s="33"/>
      <c r="R621" s="35"/>
      <c r="S621" s="35"/>
      <c r="T621" s="37"/>
      <c r="U621" s="37"/>
      <c r="V621" s="35" t="str">
        <f>IF(ISBLANK(C621),"",IF(ISBLANK($D621),$C$3-C621,D621-C621))</f>
        <v/>
      </c>
      <c r="W621" s="35" t="str">
        <f>IF(E621="Oui",1,"")</f>
        <v/>
      </c>
      <c r="X621" s="35" t="str">
        <f t="shared" si="46"/>
        <v/>
      </c>
      <c r="Y621" s="35" t="str">
        <f t="shared" si="47"/>
        <v/>
      </c>
      <c r="Z621" s="35" t="str">
        <f>IF(E621="Oui",N621,"")</f>
        <v/>
      </c>
      <c r="AA621" s="38" t="str">
        <f>IF(E621="Oui",($C$3-J621)/365,"")</f>
        <v/>
      </c>
      <c r="AB621" s="35" t="str">
        <f t="shared" si="48"/>
        <v/>
      </c>
      <c r="AC621" s="35" t="str">
        <f>IF(AND($E621="Oui",$L621="CDI"),1,"")</f>
        <v/>
      </c>
      <c r="AD621" s="35" t="str">
        <f>IF(AND($E621="Oui",$L621="CDD"),1,"")</f>
        <v/>
      </c>
      <c r="AE621" s="35" t="str">
        <f>IF(AND($E621="Oui",$L621="Apprentissage"),1,"")</f>
        <v/>
      </c>
      <c r="AF621" s="35" t="str">
        <f>IF(AND($E621="Oui",$L621="Stage"),1,"")</f>
        <v/>
      </c>
      <c r="AG621" s="35" t="str">
        <f>IF(AND($E621="Oui",$L621="Autre"),1,"")</f>
        <v/>
      </c>
      <c r="AH621" s="35" t="str">
        <f>IF(AND($E621="Oui",$O621="Cadre"),1,"")</f>
        <v/>
      </c>
      <c r="AI621" s="35" t="str">
        <f>IF(AND($E621="Oui",$O621="Agent de maîtrise"),1,"")</f>
        <v/>
      </c>
      <c r="AJ621" s="35" t="str">
        <f>IF(AND($E621="Oui",$O621="Autre"),1,"")</f>
        <v/>
      </c>
      <c r="AK621" s="38" t="str">
        <f>IF(AND($E621="Oui",$H621="F"),($C$3-J621)/365,"")</f>
        <v/>
      </c>
      <c r="AL621" s="38" t="str">
        <f>IF(AND($E621="Oui",$H621="M"),($C$3-$J621)/365,"")</f>
        <v/>
      </c>
      <c r="AM621" s="35" t="str">
        <f>IF(AND($E621="Oui",$L621="CDI",$H621="F"),1,"")</f>
        <v/>
      </c>
      <c r="AN621" s="35" t="str">
        <f>IF(AND($E621="Oui",$L621="CDD",$H621="F"),1,"")</f>
        <v/>
      </c>
      <c r="AO621" s="35" t="str">
        <f>IF(AND($E621="Oui",$L621="Apprentissage",$H621="F"),1,"")</f>
        <v/>
      </c>
      <c r="AP621" s="35" t="str">
        <f>IF(AND($E621="Oui",$L621="Stage",$H621="F"),1,"")</f>
        <v/>
      </c>
      <c r="AQ621" s="35" t="str">
        <f>IF(AND($E621="Oui",$L621="Autre",$H621="F"),1,"")</f>
        <v/>
      </c>
      <c r="AR621" s="35" t="str">
        <f>IF(AND($E621="Oui",$O621="Cadre",$H621="F"),1,"")</f>
        <v/>
      </c>
      <c r="AS621" s="35" t="str">
        <f>IF(AND($E621="Oui",$O621="Agent de maîtrise",$H621="F"),1,"")</f>
        <v/>
      </c>
      <c r="AT621" s="35" t="str">
        <f>IF(AND($E621="Oui",$O621="Autre",$H621="F"),1,"")</f>
        <v/>
      </c>
      <c r="AU621" s="35" t="str">
        <f ca="1">IF($D621&gt;$AU$5,1,"")</f>
        <v/>
      </c>
      <c r="AV621" s="35" t="str">
        <f ca="1">IF(AND($D621&gt;$AV$5,$D621&lt;$AU$5),1,"")</f>
        <v/>
      </c>
      <c r="AW621" s="35" t="str">
        <f ca="1">IF($C621&gt;$AU$5,1,"")</f>
        <v/>
      </c>
      <c r="AX621" s="35" t="str">
        <f ca="1">IF(AND($C621&gt;$AV$5,$C621&lt;$AU$5),1,"")</f>
        <v/>
      </c>
      <c r="AY621" s="21" t="str">
        <f t="shared" si="49"/>
        <v/>
      </c>
    </row>
    <row r="622" spans="1:51" x14ac:dyDescent="0.25">
      <c r="A622" s="18">
        <v>615</v>
      </c>
      <c r="B622" s="32"/>
      <c r="C622" s="33"/>
      <c r="D622" s="33"/>
      <c r="E622" s="26" t="str">
        <f t="shared" si="45"/>
        <v/>
      </c>
      <c r="F622" s="34"/>
      <c r="G622" s="35"/>
      <c r="H622" s="33"/>
      <c r="I622" s="35"/>
      <c r="J622" s="37"/>
      <c r="K622" s="37"/>
      <c r="L622" s="37"/>
      <c r="M622" s="37"/>
      <c r="N622" s="33"/>
      <c r="O622" s="33"/>
      <c r="P622" s="33"/>
      <c r="Q622" s="33"/>
      <c r="R622" s="35"/>
      <c r="S622" s="35"/>
      <c r="T622" s="37"/>
      <c r="U622" s="37"/>
      <c r="V622" s="35" t="str">
        <f>IF(ISBLANK(C622),"",IF(ISBLANK($D622),$C$3-C622,D622-C622))</f>
        <v/>
      </c>
      <c r="W622" s="35" t="str">
        <f>IF(E622="Oui",1,"")</f>
        <v/>
      </c>
      <c r="X622" s="35" t="str">
        <f t="shared" si="46"/>
        <v/>
      </c>
      <c r="Y622" s="35" t="str">
        <f t="shared" si="47"/>
        <v/>
      </c>
      <c r="Z622" s="35" t="str">
        <f>IF(E622="Oui",N622,"")</f>
        <v/>
      </c>
      <c r="AA622" s="38" t="str">
        <f>IF(E622="Oui",($C$3-J622)/365,"")</f>
        <v/>
      </c>
      <c r="AB622" s="35" t="str">
        <f t="shared" si="48"/>
        <v/>
      </c>
      <c r="AC622" s="35" t="str">
        <f>IF(AND($E622="Oui",$L622="CDI"),1,"")</f>
        <v/>
      </c>
      <c r="AD622" s="35" t="str">
        <f>IF(AND($E622="Oui",$L622="CDD"),1,"")</f>
        <v/>
      </c>
      <c r="AE622" s="35" t="str">
        <f>IF(AND($E622="Oui",$L622="Apprentissage"),1,"")</f>
        <v/>
      </c>
      <c r="AF622" s="35" t="str">
        <f>IF(AND($E622="Oui",$L622="Stage"),1,"")</f>
        <v/>
      </c>
      <c r="AG622" s="35" t="str">
        <f>IF(AND($E622="Oui",$L622="Autre"),1,"")</f>
        <v/>
      </c>
      <c r="AH622" s="35" t="str">
        <f>IF(AND($E622="Oui",$O622="Cadre"),1,"")</f>
        <v/>
      </c>
      <c r="AI622" s="35" t="str">
        <f>IF(AND($E622="Oui",$O622="Agent de maîtrise"),1,"")</f>
        <v/>
      </c>
      <c r="AJ622" s="35" t="str">
        <f>IF(AND($E622="Oui",$O622="Autre"),1,"")</f>
        <v/>
      </c>
      <c r="AK622" s="38" t="str">
        <f>IF(AND($E622="Oui",$H622="F"),($C$3-J622)/365,"")</f>
        <v/>
      </c>
      <c r="AL622" s="38" t="str">
        <f>IF(AND($E622="Oui",$H622="M"),($C$3-$J622)/365,"")</f>
        <v/>
      </c>
      <c r="AM622" s="35" t="str">
        <f>IF(AND($E622="Oui",$L622="CDI",$H622="F"),1,"")</f>
        <v/>
      </c>
      <c r="AN622" s="35" t="str">
        <f>IF(AND($E622="Oui",$L622="CDD",$H622="F"),1,"")</f>
        <v/>
      </c>
      <c r="AO622" s="35" t="str">
        <f>IF(AND($E622="Oui",$L622="Apprentissage",$H622="F"),1,"")</f>
        <v/>
      </c>
      <c r="AP622" s="35" t="str">
        <f>IF(AND($E622="Oui",$L622="Stage",$H622="F"),1,"")</f>
        <v/>
      </c>
      <c r="AQ622" s="35" t="str">
        <f>IF(AND($E622="Oui",$L622="Autre",$H622="F"),1,"")</f>
        <v/>
      </c>
      <c r="AR622" s="35" t="str">
        <f>IF(AND($E622="Oui",$O622="Cadre",$H622="F"),1,"")</f>
        <v/>
      </c>
      <c r="AS622" s="35" t="str">
        <f>IF(AND($E622="Oui",$O622="Agent de maîtrise",$H622="F"),1,"")</f>
        <v/>
      </c>
      <c r="AT622" s="35" t="str">
        <f>IF(AND($E622="Oui",$O622="Autre",$H622="F"),1,"")</f>
        <v/>
      </c>
      <c r="AU622" s="35" t="str">
        <f ca="1">IF($D622&gt;$AU$5,1,"")</f>
        <v/>
      </c>
      <c r="AV622" s="35" t="str">
        <f ca="1">IF(AND($D622&gt;$AV$5,$D622&lt;$AU$5),1,"")</f>
        <v/>
      </c>
      <c r="AW622" s="35" t="str">
        <f ca="1">IF($C622&gt;$AU$5,1,"")</f>
        <v/>
      </c>
      <c r="AX622" s="35" t="str">
        <f ca="1">IF(AND($C622&gt;$AV$5,$C622&lt;$AU$5),1,"")</f>
        <v/>
      </c>
      <c r="AY622" s="21" t="str">
        <f t="shared" si="49"/>
        <v/>
      </c>
    </row>
    <row r="623" spans="1:51" x14ac:dyDescent="0.25">
      <c r="A623" s="18">
        <v>616</v>
      </c>
      <c r="B623" s="32"/>
      <c r="C623" s="33"/>
      <c r="D623" s="33"/>
      <c r="E623" s="26" t="str">
        <f t="shared" si="45"/>
        <v/>
      </c>
      <c r="F623" s="34"/>
      <c r="G623" s="35"/>
      <c r="H623" s="33"/>
      <c r="I623" s="35"/>
      <c r="J623" s="37"/>
      <c r="K623" s="37"/>
      <c r="L623" s="37"/>
      <c r="M623" s="37"/>
      <c r="N623" s="33"/>
      <c r="O623" s="33"/>
      <c r="P623" s="33"/>
      <c r="Q623" s="33"/>
      <c r="R623" s="35"/>
      <c r="S623" s="35"/>
      <c r="T623" s="37"/>
      <c r="U623" s="37"/>
      <c r="V623" s="35" t="str">
        <f>IF(ISBLANK(C623),"",IF(ISBLANK($D623),$C$3-C623,D623-C623))</f>
        <v/>
      </c>
      <c r="W623" s="35" t="str">
        <f>IF(E623="Oui",1,"")</f>
        <v/>
      </c>
      <c r="X623" s="35" t="str">
        <f t="shared" si="46"/>
        <v/>
      </c>
      <c r="Y623" s="35" t="str">
        <f t="shared" si="47"/>
        <v/>
      </c>
      <c r="Z623" s="35" t="str">
        <f>IF(E623="Oui",N623,"")</f>
        <v/>
      </c>
      <c r="AA623" s="38" t="str">
        <f>IF(E623="Oui",($C$3-J623)/365,"")</f>
        <v/>
      </c>
      <c r="AB623" s="35" t="str">
        <f t="shared" si="48"/>
        <v/>
      </c>
      <c r="AC623" s="35" t="str">
        <f>IF(AND($E623="Oui",$L623="CDI"),1,"")</f>
        <v/>
      </c>
      <c r="AD623" s="35" t="str">
        <f>IF(AND($E623="Oui",$L623="CDD"),1,"")</f>
        <v/>
      </c>
      <c r="AE623" s="35" t="str">
        <f>IF(AND($E623="Oui",$L623="Apprentissage"),1,"")</f>
        <v/>
      </c>
      <c r="AF623" s="35" t="str">
        <f>IF(AND($E623="Oui",$L623="Stage"),1,"")</f>
        <v/>
      </c>
      <c r="AG623" s="35" t="str">
        <f>IF(AND($E623="Oui",$L623="Autre"),1,"")</f>
        <v/>
      </c>
      <c r="AH623" s="35" t="str">
        <f>IF(AND($E623="Oui",$O623="Cadre"),1,"")</f>
        <v/>
      </c>
      <c r="AI623" s="35" t="str">
        <f>IF(AND($E623="Oui",$O623="Agent de maîtrise"),1,"")</f>
        <v/>
      </c>
      <c r="AJ623" s="35" t="str">
        <f>IF(AND($E623="Oui",$O623="Autre"),1,"")</f>
        <v/>
      </c>
      <c r="AK623" s="38" t="str">
        <f>IF(AND($E623="Oui",$H623="F"),($C$3-J623)/365,"")</f>
        <v/>
      </c>
      <c r="AL623" s="38" t="str">
        <f>IF(AND($E623="Oui",$H623="M"),($C$3-$J623)/365,"")</f>
        <v/>
      </c>
      <c r="AM623" s="35" t="str">
        <f>IF(AND($E623="Oui",$L623="CDI",$H623="F"),1,"")</f>
        <v/>
      </c>
      <c r="AN623" s="35" t="str">
        <f>IF(AND($E623="Oui",$L623="CDD",$H623="F"),1,"")</f>
        <v/>
      </c>
      <c r="AO623" s="35" t="str">
        <f>IF(AND($E623="Oui",$L623="Apprentissage",$H623="F"),1,"")</f>
        <v/>
      </c>
      <c r="AP623" s="35" t="str">
        <f>IF(AND($E623="Oui",$L623="Stage",$H623="F"),1,"")</f>
        <v/>
      </c>
      <c r="AQ623" s="35" t="str">
        <f>IF(AND($E623="Oui",$L623="Autre",$H623="F"),1,"")</f>
        <v/>
      </c>
      <c r="AR623" s="35" t="str">
        <f>IF(AND($E623="Oui",$O623="Cadre",$H623="F"),1,"")</f>
        <v/>
      </c>
      <c r="AS623" s="35" t="str">
        <f>IF(AND($E623="Oui",$O623="Agent de maîtrise",$H623="F"),1,"")</f>
        <v/>
      </c>
      <c r="AT623" s="35" t="str">
        <f>IF(AND($E623="Oui",$O623="Autre",$H623="F"),1,"")</f>
        <v/>
      </c>
      <c r="AU623" s="35" t="str">
        <f ca="1">IF($D623&gt;$AU$5,1,"")</f>
        <v/>
      </c>
      <c r="AV623" s="35" t="str">
        <f ca="1">IF(AND($D623&gt;$AV$5,$D623&lt;$AU$5),1,"")</f>
        <v/>
      </c>
      <c r="AW623" s="35" t="str">
        <f ca="1">IF($C623&gt;$AU$5,1,"")</f>
        <v/>
      </c>
      <c r="AX623" s="35" t="str">
        <f ca="1">IF(AND($C623&gt;$AV$5,$C623&lt;$AU$5),1,"")</f>
        <v/>
      </c>
      <c r="AY623" s="21" t="str">
        <f t="shared" si="49"/>
        <v/>
      </c>
    </row>
    <row r="624" spans="1:51" x14ac:dyDescent="0.25">
      <c r="A624" s="18">
        <v>617</v>
      </c>
      <c r="B624" s="32"/>
      <c r="C624" s="33"/>
      <c r="D624" s="33"/>
      <c r="E624" s="26" t="str">
        <f t="shared" si="45"/>
        <v/>
      </c>
      <c r="F624" s="34"/>
      <c r="G624" s="35"/>
      <c r="H624" s="33"/>
      <c r="I624" s="35"/>
      <c r="J624" s="37"/>
      <c r="K624" s="37"/>
      <c r="L624" s="37"/>
      <c r="M624" s="37"/>
      <c r="N624" s="33"/>
      <c r="O624" s="33"/>
      <c r="P624" s="33"/>
      <c r="Q624" s="33"/>
      <c r="R624" s="35"/>
      <c r="S624" s="35"/>
      <c r="T624" s="37"/>
      <c r="U624" s="37"/>
      <c r="V624" s="35" t="str">
        <f>IF(ISBLANK(C624),"",IF(ISBLANK($D624),$C$3-C624,D624-C624))</f>
        <v/>
      </c>
      <c r="W624" s="35" t="str">
        <f>IF(E624="Oui",1,"")</f>
        <v/>
      </c>
      <c r="X624" s="35" t="str">
        <f t="shared" si="46"/>
        <v/>
      </c>
      <c r="Y624" s="35" t="str">
        <f t="shared" si="47"/>
        <v/>
      </c>
      <c r="Z624" s="35" t="str">
        <f>IF(E624="Oui",N624,"")</f>
        <v/>
      </c>
      <c r="AA624" s="38" t="str">
        <f>IF(E624="Oui",($C$3-J624)/365,"")</f>
        <v/>
      </c>
      <c r="AB624" s="35" t="str">
        <f t="shared" si="48"/>
        <v/>
      </c>
      <c r="AC624" s="35" t="str">
        <f>IF(AND($E624="Oui",$L624="CDI"),1,"")</f>
        <v/>
      </c>
      <c r="AD624" s="35" t="str">
        <f>IF(AND($E624="Oui",$L624="CDD"),1,"")</f>
        <v/>
      </c>
      <c r="AE624" s="35" t="str">
        <f>IF(AND($E624="Oui",$L624="Apprentissage"),1,"")</f>
        <v/>
      </c>
      <c r="AF624" s="35" t="str">
        <f>IF(AND($E624="Oui",$L624="Stage"),1,"")</f>
        <v/>
      </c>
      <c r="AG624" s="35" t="str">
        <f>IF(AND($E624="Oui",$L624="Autre"),1,"")</f>
        <v/>
      </c>
      <c r="AH624" s="35" t="str">
        <f>IF(AND($E624="Oui",$O624="Cadre"),1,"")</f>
        <v/>
      </c>
      <c r="AI624" s="35" t="str">
        <f>IF(AND($E624="Oui",$O624="Agent de maîtrise"),1,"")</f>
        <v/>
      </c>
      <c r="AJ624" s="35" t="str">
        <f>IF(AND($E624="Oui",$O624="Autre"),1,"")</f>
        <v/>
      </c>
      <c r="AK624" s="38" t="str">
        <f>IF(AND($E624="Oui",$H624="F"),($C$3-J624)/365,"")</f>
        <v/>
      </c>
      <c r="AL624" s="38" t="str">
        <f>IF(AND($E624="Oui",$H624="M"),($C$3-$J624)/365,"")</f>
        <v/>
      </c>
      <c r="AM624" s="35" t="str">
        <f>IF(AND($E624="Oui",$L624="CDI",$H624="F"),1,"")</f>
        <v/>
      </c>
      <c r="AN624" s="35" t="str">
        <f>IF(AND($E624="Oui",$L624="CDD",$H624="F"),1,"")</f>
        <v/>
      </c>
      <c r="AO624" s="35" t="str">
        <f>IF(AND($E624="Oui",$L624="Apprentissage",$H624="F"),1,"")</f>
        <v/>
      </c>
      <c r="AP624" s="35" t="str">
        <f>IF(AND($E624="Oui",$L624="Stage",$H624="F"),1,"")</f>
        <v/>
      </c>
      <c r="AQ624" s="35" t="str">
        <f>IF(AND($E624="Oui",$L624="Autre",$H624="F"),1,"")</f>
        <v/>
      </c>
      <c r="AR624" s="35" t="str">
        <f>IF(AND($E624="Oui",$O624="Cadre",$H624="F"),1,"")</f>
        <v/>
      </c>
      <c r="AS624" s="35" t="str">
        <f>IF(AND($E624="Oui",$O624="Agent de maîtrise",$H624="F"),1,"")</f>
        <v/>
      </c>
      <c r="AT624" s="35" t="str">
        <f>IF(AND($E624="Oui",$O624="Autre",$H624="F"),1,"")</f>
        <v/>
      </c>
      <c r="AU624" s="35" t="str">
        <f ca="1">IF($D624&gt;$AU$5,1,"")</f>
        <v/>
      </c>
      <c r="AV624" s="35" t="str">
        <f ca="1">IF(AND($D624&gt;$AV$5,$D624&lt;$AU$5),1,"")</f>
        <v/>
      </c>
      <c r="AW624" s="35" t="str">
        <f ca="1">IF($C624&gt;$AU$5,1,"")</f>
        <v/>
      </c>
      <c r="AX624" s="35" t="str">
        <f ca="1">IF(AND($C624&gt;$AV$5,$C624&lt;$AU$5),1,"")</f>
        <v/>
      </c>
      <c r="AY624" s="21" t="str">
        <f t="shared" si="49"/>
        <v/>
      </c>
    </row>
    <row r="625" spans="1:51" x14ac:dyDescent="0.25">
      <c r="A625" s="18">
        <v>618</v>
      </c>
      <c r="B625" s="32"/>
      <c r="C625" s="33"/>
      <c r="D625" s="33"/>
      <c r="E625" s="26" t="str">
        <f t="shared" si="45"/>
        <v/>
      </c>
      <c r="F625" s="34"/>
      <c r="G625" s="35"/>
      <c r="H625" s="33"/>
      <c r="I625" s="35"/>
      <c r="J625" s="37"/>
      <c r="K625" s="37"/>
      <c r="L625" s="37"/>
      <c r="M625" s="37"/>
      <c r="N625" s="33"/>
      <c r="O625" s="33"/>
      <c r="P625" s="33"/>
      <c r="Q625" s="33"/>
      <c r="R625" s="35"/>
      <c r="S625" s="35"/>
      <c r="T625" s="37"/>
      <c r="U625" s="37"/>
      <c r="V625" s="35" t="str">
        <f>IF(ISBLANK(C625),"",IF(ISBLANK($D625),$C$3-C625,D625-C625))</f>
        <v/>
      </c>
      <c r="W625" s="35" t="str">
        <f>IF(E625="Oui",1,"")</f>
        <v/>
      </c>
      <c r="X625" s="35" t="str">
        <f t="shared" si="46"/>
        <v/>
      </c>
      <c r="Y625" s="35" t="str">
        <f t="shared" si="47"/>
        <v/>
      </c>
      <c r="Z625" s="35" t="str">
        <f>IF(E625="Oui",N625,"")</f>
        <v/>
      </c>
      <c r="AA625" s="38" t="str">
        <f>IF(E625="Oui",($C$3-J625)/365,"")</f>
        <v/>
      </c>
      <c r="AB625" s="35" t="str">
        <f t="shared" si="48"/>
        <v/>
      </c>
      <c r="AC625" s="35" t="str">
        <f>IF(AND($E625="Oui",$L625="CDI"),1,"")</f>
        <v/>
      </c>
      <c r="AD625" s="35" t="str">
        <f>IF(AND($E625="Oui",$L625="CDD"),1,"")</f>
        <v/>
      </c>
      <c r="AE625" s="35" t="str">
        <f>IF(AND($E625="Oui",$L625="Apprentissage"),1,"")</f>
        <v/>
      </c>
      <c r="AF625" s="35" t="str">
        <f>IF(AND($E625="Oui",$L625="Stage"),1,"")</f>
        <v/>
      </c>
      <c r="AG625" s="35" t="str">
        <f>IF(AND($E625="Oui",$L625="Autre"),1,"")</f>
        <v/>
      </c>
      <c r="AH625" s="35" t="str">
        <f>IF(AND($E625="Oui",$O625="Cadre"),1,"")</f>
        <v/>
      </c>
      <c r="AI625" s="35" t="str">
        <f>IF(AND($E625="Oui",$O625="Agent de maîtrise"),1,"")</f>
        <v/>
      </c>
      <c r="AJ625" s="35" t="str">
        <f>IF(AND($E625="Oui",$O625="Autre"),1,"")</f>
        <v/>
      </c>
      <c r="AK625" s="38" t="str">
        <f>IF(AND($E625="Oui",$H625="F"),($C$3-J625)/365,"")</f>
        <v/>
      </c>
      <c r="AL625" s="38" t="str">
        <f>IF(AND($E625="Oui",$H625="M"),($C$3-$J625)/365,"")</f>
        <v/>
      </c>
      <c r="AM625" s="35" t="str">
        <f>IF(AND($E625="Oui",$L625="CDI",$H625="F"),1,"")</f>
        <v/>
      </c>
      <c r="AN625" s="35" t="str">
        <f>IF(AND($E625="Oui",$L625="CDD",$H625="F"),1,"")</f>
        <v/>
      </c>
      <c r="AO625" s="35" t="str">
        <f>IF(AND($E625="Oui",$L625="Apprentissage",$H625="F"),1,"")</f>
        <v/>
      </c>
      <c r="AP625" s="35" t="str">
        <f>IF(AND($E625="Oui",$L625="Stage",$H625="F"),1,"")</f>
        <v/>
      </c>
      <c r="AQ625" s="35" t="str">
        <f>IF(AND($E625="Oui",$L625="Autre",$H625="F"),1,"")</f>
        <v/>
      </c>
      <c r="AR625" s="35" t="str">
        <f>IF(AND($E625="Oui",$O625="Cadre",$H625="F"),1,"")</f>
        <v/>
      </c>
      <c r="AS625" s="35" t="str">
        <f>IF(AND($E625="Oui",$O625="Agent de maîtrise",$H625="F"),1,"")</f>
        <v/>
      </c>
      <c r="AT625" s="35" t="str">
        <f>IF(AND($E625="Oui",$O625="Autre",$H625="F"),1,"")</f>
        <v/>
      </c>
      <c r="AU625" s="35" t="str">
        <f ca="1">IF($D625&gt;$AU$5,1,"")</f>
        <v/>
      </c>
      <c r="AV625" s="35" t="str">
        <f ca="1">IF(AND($D625&gt;$AV$5,$D625&lt;$AU$5),1,"")</f>
        <v/>
      </c>
      <c r="AW625" s="35" t="str">
        <f ca="1">IF($C625&gt;$AU$5,1,"")</f>
        <v/>
      </c>
      <c r="AX625" s="35" t="str">
        <f ca="1">IF(AND($C625&gt;$AV$5,$C625&lt;$AU$5),1,"")</f>
        <v/>
      </c>
      <c r="AY625" s="21" t="str">
        <f t="shared" si="49"/>
        <v/>
      </c>
    </row>
    <row r="626" spans="1:51" x14ac:dyDescent="0.25">
      <c r="A626" s="18">
        <v>619</v>
      </c>
      <c r="B626" s="32"/>
      <c r="C626" s="33"/>
      <c r="D626" s="33"/>
      <c r="E626" s="26" t="str">
        <f t="shared" si="45"/>
        <v/>
      </c>
      <c r="F626" s="34"/>
      <c r="G626" s="35"/>
      <c r="H626" s="33"/>
      <c r="I626" s="35"/>
      <c r="J626" s="37"/>
      <c r="K626" s="37"/>
      <c r="L626" s="37"/>
      <c r="M626" s="37"/>
      <c r="N626" s="33"/>
      <c r="O626" s="33"/>
      <c r="P626" s="33"/>
      <c r="Q626" s="33"/>
      <c r="R626" s="35"/>
      <c r="S626" s="35"/>
      <c r="T626" s="37"/>
      <c r="U626" s="37"/>
      <c r="V626" s="35" t="str">
        <f>IF(ISBLANK(C626),"",IF(ISBLANK($D626),$C$3-C626,D626-C626))</f>
        <v/>
      </c>
      <c r="W626" s="35" t="str">
        <f>IF(E626="Oui",1,"")</f>
        <v/>
      </c>
      <c r="X626" s="35" t="str">
        <f t="shared" si="46"/>
        <v/>
      </c>
      <c r="Y626" s="35" t="str">
        <f t="shared" si="47"/>
        <v/>
      </c>
      <c r="Z626" s="35" t="str">
        <f>IF(E626="Oui",N626,"")</f>
        <v/>
      </c>
      <c r="AA626" s="38" t="str">
        <f>IF(E626="Oui",($C$3-J626)/365,"")</f>
        <v/>
      </c>
      <c r="AB626" s="35" t="str">
        <f t="shared" si="48"/>
        <v/>
      </c>
      <c r="AC626" s="35" t="str">
        <f>IF(AND($E626="Oui",$L626="CDI"),1,"")</f>
        <v/>
      </c>
      <c r="AD626" s="35" t="str">
        <f>IF(AND($E626="Oui",$L626="CDD"),1,"")</f>
        <v/>
      </c>
      <c r="AE626" s="35" t="str">
        <f>IF(AND($E626="Oui",$L626="Apprentissage"),1,"")</f>
        <v/>
      </c>
      <c r="AF626" s="35" t="str">
        <f>IF(AND($E626="Oui",$L626="Stage"),1,"")</f>
        <v/>
      </c>
      <c r="AG626" s="35" t="str">
        <f>IF(AND($E626="Oui",$L626="Autre"),1,"")</f>
        <v/>
      </c>
      <c r="AH626" s="35" t="str">
        <f>IF(AND($E626="Oui",$O626="Cadre"),1,"")</f>
        <v/>
      </c>
      <c r="AI626" s="35" t="str">
        <f>IF(AND($E626="Oui",$O626="Agent de maîtrise"),1,"")</f>
        <v/>
      </c>
      <c r="AJ626" s="35" t="str">
        <f>IF(AND($E626="Oui",$O626="Autre"),1,"")</f>
        <v/>
      </c>
      <c r="AK626" s="38" t="str">
        <f>IF(AND($E626="Oui",$H626="F"),($C$3-J626)/365,"")</f>
        <v/>
      </c>
      <c r="AL626" s="38" t="str">
        <f>IF(AND($E626="Oui",$H626="M"),($C$3-$J626)/365,"")</f>
        <v/>
      </c>
      <c r="AM626" s="35" t="str">
        <f>IF(AND($E626="Oui",$L626="CDI",$H626="F"),1,"")</f>
        <v/>
      </c>
      <c r="AN626" s="35" t="str">
        <f>IF(AND($E626="Oui",$L626="CDD",$H626="F"),1,"")</f>
        <v/>
      </c>
      <c r="AO626" s="35" t="str">
        <f>IF(AND($E626="Oui",$L626="Apprentissage",$H626="F"),1,"")</f>
        <v/>
      </c>
      <c r="AP626" s="35" t="str">
        <f>IF(AND($E626="Oui",$L626="Stage",$H626="F"),1,"")</f>
        <v/>
      </c>
      <c r="AQ626" s="35" t="str">
        <f>IF(AND($E626="Oui",$L626="Autre",$H626="F"),1,"")</f>
        <v/>
      </c>
      <c r="AR626" s="35" t="str">
        <f>IF(AND($E626="Oui",$O626="Cadre",$H626="F"),1,"")</f>
        <v/>
      </c>
      <c r="AS626" s="35" t="str">
        <f>IF(AND($E626="Oui",$O626="Agent de maîtrise",$H626="F"),1,"")</f>
        <v/>
      </c>
      <c r="AT626" s="35" t="str">
        <f>IF(AND($E626="Oui",$O626="Autre",$H626="F"),1,"")</f>
        <v/>
      </c>
      <c r="AU626" s="35" t="str">
        <f ca="1">IF($D626&gt;$AU$5,1,"")</f>
        <v/>
      </c>
      <c r="AV626" s="35" t="str">
        <f ca="1">IF(AND($D626&gt;$AV$5,$D626&lt;$AU$5),1,"")</f>
        <v/>
      </c>
      <c r="AW626" s="35" t="str">
        <f ca="1">IF($C626&gt;$AU$5,1,"")</f>
        <v/>
      </c>
      <c r="AX626" s="35" t="str">
        <f ca="1">IF(AND($C626&gt;$AV$5,$C626&lt;$AU$5),1,"")</f>
        <v/>
      </c>
      <c r="AY626" s="21" t="str">
        <f t="shared" si="49"/>
        <v/>
      </c>
    </row>
    <row r="627" spans="1:51" x14ac:dyDescent="0.25">
      <c r="A627" s="18">
        <v>620</v>
      </c>
      <c r="B627" s="32"/>
      <c r="C627" s="33"/>
      <c r="D627" s="33"/>
      <c r="E627" s="26" t="str">
        <f t="shared" si="45"/>
        <v/>
      </c>
      <c r="F627" s="34"/>
      <c r="G627" s="35"/>
      <c r="H627" s="33"/>
      <c r="I627" s="35"/>
      <c r="J627" s="37"/>
      <c r="K627" s="37"/>
      <c r="L627" s="37"/>
      <c r="M627" s="37"/>
      <c r="N627" s="33"/>
      <c r="O627" s="33"/>
      <c r="P627" s="33"/>
      <c r="Q627" s="33"/>
      <c r="R627" s="35"/>
      <c r="S627" s="35"/>
      <c r="T627" s="37"/>
      <c r="U627" s="37"/>
      <c r="V627" s="35" t="str">
        <f>IF(ISBLANK(C627),"",IF(ISBLANK($D627),$C$3-C627,D627-C627))</f>
        <v/>
      </c>
      <c r="W627" s="35" t="str">
        <f>IF(E627="Oui",1,"")</f>
        <v/>
      </c>
      <c r="X627" s="35" t="str">
        <f t="shared" si="46"/>
        <v/>
      </c>
      <c r="Y627" s="35" t="str">
        <f t="shared" si="47"/>
        <v/>
      </c>
      <c r="Z627" s="35" t="str">
        <f>IF(E627="Oui",N627,"")</f>
        <v/>
      </c>
      <c r="AA627" s="38" t="str">
        <f>IF(E627="Oui",($C$3-J627)/365,"")</f>
        <v/>
      </c>
      <c r="AB627" s="35" t="str">
        <f t="shared" si="48"/>
        <v/>
      </c>
      <c r="AC627" s="35" t="str">
        <f>IF(AND($E627="Oui",$L627="CDI"),1,"")</f>
        <v/>
      </c>
      <c r="AD627" s="35" t="str">
        <f>IF(AND($E627="Oui",$L627="CDD"),1,"")</f>
        <v/>
      </c>
      <c r="AE627" s="35" t="str">
        <f>IF(AND($E627="Oui",$L627="Apprentissage"),1,"")</f>
        <v/>
      </c>
      <c r="AF627" s="35" t="str">
        <f>IF(AND($E627="Oui",$L627="Stage"),1,"")</f>
        <v/>
      </c>
      <c r="AG627" s="35" t="str">
        <f>IF(AND($E627="Oui",$L627="Autre"),1,"")</f>
        <v/>
      </c>
      <c r="AH627" s="35" t="str">
        <f>IF(AND($E627="Oui",$O627="Cadre"),1,"")</f>
        <v/>
      </c>
      <c r="AI627" s="35" t="str">
        <f>IF(AND($E627="Oui",$O627="Agent de maîtrise"),1,"")</f>
        <v/>
      </c>
      <c r="AJ627" s="35" t="str">
        <f>IF(AND($E627="Oui",$O627="Autre"),1,"")</f>
        <v/>
      </c>
      <c r="AK627" s="38" t="str">
        <f>IF(AND($E627="Oui",$H627="F"),($C$3-J627)/365,"")</f>
        <v/>
      </c>
      <c r="AL627" s="38" t="str">
        <f>IF(AND($E627="Oui",$H627="M"),($C$3-$J627)/365,"")</f>
        <v/>
      </c>
      <c r="AM627" s="35" t="str">
        <f>IF(AND($E627="Oui",$L627="CDI",$H627="F"),1,"")</f>
        <v/>
      </c>
      <c r="AN627" s="35" t="str">
        <f>IF(AND($E627="Oui",$L627="CDD",$H627="F"),1,"")</f>
        <v/>
      </c>
      <c r="AO627" s="35" t="str">
        <f>IF(AND($E627="Oui",$L627="Apprentissage",$H627="F"),1,"")</f>
        <v/>
      </c>
      <c r="AP627" s="35" t="str">
        <f>IF(AND($E627="Oui",$L627="Stage",$H627="F"),1,"")</f>
        <v/>
      </c>
      <c r="AQ627" s="35" t="str">
        <f>IF(AND($E627="Oui",$L627="Autre",$H627="F"),1,"")</f>
        <v/>
      </c>
      <c r="AR627" s="35" t="str">
        <f>IF(AND($E627="Oui",$O627="Cadre",$H627="F"),1,"")</f>
        <v/>
      </c>
      <c r="AS627" s="35" t="str">
        <f>IF(AND($E627="Oui",$O627="Agent de maîtrise",$H627="F"),1,"")</f>
        <v/>
      </c>
      <c r="AT627" s="35" t="str">
        <f>IF(AND($E627="Oui",$O627="Autre",$H627="F"),1,"")</f>
        <v/>
      </c>
      <c r="AU627" s="35" t="str">
        <f ca="1">IF($D627&gt;$AU$5,1,"")</f>
        <v/>
      </c>
      <c r="AV627" s="35" t="str">
        <f ca="1">IF(AND($D627&gt;$AV$5,$D627&lt;$AU$5),1,"")</f>
        <v/>
      </c>
      <c r="AW627" s="35" t="str">
        <f ca="1">IF($C627&gt;$AU$5,1,"")</f>
        <v/>
      </c>
      <c r="AX627" s="35" t="str">
        <f ca="1">IF(AND($C627&gt;$AV$5,$C627&lt;$AU$5),1,"")</f>
        <v/>
      </c>
      <c r="AY627" s="21" t="str">
        <f t="shared" si="49"/>
        <v/>
      </c>
    </row>
    <row r="628" spans="1:51" x14ac:dyDescent="0.25">
      <c r="A628" s="18">
        <v>621</v>
      </c>
      <c r="B628" s="32"/>
      <c r="C628" s="33"/>
      <c r="D628" s="33"/>
      <c r="E628" s="26" t="str">
        <f t="shared" si="45"/>
        <v/>
      </c>
      <c r="F628" s="34"/>
      <c r="G628" s="35"/>
      <c r="H628" s="33"/>
      <c r="I628" s="35"/>
      <c r="J628" s="37"/>
      <c r="K628" s="37"/>
      <c r="L628" s="37"/>
      <c r="M628" s="37"/>
      <c r="N628" s="33"/>
      <c r="O628" s="33"/>
      <c r="P628" s="33"/>
      <c r="Q628" s="33"/>
      <c r="R628" s="35"/>
      <c r="S628" s="35"/>
      <c r="T628" s="37"/>
      <c r="U628" s="37"/>
      <c r="V628" s="35" t="str">
        <f>IF(ISBLANK(C628),"",IF(ISBLANK($D628),$C$3-C628,D628-C628))</f>
        <v/>
      </c>
      <c r="W628" s="35" t="str">
        <f>IF(E628="Oui",1,"")</f>
        <v/>
      </c>
      <c r="X628" s="35" t="str">
        <f t="shared" si="46"/>
        <v/>
      </c>
      <c r="Y628" s="35" t="str">
        <f t="shared" si="47"/>
        <v/>
      </c>
      <c r="Z628" s="35" t="str">
        <f>IF(E628="Oui",N628,"")</f>
        <v/>
      </c>
      <c r="AA628" s="38" t="str">
        <f>IF(E628="Oui",($C$3-J628)/365,"")</f>
        <v/>
      </c>
      <c r="AB628" s="35" t="str">
        <f t="shared" si="48"/>
        <v/>
      </c>
      <c r="AC628" s="35" t="str">
        <f>IF(AND($E628="Oui",$L628="CDI"),1,"")</f>
        <v/>
      </c>
      <c r="AD628" s="35" t="str">
        <f>IF(AND($E628="Oui",$L628="CDD"),1,"")</f>
        <v/>
      </c>
      <c r="AE628" s="35" t="str">
        <f>IF(AND($E628="Oui",$L628="Apprentissage"),1,"")</f>
        <v/>
      </c>
      <c r="AF628" s="35" t="str">
        <f>IF(AND($E628="Oui",$L628="Stage"),1,"")</f>
        <v/>
      </c>
      <c r="AG628" s="35" t="str">
        <f>IF(AND($E628="Oui",$L628="Autre"),1,"")</f>
        <v/>
      </c>
      <c r="AH628" s="35" t="str">
        <f>IF(AND($E628="Oui",$O628="Cadre"),1,"")</f>
        <v/>
      </c>
      <c r="AI628" s="35" t="str">
        <f>IF(AND($E628="Oui",$O628="Agent de maîtrise"),1,"")</f>
        <v/>
      </c>
      <c r="AJ628" s="35" t="str">
        <f>IF(AND($E628="Oui",$O628="Autre"),1,"")</f>
        <v/>
      </c>
      <c r="AK628" s="38" t="str">
        <f>IF(AND($E628="Oui",$H628="F"),($C$3-J628)/365,"")</f>
        <v/>
      </c>
      <c r="AL628" s="38" t="str">
        <f>IF(AND($E628="Oui",$H628="M"),($C$3-$J628)/365,"")</f>
        <v/>
      </c>
      <c r="AM628" s="35" t="str">
        <f>IF(AND($E628="Oui",$L628="CDI",$H628="F"),1,"")</f>
        <v/>
      </c>
      <c r="AN628" s="35" t="str">
        <f>IF(AND($E628="Oui",$L628="CDD",$H628="F"),1,"")</f>
        <v/>
      </c>
      <c r="AO628" s="35" t="str">
        <f>IF(AND($E628="Oui",$L628="Apprentissage",$H628="F"),1,"")</f>
        <v/>
      </c>
      <c r="AP628" s="35" t="str">
        <f>IF(AND($E628="Oui",$L628="Stage",$H628="F"),1,"")</f>
        <v/>
      </c>
      <c r="AQ628" s="35" t="str">
        <f>IF(AND($E628="Oui",$L628="Autre",$H628="F"),1,"")</f>
        <v/>
      </c>
      <c r="AR628" s="35" t="str">
        <f>IF(AND($E628="Oui",$O628="Cadre",$H628="F"),1,"")</f>
        <v/>
      </c>
      <c r="AS628" s="35" t="str">
        <f>IF(AND($E628="Oui",$O628="Agent de maîtrise",$H628="F"),1,"")</f>
        <v/>
      </c>
      <c r="AT628" s="35" t="str">
        <f>IF(AND($E628="Oui",$O628="Autre",$H628="F"),1,"")</f>
        <v/>
      </c>
      <c r="AU628" s="35" t="str">
        <f ca="1">IF($D628&gt;$AU$5,1,"")</f>
        <v/>
      </c>
      <c r="AV628" s="35" t="str">
        <f ca="1">IF(AND($D628&gt;$AV$5,$D628&lt;$AU$5),1,"")</f>
        <v/>
      </c>
      <c r="AW628" s="35" t="str">
        <f ca="1">IF($C628&gt;$AU$5,1,"")</f>
        <v/>
      </c>
      <c r="AX628" s="35" t="str">
        <f ca="1">IF(AND($C628&gt;$AV$5,$C628&lt;$AU$5),1,"")</f>
        <v/>
      </c>
      <c r="AY628" s="21" t="str">
        <f t="shared" si="49"/>
        <v/>
      </c>
    </row>
    <row r="629" spans="1:51" x14ac:dyDescent="0.25">
      <c r="A629" s="18">
        <v>622</v>
      </c>
      <c r="B629" s="32"/>
      <c r="C629" s="33"/>
      <c r="D629" s="33"/>
      <c r="E629" s="26" t="str">
        <f t="shared" si="45"/>
        <v/>
      </c>
      <c r="F629" s="34"/>
      <c r="G629" s="35"/>
      <c r="H629" s="33"/>
      <c r="I629" s="35"/>
      <c r="J629" s="37"/>
      <c r="K629" s="37"/>
      <c r="L629" s="37"/>
      <c r="M629" s="37"/>
      <c r="N629" s="33"/>
      <c r="O629" s="33"/>
      <c r="P629" s="33"/>
      <c r="Q629" s="33"/>
      <c r="R629" s="35"/>
      <c r="S629" s="35"/>
      <c r="T629" s="37"/>
      <c r="U629" s="37"/>
      <c r="V629" s="35" t="str">
        <f>IF(ISBLANK(C629),"",IF(ISBLANK($D629),$C$3-C629,D629-C629))</f>
        <v/>
      </c>
      <c r="W629" s="35" t="str">
        <f>IF(E629="Oui",1,"")</f>
        <v/>
      </c>
      <c r="X629" s="35" t="str">
        <f t="shared" si="46"/>
        <v/>
      </c>
      <c r="Y629" s="35" t="str">
        <f t="shared" si="47"/>
        <v/>
      </c>
      <c r="Z629" s="35" t="str">
        <f>IF(E629="Oui",N629,"")</f>
        <v/>
      </c>
      <c r="AA629" s="38" t="str">
        <f>IF(E629="Oui",($C$3-J629)/365,"")</f>
        <v/>
      </c>
      <c r="AB629" s="35" t="str">
        <f t="shared" si="48"/>
        <v/>
      </c>
      <c r="AC629" s="35" t="str">
        <f>IF(AND($E629="Oui",$L629="CDI"),1,"")</f>
        <v/>
      </c>
      <c r="AD629" s="35" t="str">
        <f>IF(AND($E629="Oui",$L629="CDD"),1,"")</f>
        <v/>
      </c>
      <c r="AE629" s="35" t="str">
        <f>IF(AND($E629="Oui",$L629="Apprentissage"),1,"")</f>
        <v/>
      </c>
      <c r="AF629" s="35" t="str">
        <f>IF(AND($E629="Oui",$L629="Stage"),1,"")</f>
        <v/>
      </c>
      <c r="AG629" s="35" t="str">
        <f>IF(AND($E629="Oui",$L629="Autre"),1,"")</f>
        <v/>
      </c>
      <c r="AH629" s="35" t="str">
        <f>IF(AND($E629="Oui",$O629="Cadre"),1,"")</f>
        <v/>
      </c>
      <c r="AI629" s="35" t="str">
        <f>IF(AND($E629="Oui",$O629="Agent de maîtrise"),1,"")</f>
        <v/>
      </c>
      <c r="AJ629" s="35" t="str">
        <f>IF(AND($E629="Oui",$O629="Autre"),1,"")</f>
        <v/>
      </c>
      <c r="AK629" s="38" t="str">
        <f>IF(AND($E629="Oui",$H629="F"),($C$3-J629)/365,"")</f>
        <v/>
      </c>
      <c r="AL629" s="38" t="str">
        <f>IF(AND($E629="Oui",$H629="M"),($C$3-$J629)/365,"")</f>
        <v/>
      </c>
      <c r="AM629" s="35" t="str">
        <f>IF(AND($E629="Oui",$L629="CDI",$H629="F"),1,"")</f>
        <v/>
      </c>
      <c r="AN629" s="35" t="str">
        <f>IF(AND($E629="Oui",$L629="CDD",$H629="F"),1,"")</f>
        <v/>
      </c>
      <c r="AO629" s="35" t="str">
        <f>IF(AND($E629="Oui",$L629="Apprentissage",$H629="F"),1,"")</f>
        <v/>
      </c>
      <c r="AP629" s="35" t="str">
        <f>IF(AND($E629="Oui",$L629="Stage",$H629="F"),1,"")</f>
        <v/>
      </c>
      <c r="AQ629" s="35" t="str">
        <f>IF(AND($E629="Oui",$L629="Autre",$H629="F"),1,"")</f>
        <v/>
      </c>
      <c r="AR629" s="35" t="str">
        <f>IF(AND($E629="Oui",$O629="Cadre",$H629="F"),1,"")</f>
        <v/>
      </c>
      <c r="AS629" s="35" t="str">
        <f>IF(AND($E629="Oui",$O629="Agent de maîtrise",$H629="F"),1,"")</f>
        <v/>
      </c>
      <c r="AT629" s="35" t="str">
        <f>IF(AND($E629="Oui",$O629="Autre",$H629="F"),1,"")</f>
        <v/>
      </c>
      <c r="AU629" s="35" t="str">
        <f ca="1">IF($D629&gt;$AU$5,1,"")</f>
        <v/>
      </c>
      <c r="AV629" s="35" t="str">
        <f ca="1">IF(AND($D629&gt;$AV$5,$D629&lt;$AU$5),1,"")</f>
        <v/>
      </c>
      <c r="AW629" s="35" t="str">
        <f ca="1">IF($C629&gt;$AU$5,1,"")</f>
        <v/>
      </c>
      <c r="AX629" s="35" t="str">
        <f ca="1">IF(AND($C629&gt;$AV$5,$C629&lt;$AU$5),1,"")</f>
        <v/>
      </c>
      <c r="AY629" s="21" t="str">
        <f t="shared" si="49"/>
        <v/>
      </c>
    </row>
    <row r="630" spans="1:51" x14ac:dyDescent="0.25">
      <c r="A630" s="18">
        <v>623</v>
      </c>
      <c r="B630" s="32"/>
      <c r="C630" s="33"/>
      <c r="D630" s="33"/>
      <c r="E630" s="26" t="str">
        <f t="shared" si="45"/>
        <v/>
      </c>
      <c r="F630" s="34"/>
      <c r="G630" s="35"/>
      <c r="H630" s="33"/>
      <c r="I630" s="35"/>
      <c r="J630" s="37"/>
      <c r="K630" s="37"/>
      <c r="L630" s="37"/>
      <c r="M630" s="37"/>
      <c r="N630" s="33"/>
      <c r="O630" s="33"/>
      <c r="P630" s="33"/>
      <c r="Q630" s="33"/>
      <c r="R630" s="35"/>
      <c r="S630" s="35"/>
      <c r="T630" s="37"/>
      <c r="U630" s="37"/>
      <c r="V630" s="35" t="str">
        <f>IF(ISBLANK(C630),"",IF(ISBLANK($D630),$C$3-C630,D630-C630))</f>
        <v/>
      </c>
      <c r="W630" s="35" t="str">
        <f>IF(E630="Oui",1,"")</f>
        <v/>
      </c>
      <c r="X630" s="35" t="str">
        <f t="shared" si="46"/>
        <v/>
      </c>
      <c r="Y630" s="35" t="str">
        <f t="shared" si="47"/>
        <v/>
      </c>
      <c r="Z630" s="35" t="str">
        <f>IF(E630="Oui",N630,"")</f>
        <v/>
      </c>
      <c r="AA630" s="38" t="str">
        <f>IF(E630="Oui",($C$3-J630)/365,"")</f>
        <v/>
      </c>
      <c r="AB630" s="35" t="str">
        <f t="shared" si="48"/>
        <v/>
      </c>
      <c r="AC630" s="35" t="str">
        <f>IF(AND($E630="Oui",$L630="CDI"),1,"")</f>
        <v/>
      </c>
      <c r="AD630" s="35" t="str">
        <f>IF(AND($E630="Oui",$L630="CDD"),1,"")</f>
        <v/>
      </c>
      <c r="AE630" s="35" t="str">
        <f>IF(AND($E630="Oui",$L630="Apprentissage"),1,"")</f>
        <v/>
      </c>
      <c r="AF630" s="35" t="str">
        <f>IF(AND($E630="Oui",$L630="Stage"),1,"")</f>
        <v/>
      </c>
      <c r="AG630" s="35" t="str">
        <f>IF(AND($E630="Oui",$L630="Autre"),1,"")</f>
        <v/>
      </c>
      <c r="AH630" s="35" t="str">
        <f>IF(AND($E630="Oui",$O630="Cadre"),1,"")</f>
        <v/>
      </c>
      <c r="AI630" s="35" t="str">
        <f>IF(AND($E630="Oui",$O630="Agent de maîtrise"),1,"")</f>
        <v/>
      </c>
      <c r="AJ630" s="35" t="str">
        <f>IF(AND($E630="Oui",$O630="Autre"),1,"")</f>
        <v/>
      </c>
      <c r="AK630" s="38" t="str">
        <f>IF(AND($E630="Oui",$H630="F"),($C$3-J630)/365,"")</f>
        <v/>
      </c>
      <c r="AL630" s="38" t="str">
        <f>IF(AND($E630="Oui",$H630="M"),($C$3-$J630)/365,"")</f>
        <v/>
      </c>
      <c r="AM630" s="35" t="str">
        <f>IF(AND($E630="Oui",$L630="CDI",$H630="F"),1,"")</f>
        <v/>
      </c>
      <c r="AN630" s="35" t="str">
        <f>IF(AND($E630="Oui",$L630="CDD",$H630="F"),1,"")</f>
        <v/>
      </c>
      <c r="AO630" s="35" t="str">
        <f>IF(AND($E630="Oui",$L630="Apprentissage",$H630="F"),1,"")</f>
        <v/>
      </c>
      <c r="AP630" s="35" t="str">
        <f>IF(AND($E630="Oui",$L630="Stage",$H630="F"),1,"")</f>
        <v/>
      </c>
      <c r="AQ630" s="35" t="str">
        <f>IF(AND($E630="Oui",$L630="Autre",$H630="F"),1,"")</f>
        <v/>
      </c>
      <c r="AR630" s="35" t="str">
        <f>IF(AND($E630="Oui",$O630="Cadre",$H630="F"),1,"")</f>
        <v/>
      </c>
      <c r="AS630" s="35" t="str">
        <f>IF(AND($E630="Oui",$O630="Agent de maîtrise",$H630="F"),1,"")</f>
        <v/>
      </c>
      <c r="AT630" s="35" t="str">
        <f>IF(AND($E630="Oui",$O630="Autre",$H630="F"),1,"")</f>
        <v/>
      </c>
      <c r="AU630" s="35" t="str">
        <f ca="1">IF($D630&gt;$AU$5,1,"")</f>
        <v/>
      </c>
      <c r="AV630" s="35" t="str">
        <f ca="1">IF(AND($D630&gt;$AV$5,$D630&lt;$AU$5),1,"")</f>
        <v/>
      </c>
      <c r="AW630" s="35" t="str">
        <f ca="1">IF($C630&gt;$AU$5,1,"")</f>
        <v/>
      </c>
      <c r="AX630" s="35" t="str">
        <f ca="1">IF(AND($C630&gt;$AV$5,$C630&lt;$AU$5),1,"")</f>
        <v/>
      </c>
      <c r="AY630" s="21" t="str">
        <f t="shared" si="49"/>
        <v/>
      </c>
    </row>
    <row r="631" spans="1:51" x14ac:dyDescent="0.25">
      <c r="A631" s="18">
        <v>624</v>
      </c>
      <c r="B631" s="32"/>
      <c r="C631" s="33"/>
      <c r="D631" s="33"/>
      <c r="E631" s="26" t="str">
        <f t="shared" si="45"/>
        <v/>
      </c>
      <c r="F631" s="34"/>
      <c r="G631" s="35"/>
      <c r="H631" s="33"/>
      <c r="I631" s="35"/>
      <c r="J631" s="37"/>
      <c r="K631" s="37"/>
      <c r="L631" s="37"/>
      <c r="M631" s="37"/>
      <c r="N631" s="33"/>
      <c r="O631" s="33"/>
      <c r="P631" s="33"/>
      <c r="Q631" s="33"/>
      <c r="R631" s="35"/>
      <c r="S631" s="35"/>
      <c r="T631" s="37"/>
      <c r="U631" s="37"/>
      <c r="V631" s="35" t="str">
        <f>IF(ISBLANK(C631),"",IF(ISBLANK($D631),$C$3-C631,D631-C631))</f>
        <v/>
      </c>
      <c r="W631" s="35" t="str">
        <f>IF(E631="Oui",1,"")</f>
        <v/>
      </c>
      <c r="X631" s="35" t="str">
        <f t="shared" si="46"/>
        <v/>
      </c>
      <c r="Y631" s="35" t="str">
        <f t="shared" si="47"/>
        <v/>
      </c>
      <c r="Z631" s="35" t="str">
        <f>IF(E631="Oui",N631,"")</f>
        <v/>
      </c>
      <c r="AA631" s="38" t="str">
        <f>IF(E631="Oui",($C$3-J631)/365,"")</f>
        <v/>
      </c>
      <c r="AB631" s="35" t="str">
        <f t="shared" si="48"/>
        <v/>
      </c>
      <c r="AC631" s="35" t="str">
        <f>IF(AND($E631="Oui",$L631="CDI"),1,"")</f>
        <v/>
      </c>
      <c r="AD631" s="35" t="str">
        <f>IF(AND($E631="Oui",$L631="CDD"),1,"")</f>
        <v/>
      </c>
      <c r="AE631" s="35" t="str">
        <f>IF(AND($E631="Oui",$L631="Apprentissage"),1,"")</f>
        <v/>
      </c>
      <c r="AF631" s="35" t="str">
        <f>IF(AND($E631="Oui",$L631="Stage"),1,"")</f>
        <v/>
      </c>
      <c r="AG631" s="35" t="str">
        <f>IF(AND($E631="Oui",$L631="Autre"),1,"")</f>
        <v/>
      </c>
      <c r="AH631" s="35" t="str">
        <f>IF(AND($E631="Oui",$O631="Cadre"),1,"")</f>
        <v/>
      </c>
      <c r="AI631" s="35" t="str">
        <f>IF(AND($E631="Oui",$O631="Agent de maîtrise"),1,"")</f>
        <v/>
      </c>
      <c r="AJ631" s="35" t="str">
        <f>IF(AND($E631="Oui",$O631="Autre"),1,"")</f>
        <v/>
      </c>
      <c r="AK631" s="38" t="str">
        <f>IF(AND($E631="Oui",$H631="F"),($C$3-J631)/365,"")</f>
        <v/>
      </c>
      <c r="AL631" s="38" t="str">
        <f>IF(AND($E631="Oui",$H631="M"),($C$3-$J631)/365,"")</f>
        <v/>
      </c>
      <c r="AM631" s="35" t="str">
        <f>IF(AND($E631="Oui",$L631="CDI",$H631="F"),1,"")</f>
        <v/>
      </c>
      <c r="AN631" s="35" t="str">
        <f>IF(AND($E631="Oui",$L631="CDD",$H631="F"),1,"")</f>
        <v/>
      </c>
      <c r="AO631" s="35" t="str">
        <f>IF(AND($E631="Oui",$L631="Apprentissage",$H631="F"),1,"")</f>
        <v/>
      </c>
      <c r="AP631" s="35" t="str">
        <f>IF(AND($E631="Oui",$L631="Stage",$H631="F"),1,"")</f>
        <v/>
      </c>
      <c r="AQ631" s="35" t="str">
        <f>IF(AND($E631="Oui",$L631="Autre",$H631="F"),1,"")</f>
        <v/>
      </c>
      <c r="AR631" s="35" t="str">
        <f>IF(AND($E631="Oui",$O631="Cadre",$H631="F"),1,"")</f>
        <v/>
      </c>
      <c r="AS631" s="35" t="str">
        <f>IF(AND($E631="Oui",$O631="Agent de maîtrise",$H631="F"),1,"")</f>
        <v/>
      </c>
      <c r="AT631" s="35" t="str">
        <f>IF(AND($E631="Oui",$O631="Autre",$H631="F"),1,"")</f>
        <v/>
      </c>
      <c r="AU631" s="35" t="str">
        <f ca="1">IF($D631&gt;$AU$5,1,"")</f>
        <v/>
      </c>
      <c r="AV631" s="35" t="str">
        <f ca="1">IF(AND($D631&gt;$AV$5,$D631&lt;$AU$5),1,"")</f>
        <v/>
      </c>
      <c r="AW631" s="35" t="str">
        <f ca="1">IF($C631&gt;$AU$5,1,"")</f>
        <v/>
      </c>
      <c r="AX631" s="35" t="str">
        <f ca="1">IF(AND($C631&gt;$AV$5,$C631&lt;$AU$5),1,"")</f>
        <v/>
      </c>
      <c r="AY631" s="21" t="str">
        <f t="shared" si="49"/>
        <v/>
      </c>
    </row>
    <row r="632" spans="1:51" x14ac:dyDescent="0.25">
      <c r="A632" s="18">
        <v>625</v>
      </c>
      <c r="B632" s="32"/>
      <c r="C632" s="33"/>
      <c r="D632" s="33"/>
      <c r="E632" s="26" t="str">
        <f t="shared" si="45"/>
        <v/>
      </c>
      <c r="F632" s="34"/>
      <c r="G632" s="35"/>
      <c r="H632" s="33"/>
      <c r="I632" s="35"/>
      <c r="J632" s="37"/>
      <c r="K632" s="37"/>
      <c r="L632" s="37"/>
      <c r="M632" s="37"/>
      <c r="N632" s="33"/>
      <c r="O632" s="33"/>
      <c r="P632" s="33"/>
      <c r="Q632" s="33"/>
      <c r="R632" s="35"/>
      <c r="S632" s="35"/>
      <c r="T632" s="37"/>
      <c r="U632" s="37"/>
      <c r="V632" s="35" t="str">
        <f>IF(ISBLANK(C632),"",IF(ISBLANK($D632),$C$3-C632,D632-C632))</f>
        <v/>
      </c>
      <c r="W632" s="35" t="str">
        <f>IF(E632="Oui",1,"")</f>
        <v/>
      </c>
      <c r="X632" s="35" t="str">
        <f t="shared" si="46"/>
        <v/>
      </c>
      <c r="Y632" s="35" t="str">
        <f t="shared" si="47"/>
        <v/>
      </c>
      <c r="Z632" s="35" t="str">
        <f>IF(E632="Oui",N632,"")</f>
        <v/>
      </c>
      <c r="AA632" s="38" t="str">
        <f>IF(E632="Oui",($C$3-J632)/365,"")</f>
        <v/>
      </c>
      <c r="AB632" s="35" t="str">
        <f t="shared" si="48"/>
        <v/>
      </c>
      <c r="AC632" s="35" t="str">
        <f>IF(AND($E632="Oui",$L632="CDI"),1,"")</f>
        <v/>
      </c>
      <c r="AD632" s="35" t="str">
        <f>IF(AND($E632="Oui",$L632="CDD"),1,"")</f>
        <v/>
      </c>
      <c r="AE632" s="35" t="str">
        <f>IF(AND($E632="Oui",$L632="Apprentissage"),1,"")</f>
        <v/>
      </c>
      <c r="AF632" s="35" t="str">
        <f>IF(AND($E632="Oui",$L632="Stage"),1,"")</f>
        <v/>
      </c>
      <c r="AG632" s="35" t="str">
        <f>IF(AND($E632="Oui",$L632="Autre"),1,"")</f>
        <v/>
      </c>
      <c r="AH632" s="35" t="str">
        <f>IF(AND($E632="Oui",$O632="Cadre"),1,"")</f>
        <v/>
      </c>
      <c r="AI632" s="35" t="str">
        <f>IF(AND($E632="Oui",$O632="Agent de maîtrise"),1,"")</f>
        <v/>
      </c>
      <c r="AJ632" s="35" t="str">
        <f>IF(AND($E632="Oui",$O632="Autre"),1,"")</f>
        <v/>
      </c>
      <c r="AK632" s="38" t="str">
        <f>IF(AND($E632="Oui",$H632="F"),($C$3-J632)/365,"")</f>
        <v/>
      </c>
      <c r="AL632" s="38" t="str">
        <f>IF(AND($E632="Oui",$H632="M"),($C$3-$J632)/365,"")</f>
        <v/>
      </c>
      <c r="AM632" s="35" t="str">
        <f>IF(AND($E632="Oui",$L632="CDI",$H632="F"),1,"")</f>
        <v/>
      </c>
      <c r="AN632" s="35" t="str">
        <f>IF(AND($E632="Oui",$L632="CDD",$H632="F"),1,"")</f>
        <v/>
      </c>
      <c r="AO632" s="35" t="str">
        <f>IF(AND($E632="Oui",$L632="Apprentissage",$H632="F"),1,"")</f>
        <v/>
      </c>
      <c r="AP632" s="35" t="str">
        <f>IF(AND($E632="Oui",$L632="Stage",$H632="F"),1,"")</f>
        <v/>
      </c>
      <c r="AQ632" s="35" t="str">
        <f>IF(AND($E632="Oui",$L632="Autre",$H632="F"),1,"")</f>
        <v/>
      </c>
      <c r="AR632" s="35" t="str">
        <f>IF(AND($E632="Oui",$O632="Cadre",$H632="F"),1,"")</f>
        <v/>
      </c>
      <c r="AS632" s="35" t="str">
        <f>IF(AND($E632="Oui",$O632="Agent de maîtrise",$H632="F"),1,"")</f>
        <v/>
      </c>
      <c r="AT632" s="35" t="str">
        <f>IF(AND($E632="Oui",$O632="Autre",$H632="F"),1,"")</f>
        <v/>
      </c>
      <c r="AU632" s="35" t="str">
        <f ca="1">IF($D632&gt;$AU$5,1,"")</f>
        <v/>
      </c>
      <c r="AV632" s="35" t="str">
        <f ca="1">IF(AND($D632&gt;$AV$5,$D632&lt;$AU$5),1,"")</f>
        <v/>
      </c>
      <c r="AW632" s="35" t="str">
        <f ca="1">IF($C632&gt;$AU$5,1,"")</f>
        <v/>
      </c>
      <c r="AX632" s="35" t="str">
        <f ca="1">IF(AND($C632&gt;$AV$5,$C632&lt;$AU$5),1,"")</f>
        <v/>
      </c>
      <c r="AY632" s="21" t="str">
        <f t="shared" si="49"/>
        <v/>
      </c>
    </row>
    <row r="633" spans="1:51" x14ac:dyDescent="0.25">
      <c r="A633" s="18">
        <v>626</v>
      </c>
      <c r="B633" s="32"/>
      <c r="C633" s="33"/>
      <c r="D633" s="33"/>
      <c r="E633" s="26" t="str">
        <f t="shared" si="45"/>
        <v/>
      </c>
      <c r="F633" s="34"/>
      <c r="G633" s="35"/>
      <c r="H633" s="33"/>
      <c r="I633" s="35"/>
      <c r="J633" s="37"/>
      <c r="K633" s="37"/>
      <c r="L633" s="37"/>
      <c r="M633" s="37"/>
      <c r="N633" s="33"/>
      <c r="O633" s="33"/>
      <c r="P633" s="33"/>
      <c r="Q633" s="33"/>
      <c r="R633" s="35"/>
      <c r="S633" s="35"/>
      <c r="T633" s="37"/>
      <c r="U633" s="37"/>
      <c r="V633" s="35" t="str">
        <f>IF(ISBLANK(C633),"",IF(ISBLANK($D633),$C$3-C633,D633-C633))</f>
        <v/>
      </c>
      <c r="W633" s="35" t="str">
        <f>IF(E633="Oui",1,"")</f>
        <v/>
      </c>
      <c r="X633" s="35" t="str">
        <f t="shared" si="46"/>
        <v/>
      </c>
      <c r="Y633" s="35" t="str">
        <f t="shared" si="47"/>
        <v/>
      </c>
      <c r="Z633" s="35" t="str">
        <f>IF(E633="Oui",N633,"")</f>
        <v/>
      </c>
      <c r="AA633" s="38" t="str">
        <f>IF(E633="Oui",($C$3-J633)/365,"")</f>
        <v/>
      </c>
      <c r="AB633" s="35" t="str">
        <f t="shared" si="48"/>
        <v/>
      </c>
      <c r="AC633" s="35" t="str">
        <f>IF(AND($E633="Oui",$L633="CDI"),1,"")</f>
        <v/>
      </c>
      <c r="AD633" s="35" t="str">
        <f>IF(AND($E633="Oui",$L633="CDD"),1,"")</f>
        <v/>
      </c>
      <c r="AE633" s="35" t="str">
        <f>IF(AND($E633="Oui",$L633="Apprentissage"),1,"")</f>
        <v/>
      </c>
      <c r="AF633" s="35" t="str">
        <f>IF(AND($E633="Oui",$L633="Stage"),1,"")</f>
        <v/>
      </c>
      <c r="AG633" s="35" t="str">
        <f>IF(AND($E633="Oui",$L633="Autre"),1,"")</f>
        <v/>
      </c>
      <c r="AH633" s="35" t="str">
        <f>IF(AND($E633="Oui",$O633="Cadre"),1,"")</f>
        <v/>
      </c>
      <c r="AI633" s="35" t="str">
        <f>IF(AND($E633="Oui",$O633="Agent de maîtrise"),1,"")</f>
        <v/>
      </c>
      <c r="AJ633" s="35" t="str">
        <f>IF(AND($E633="Oui",$O633="Autre"),1,"")</f>
        <v/>
      </c>
      <c r="AK633" s="38" t="str">
        <f>IF(AND($E633="Oui",$H633="F"),($C$3-J633)/365,"")</f>
        <v/>
      </c>
      <c r="AL633" s="38" t="str">
        <f>IF(AND($E633="Oui",$H633="M"),($C$3-$J633)/365,"")</f>
        <v/>
      </c>
      <c r="AM633" s="35" t="str">
        <f>IF(AND($E633="Oui",$L633="CDI",$H633="F"),1,"")</f>
        <v/>
      </c>
      <c r="AN633" s="35" t="str">
        <f>IF(AND($E633="Oui",$L633="CDD",$H633="F"),1,"")</f>
        <v/>
      </c>
      <c r="AO633" s="35" t="str">
        <f>IF(AND($E633="Oui",$L633="Apprentissage",$H633="F"),1,"")</f>
        <v/>
      </c>
      <c r="AP633" s="35" t="str">
        <f>IF(AND($E633="Oui",$L633="Stage",$H633="F"),1,"")</f>
        <v/>
      </c>
      <c r="AQ633" s="35" t="str">
        <f>IF(AND($E633="Oui",$L633="Autre",$H633="F"),1,"")</f>
        <v/>
      </c>
      <c r="AR633" s="35" t="str">
        <f>IF(AND($E633="Oui",$O633="Cadre",$H633="F"),1,"")</f>
        <v/>
      </c>
      <c r="AS633" s="35" t="str">
        <f>IF(AND($E633="Oui",$O633="Agent de maîtrise",$H633="F"),1,"")</f>
        <v/>
      </c>
      <c r="AT633" s="35" t="str">
        <f>IF(AND($E633="Oui",$O633="Autre",$H633="F"),1,"")</f>
        <v/>
      </c>
      <c r="AU633" s="35" t="str">
        <f ca="1">IF($D633&gt;$AU$5,1,"")</f>
        <v/>
      </c>
      <c r="AV633" s="35" t="str">
        <f ca="1">IF(AND($D633&gt;$AV$5,$D633&lt;$AU$5),1,"")</f>
        <v/>
      </c>
      <c r="AW633" s="35" t="str">
        <f ca="1">IF($C633&gt;$AU$5,1,"")</f>
        <v/>
      </c>
      <c r="AX633" s="35" t="str">
        <f ca="1">IF(AND($C633&gt;$AV$5,$C633&lt;$AU$5),1,"")</f>
        <v/>
      </c>
      <c r="AY633" s="21" t="str">
        <f t="shared" si="49"/>
        <v/>
      </c>
    </row>
    <row r="634" spans="1:51" x14ac:dyDescent="0.25">
      <c r="A634" s="18">
        <v>627</v>
      </c>
      <c r="B634" s="32"/>
      <c r="C634" s="33"/>
      <c r="D634" s="33"/>
      <c r="E634" s="26" t="str">
        <f t="shared" si="45"/>
        <v/>
      </c>
      <c r="F634" s="34"/>
      <c r="G634" s="35"/>
      <c r="H634" s="33"/>
      <c r="I634" s="35"/>
      <c r="J634" s="37"/>
      <c r="K634" s="37"/>
      <c r="L634" s="37"/>
      <c r="M634" s="37"/>
      <c r="N634" s="33"/>
      <c r="O634" s="33"/>
      <c r="P634" s="33"/>
      <c r="Q634" s="33"/>
      <c r="R634" s="35"/>
      <c r="S634" s="35"/>
      <c r="T634" s="37"/>
      <c r="U634" s="37"/>
      <c r="V634" s="35" t="str">
        <f>IF(ISBLANK(C634),"",IF(ISBLANK($D634),$C$3-C634,D634-C634))</f>
        <v/>
      </c>
      <c r="W634" s="35" t="str">
        <f>IF(E634="Oui",1,"")</f>
        <v/>
      </c>
      <c r="X634" s="35" t="str">
        <f t="shared" si="46"/>
        <v/>
      </c>
      <c r="Y634" s="35" t="str">
        <f t="shared" si="47"/>
        <v/>
      </c>
      <c r="Z634" s="35" t="str">
        <f>IF(E634="Oui",N634,"")</f>
        <v/>
      </c>
      <c r="AA634" s="38" t="str">
        <f>IF(E634="Oui",($C$3-J634)/365,"")</f>
        <v/>
      </c>
      <c r="AB634" s="35" t="str">
        <f t="shared" si="48"/>
        <v/>
      </c>
      <c r="AC634" s="35" t="str">
        <f>IF(AND($E634="Oui",$L634="CDI"),1,"")</f>
        <v/>
      </c>
      <c r="AD634" s="35" t="str">
        <f>IF(AND($E634="Oui",$L634="CDD"),1,"")</f>
        <v/>
      </c>
      <c r="AE634" s="35" t="str">
        <f>IF(AND($E634="Oui",$L634="Apprentissage"),1,"")</f>
        <v/>
      </c>
      <c r="AF634" s="35" t="str">
        <f>IF(AND($E634="Oui",$L634="Stage"),1,"")</f>
        <v/>
      </c>
      <c r="AG634" s="35" t="str">
        <f>IF(AND($E634="Oui",$L634="Autre"),1,"")</f>
        <v/>
      </c>
      <c r="AH634" s="35" t="str">
        <f>IF(AND($E634="Oui",$O634="Cadre"),1,"")</f>
        <v/>
      </c>
      <c r="AI634" s="35" t="str">
        <f>IF(AND($E634="Oui",$O634="Agent de maîtrise"),1,"")</f>
        <v/>
      </c>
      <c r="AJ634" s="35" t="str">
        <f>IF(AND($E634="Oui",$O634="Autre"),1,"")</f>
        <v/>
      </c>
      <c r="AK634" s="38" t="str">
        <f>IF(AND($E634="Oui",$H634="F"),($C$3-J634)/365,"")</f>
        <v/>
      </c>
      <c r="AL634" s="38" t="str">
        <f>IF(AND($E634="Oui",$H634="M"),($C$3-$J634)/365,"")</f>
        <v/>
      </c>
      <c r="AM634" s="35" t="str">
        <f>IF(AND($E634="Oui",$L634="CDI",$H634="F"),1,"")</f>
        <v/>
      </c>
      <c r="AN634" s="35" t="str">
        <f>IF(AND($E634="Oui",$L634="CDD",$H634="F"),1,"")</f>
        <v/>
      </c>
      <c r="AO634" s="35" t="str">
        <f>IF(AND($E634="Oui",$L634="Apprentissage",$H634="F"),1,"")</f>
        <v/>
      </c>
      <c r="AP634" s="35" t="str">
        <f>IF(AND($E634="Oui",$L634="Stage",$H634="F"),1,"")</f>
        <v/>
      </c>
      <c r="AQ634" s="35" t="str">
        <f>IF(AND($E634="Oui",$L634="Autre",$H634="F"),1,"")</f>
        <v/>
      </c>
      <c r="AR634" s="35" t="str">
        <f>IF(AND($E634="Oui",$O634="Cadre",$H634="F"),1,"")</f>
        <v/>
      </c>
      <c r="AS634" s="35" t="str">
        <f>IF(AND($E634="Oui",$O634="Agent de maîtrise",$H634="F"),1,"")</f>
        <v/>
      </c>
      <c r="AT634" s="35" t="str">
        <f>IF(AND($E634="Oui",$O634="Autre",$H634="F"),1,"")</f>
        <v/>
      </c>
      <c r="AU634" s="35" t="str">
        <f ca="1">IF($D634&gt;$AU$5,1,"")</f>
        <v/>
      </c>
      <c r="AV634" s="35" t="str">
        <f ca="1">IF(AND($D634&gt;$AV$5,$D634&lt;$AU$5),1,"")</f>
        <v/>
      </c>
      <c r="AW634" s="35" t="str">
        <f ca="1">IF($C634&gt;$AU$5,1,"")</f>
        <v/>
      </c>
      <c r="AX634" s="35" t="str">
        <f ca="1">IF(AND($C634&gt;$AV$5,$C634&lt;$AU$5),1,"")</f>
        <v/>
      </c>
      <c r="AY634" s="21" t="str">
        <f t="shared" si="49"/>
        <v/>
      </c>
    </row>
    <row r="635" spans="1:51" x14ac:dyDescent="0.25">
      <c r="A635" s="18">
        <v>628</v>
      </c>
      <c r="B635" s="32"/>
      <c r="C635" s="33"/>
      <c r="D635" s="33"/>
      <c r="E635" s="26" t="str">
        <f t="shared" si="45"/>
        <v/>
      </c>
      <c r="F635" s="34"/>
      <c r="G635" s="35"/>
      <c r="H635" s="33"/>
      <c r="I635" s="35"/>
      <c r="J635" s="37"/>
      <c r="K635" s="37"/>
      <c r="L635" s="37"/>
      <c r="M635" s="37"/>
      <c r="N635" s="33"/>
      <c r="O635" s="33"/>
      <c r="P635" s="33"/>
      <c r="Q635" s="33"/>
      <c r="R635" s="35"/>
      <c r="S635" s="35"/>
      <c r="T635" s="37"/>
      <c r="U635" s="37"/>
      <c r="V635" s="35" t="str">
        <f>IF(ISBLANK(C635),"",IF(ISBLANK($D635),$C$3-C635,D635-C635))</f>
        <v/>
      </c>
      <c r="W635" s="35" t="str">
        <f>IF(E635="Oui",1,"")</f>
        <v/>
      </c>
      <c r="X635" s="35" t="str">
        <f t="shared" si="46"/>
        <v/>
      </c>
      <c r="Y635" s="35" t="str">
        <f t="shared" si="47"/>
        <v/>
      </c>
      <c r="Z635" s="35" t="str">
        <f>IF(E635="Oui",N635,"")</f>
        <v/>
      </c>
      <c r="AA635" s="38" t="str">
        <f>IF(E635="Oui",($C$3-J635)/365,"")</f>
        <v/>
      </c>
      <c r="AB635" s="35" t="str">
        <f t="shared" si="48"/>
        <v/>
      </c>
      <c r="AC635" s="35" t="str">
        <f>IF(AND($E635="Oui",$L635="CDI"),1,"")</f>
        <v/>
      </c>
      <c r="AD635" s="35" t="str">
        <f>IF(AND($E635="Oui",$L635="CDD"),1,"")</f>
        <v/>
      </c>
      <c r="AE635" s="35" t="str">
        <f>IF(AND($E635="Oui",$L635="Apprentissage"),1,"")</f>
        <v/>
      </c>
      <c r="AF635" s="35" t="str">
        <f>IF(AND($E635="Oui",$L635="Stage"),1,"")</f>
        <v/>
      </c>
      <c r="AG635" s="35" t="str">
        <f>IF(AND($E635="Oui",$L635="Autre"),1,"")</f>
        <v/>
      </c>
      <c r="AH635" s="35" t="str">
        <f>IF(AND($E635="Oui",$O635="Cadre"),1,"")</f>
        <v/>
      </c>
      <c r="AI635" s="35" t="str">
        <f>IF(AND($E635="Oui",$O635="Agent de maîtrise"),1,"")</f>
        <v/>
      </c>
      <c r="AJ635" s="35" t="str">
        <f>IF(AND($E635="Oui",$O635="Autre"),1,"")</f>
        <v/>
      </c>
      <c r="AK635" s="38" t="str">
        <f>IF(AND($E635="Oui",$H635="F"),($C$3-J635)/365,"")</f>
        <v/>
      </c>
      <c r="AL635" s="38" t="str">
        <f>IF(AND($E635="Oui",$H635="M"),($C$3-$J635)/365,"")</f>
        <v/>
      </c>
      <c r="AM635" s="35" t="str">
        <f>IF(AND($E635="Oui",$L635="CDI",$H635="F"),1,"")</f>
        <v/>
      </c>
      <c r="AN635" s="35" t="str">
        <f>IF(AND($E635="Oui",$L635="CDD",$H635="F"),1,"")</f>
        <v/>
      </c>
      <c r="AO635" s="35" t="str">
        <f>IF(AND($E635="Oui",$L635="Apprentissage",$H635="F"),1,"")</f>
        <v/>
      </c>
      <c r="AP635" s="35" t="str">
        <f>IF(AND($E635="Oui",$L635="Stage",$H635="F"),1,"")</f>
        <v/>
      </c>
      <c r="AQ635" s="35" t="str">
        <f>IF(AND($E635="Oui",$L635="Autre",$H635="F"),1,"")</f>
        <v/>
      </c>
      <c r="AR635" s="35" t="str">
        <f>IF(AND($E635="Oui",$O635="Cadre",$H635="F"),1,"")</f>
        <v/>
      </c>
      <c r="AS635" s="35" t="str">
        <f>IF(AND($E635="Oui",$O635="Agent de maîtrise",$H635="F"),1,"")</f>
        <v/>
      </c>
      <c r="AT635" s="35" t="str">
        <f>IF(AND($E635="Oui",$O635="Autre",$H635="F"),1,"")</f>
        <v/>
      </c>
      <c r="AU635" s="35" t="str">
        <f ca="1">IF($D635&gt;$AU$5,1,"")</f>
        <v/>
      </c>
      <c r="AV635" s="35" t="str">
        <f ca="1">IF(AND($D635&gt;$AV$5,$D635&lt;$AU$5),1,"")</f>
        <v/>
      </c>
      <c r="AW635" s="35" t="str">
        <f ca="1">IF($C635&gt;$AU$5,1,"")</f>
        <v/>
      </c>
      <c r="AX635" s="35" t="str">
        <f ca="1">IF(AND($C635&gt;$AV$5,$C635&lt;$AU$5),1,"")</f>
        <v/>
      </c>
      <c r="AY635" s="21" t="str">
        <f t="shared" si="49"/>
        <v/>
      </c>
    </row>
    <row r="636" spans="1:51" x14ac:dyDescent="0.25">
      <c r="A636" s="18">
        <v>629</v>
      </c>
      <c r="B636" s="32"/>
      <c r="C636" s="33"/>
      <c r="D636" s="33"/>
      <c r="E636" s="26" t="str">
        <f t="shared" si="45"/>
        <v/>
      </c>
      <c r="F636" s="34"/>
      <c r="G636" s="35"/>
      <c r="H636" s="33"/>
      <c r="I636" s="35"/>
      <c r="J636" s="37"/>
      <c r="K636" s="37"/>
      <c r="L636" s="37"/>
      <c r="M636" s="37"/>
      <c r="N636" s="33"/>
      <c r="O636" s="33"/>
      <c r="P636" s="33"/>
      <c r="Q636" s="33"/>
      <c r="R636" s="35"/>
      <c r="S636" s="35"/>
      <c r="T636" s="37"/>
      <c r="U636" s="37"/>
      <c r="V636" s="35" t="str">
        <f>IF(ISBLANK(C636),"",IF(ISBLANK($D636),$C$3-C636,D636-C636))</f>
        <v/>
      </c>
      <c r="W636" s="35" t="str">
        <f>IF(E636="Oui",1,"")</f>
        <v/>
      </c>
      <c r="X636" s="35" t="str">
        <f t="shared" si="46"/>
        <v/>
      </c>
      <c r="Y636" s="35" t="str">
        <f t="shared" si="47"/>
        <v/>
      </c>
      <c r="Z636" s="35" t="str">
        <f>IF(E636="Oui",N636,"")</f>
        <v/>
      </c>
      <c r="AA636" s="38" t="str">
        <f>IF(E636="Oui",($C$3-J636)/365,"")</f>
        <v/>
      </c>
      <c r="AB636" s="35" t="str">
        <f t="shared" si="48"/>
        <v/>
      </c>
      <c r="AC636" s="35" t="str">
        <f>IF(AND($E636="Oui",$L636="CDI"),1,"")</f>
        <v/>
      </c>
      <c r="AD636" s="35" t="str">
        <f>IF(AND($E636="Oui",$L636="CDD"),1,"")</f>
        <v/>
      </c>
      <c r="AE636" s="35" t="str">
        <f>IF(AND($E636="Oui",$L636="Apprentissage"),1,"")</f>
        <v/>
      </c>
      <c r="AF636" s="35" t="str">
        <f>IF(AND($E636="Oui",$L636="Stage"),1,"")</f>
        <v/>
      </c>
      <c r="AG636" s="35" t="str">
        <f>IF(AND($E636="Oui",$L636="Autre"),1,"")</f>
        <v/>
      </c>
      <c r="AH636" s="35" t="str">
        <f>IF(AND($E636="Oui",$O636="Cadre"),1,"")</f>
        <v/>
      </c>
      <c r="AI636" s="35" t="str">
        <f>IF(AND($E636="Oui",$O636="Agent de maîtrise"),1,"")</f>
        <v/>
      </c>
      <c r="AJ636" s="35" t="str">
        <f>IF(AND($E636="Oui",$O636="Autre"),1,"")</f>
        <v/>
      </c>
      <c r="AK636" s="38" t="str">
        <f>IF(AND($E636="Oui",$H636="F"),($C$3-J636)/365,"")</f>
        <v/>
      </c>
      <c r="AL636" s="38" t="str">
        <f>IF(AND($E636="Oui",$H636="M"),($C$3-$J636)/365,"")</f>
        <v/>
      </c>
      <c r="AM636" s="35" t="str">
        <f>IF(AND($E636="Oui",$L636="CDI",$H636="F"),1,"")</f>
        <v/>
      </c>
      <c r="AN636" s="35" t="str">
        <f>IF(AND($E636="Oui",$L636="CDD",$H636="F"),1,"")</f>
        <v/>
      </c>
      <c r="AO636" s="35" t="str">
        <f>IF(AND($E636="Oui",$L636="Apprentissage",$H636="F"),1,"")</f>
        <v/>
      </c>
      <c r="AP636" s="35" t="str">
        <f>IF(AND($E636="Oui",$L636="Stage",$H636="F"),1,"")</f>
        <v/>
      </c>
      <c r="AQ636" s="35" t="str">
        <f>IF(AND($E636="Oui",$L636="Autre",$H636="F"),1,"")</f>
        <v/>
      </c>
      <c r="AR636" s="35" t="str">
        <f>IF(AND($E636="Oui",$O636="Cadre",$H636="F"),1,"")</f>
        <v/>
      </c>
      <c r="AS636" s="35" t="str">
        <f>IF(AND($E636="Oui",$O636="Agent de maîtrise",$H636="F"),1,"")</f>
        <v/>
      </c>
      <c r="AT636" s="35" t="str">
        <f>IF(AND($E636="Oui",$O636="Autre",$H636="F"),1,"")</f>
        <v/>
      </c>
      <c r="AU636" s="35" t="str">
        <f ca="1">IF($D636&gt;$AU$5,1,"")</f>
        <v/>
      </c>
      <c r="AV636" s="35" t="str">
        <f ca="1">IF(AND($D636&gt;$AV$5,$D636&lt;$AU$5),1,"")</f>
        <v/>
      </c>
      <c r="AW636" s="35" t="str">
        <f ca="1">IF($C636&gt;$AU$5,1,"")</f>
        <v/>
      </c>
      <c r="AX636" s="35" t="str">
        <f ca="1">IF(AND($C636&gt;$AV$5,$C636&lt;$AU$5),1,"")</f>
        <v/>
      </c>
      <c r="AY636" s="21" t="str">
        <f t="shared" si="49"/>
        <v/>
      </c>
    </row>
    <row r="637" spans="1:51" x14ac:dyDescent="0.25">
      <c r="A637" s="18">
        <v>630</v>
      </c>
      <c r="B637" s="32"/>
      <c r="C637" s="33"/>
      <c r="D637" s="33"/>
      <c r="E637" s="26" t="str">
        <f t="shared" si="45"/>
        <v/>
      </c>
      <c r="F637" s="34"/>
      <c r="G637" s="35"/>
      <c r="H637" s="33"/>
      <c r="I637" s="35"/>
      <c r="J637" s="37"/>
      <c r="K637" s="37"/>
      <c r="L637" s="37"/>
      <c r="M637" s="37"/>
      <c r="N637" s="33"/>
      <c r="O637" s="33"/>
      <c r="P637" s="33"/>
      <c r="Q637" s="33"/>
      <c r="R637" s="35"/>
      <c r="S637" s="35"/>
      <c r="T637" s="37"/>
      <c r="U637" s="37"/>
      <c r="V637" s="35" t="str">
        <f>IF(ISBLANK(C637),"",IF(ISBLANK($D637),$C$3-C637,D637-C637))</f>
        <v/>
      </c>
      <c r="W637" s="35" t="str">
        <f>IF(E637="Oui",1,"")</f>
        <v/>
      </c>
      <c r="X637" s="35" t="str">
        <f t="shared" si="46"/>
        <v/>
      </c>
      <c r="Y637" s="35" t="str">
        <f t="shared" si="47"/>
        <v/>
      </c>
      <c r="Z637" s="35" t="str">
        <f>IF(E637="Oui",N637,"")</f>
        <v/>
      </c>
      <c r="AA637" s="38" t="str">
        <f>IF(E637="Oui",($C$3-J637)/365,"")</f>
        <v/>
      </c>
      <c r="AB637" s="35" t="str">
        <f t="shared" si="48"/>
        <v/>
      </c>
      <c r="AC637" s="35" t="str">
        <f>IF(AND($E637="Oui",$L637="CDI"),1,"")</f>
        <v/>
      </c>
      <c r="AD637" s="35" t="str">
        <f>IF(AND($E637="Oui",$L637="CDD"),1,"")</f>
        <v/>
      </c>
      <c r="AE637" s="35" t="str">
        <f>IF(AND($E637="Oui",$L637="Apprentissage"),1,"")</f>
        <v/>
      </c>
      <c r="AF637" s="35" t="str">
        <f>IF(AND($E637="Oui",$L637="Stage"),1,"")</f>
        <v/>
      </c>
      <c r="AG637" s="35" t="str">
        <f>IF(AND($E637="Oui",$L637="Autre"),1,"")</f>
        <v/>
      </c>
      <c r="AH637" s="35" t="str">
        <f>IF(AND($E637="Oui",$O637="Cadre"),1,"")</f>
        <v/>
      </c>
      <c r="AI637" s="35" t="str">
        <f>IF(AND($E637="Oui",$O637="Agent de maîtrise"),1,"")</f>
        <v/>
      </c>
      <c r="AJ637" s="35" t="str">
        <f>IF(AND($E637="Oui",$O637="Autre"),1,"")</f>
        <v/>
      </c>
      <c r="AK637" s="38" t="str">
        <f>IF(AND($E637="Oui",$H637="F"),($C$3-J637)/365,"")</f>
        <v/>
      </c>
      <c r="AL637" s="38" t="str">
        <f>IF(AND($E637="Oui",$H637="M"),($C$3-$J637)/365,"")</f>
        <v/>
      </c>
      <c r="AM637" s="35" t="str">
        <f>IF(AND($E637="Oui",$L637="CDI",$H637="F"),1,"")</f>
        <v/>
      </c>
      <c r="AN637" s="35" t="str">
        <f>IF(AND($E637="Oui",$L637="CDD",$H637="F"),1,"")</f>
        <v/>
      </c>
      <c r="AO637" s="35" t="str">
        <f>IF(AND($E637="Oui",$L637="Apprentissage",$H637="F"),1,"")</f>
        <v/>
      </c>
      <c r="AP637" s="35" t="str">
        <f>IF(AND($E637="Oui",$L637="Stage",$H637="F"),1,"")</f>
        <v/>
      </c>
      <c r="AQ637" s="35" t="str">
        <f>IF(AND($E637="Oui",$L637="Autre",$H637="F"),1,"")</f>
        <v/>
      </c>
      <c r="AR637" s="35" t="str">
        <f>IF(AND($E637="Oui",$O637="Cadre",$H637="F"),1,"")</f>
        <v/>
      </c>
      <c r="AS637" s="35" t="str">
        <f>IF(AND($E637="Oui",$O637="Agent de maîtrise",$H637="F"),1,"")</f>
        <v/>
      </c>
      <c r="AT637" s="35" t="str">
        <f>IF(AND($E637="Oui",$O637="Autre",$H637="F"),1,"")</f>
        <v/>
      </c>
      <c r="AU637" s="35" t="str">
        <f ca="1">IF($D637&gt;$AU$5,1,"")</f>
        <v/>
      </c>
      <c r="AV637" s="35" t="str">
        <f ca="1">IF(AND($D637&gt;$AV$5,$D637&lt;$AU$5),1,"")</f>
        <v/>
      </c>
      <c r="AW637" s="35" t="str">
        <f ca="1">IF($C637&gt;$AU$5,1,"")</f>
        <v/>
      </c>
      <c r="AX637" s="35" t="str">
        <f ca="1">IF(AND($C637&gt;$AV$5,$C637&lt;$AU$5),1,"")</f>
        <v/>
      </c>
      <c r="AY637" s="21" t="str">
        <f t="shared" si="49"/>
        <v/>
      </c>
    </row>
    <row r="638" spans="1:51" x14ac:dyDescent="0.25">
      <c r="A638" s="18">
        <v>631</v>
      </c>
      <c r="B638" s="32"/>
      <c r="C638" s="33"/>
      <c r="D638" s="33"/>
      <c r="E638" s="26" t="str">
        <f t="shared" si="45"/>
        <v/>
      </c>
      <c r="F638" s="34"/>
      <c r="G638" s="35"/>
      <c r="H638" s="33"/>
      <c r="I638" s="35"/>
      <c r="J638" s="37"/>
      <c r="K638" s="37"/>
      <c r="L638" s="37"/>
      <c r="M638" s="37"/>
      <c r="N638" s="33"/>
      <c r="O638" s="33"/>
      <c r="P638" s="33"/>
      <c r="Q638" s="33"/>
      <c r="R638" s="35"/>
      <c r="S638" s="35"/>
      <c r="T638" s="37"/>
      <c r="U638" s="37"/>
      <c r="V638" s="35" t="str">
        <f>IF(ISBLANK(C638),"",IF(ISBLANK($D638),$C$3-C638,D638-C638))</f>
        <v/>
      </c>
      <c r="W638" s="35" t="str">
        <f>IF(E638="Oui",1,"")</f>
        <v/>
      </c>
      <c r="X638" s="35" t="str">
        <f t="shared" si="46"/>
        <v/>
      </c>
      <c r="Y638" s="35" t="str">
        <f t="shared" si="47"/>
        <v/>
      </c>
      <c r="Z638" s="35" t="str">
        <f>IF(E638="Oui",N638,"")</f>
        <v/>
      </c>
      <c r="AA638" s="38" t="str">
        <f>IF(E638="Oui",($C$3-J638)/365,"")</f>
        <v/>
      </c>
      <c r="AB638" s="35" t="str">
        <f t="shared" si="48"/>
        <v/>
      </c>
      <c r="AC638" s="35" t="str">
        <f>IF(AND($E638="Oui",$L638="CDI"),1,"")</f>
        <v/>
      </c>
      <c r="AD638" s="35" t="str">
        <f>IF(AND($E638="Oui",$L638="CDD"),1,"")</f>
        <v/>
      </c>
      <c r="AE638" s="35" t="str">
        <f>IF(AND($E638="Oui",$L638="Apprentissage"),1,"")</f>
        <v/>
      </c>
      <c r="AF638" s="35" t="str">
        <f>IF(AND($E638="Oui",$L638="Stage"),1,"")</f>
        <v/>
      </c>
      <c r="AG638" s="35" t="str">
        <f>IF(AND($E638="Oui",$L638="Autre"),1,"")</f>
        <v/>
      </c>
      <c r="AH638" s="35" t="str">
        <f>IF(AND($E638="Oui",$O638="Cadre"),1,"")</f>
        <v/>
      </c>
      <c r="AI638" s="35" t="str">
        <f>IF(AND($E638="Oui",$O638="Agent de maîtrise"),1,"")</f>
        <v/>
      </c>
      <c r="AJ638" s="35" t="str">
        <f>IF(AND($E638="Oui",$O638="Autre"),1,"")</f>
        <v/>
      </c>
      <c r="AK638" s="38" t="str">
        <f>IF(AND($E638="Oui",$H638="F"),($C$3-J638)/365,"")</f>
        <v/>
      </c>
      <c r="AL638" s="38" t="str">
        <f>IF(AND($E638="Oui",$H638="M"),($C$3-$J638)/365,"")</f>
        <v/>
      </c>
      <c r="AM638" s="35" t="str">
        <f>IF(AND($E638="Oui",$L638="CDI",$H638="F"),1,"")</f>
        <v/>
      </c>
      <c r="AN638" s="35" t="str">
        <f>IF(AND($E638="Oui",$L638="CDD",$H638="F"),1,"")</f>
        <v/>
      </c>
      <c r="AO638" s="35" t="str">
        <f>IF(AND($E638="Oui",$L638="Apprentissage",$H638="F"),1,"")</f>
        <v/>
      </c>
      <c r="AP638" s="35" t="str">
        <f>IF(AND($E638="Oui",$L638="Stage",$H638="F"),1,"")</f>
        <v/>
      </c>
      <c r="AQ638" s="35" t="str">
        <f>IF(AND($E638="Oui",$L638="Autre",$H638="F"),1,"")</f>
        <v/>
      </c>
      <c r="AR638" s="35" t="str">
        <f>IF(AND($E638="Oui",$O638="Cadre",$H638="F"),1,"")</f>
        <v/>
      </c>
      <c r="AS638" s="35" t="str">
        <f>IF(AND($E638="Oui",$O638="Agent de maîtrise",$H638="F"),1,"")</f>
        <v/>
      </c>
      <c r="AT638" s="35" t="str">
        <f>IF(AND($E638="Oui",$O638="Autre",$H638="F"),1,"")</f>
        <v/>
      </c>
      <c r="AU638" s="35" t="str">
        <f ca="1">IF($D638&gt;$AU$5,1,"")</f>
        <v/>
      </c>
      <c r="AV638" s="35" t="str">
        <f ca="1">IF(AND($D638&gt;$AV$5,$D638&lt;$AU$5),1,"")</f>
        <v/>
      </c>
      <c r="AW638" s="35" t="str">
        <f ca="1">IF($C638&gt;$AU$5,1,"")</f>
        <v/>
      </c>
      <c r="AX638" s="35" t="str">
        <f ca="1">IF(AND($C638&gt;$AV$5,$C638&lt;$AU$5),1,"")</f>
        <v/>
      </c>
      <c r="AY638" s="21" t="str">
        <f t="shared" si="49"/>
        <v/>
      </c>
    </row>
    <row r="639" spans="1:51" x14ac:dyDescent="0.25">
      <c r="A639" s="18">
        <v>632</v>
      </c>
      <c r="B639" s="32"/>
      <c r="C639" s="33"/>
      <c r="D639" s="33"/>
      <c r="E639" s="26" t="str">
        <f t="shared" si="45"/>
        <v/>
      </c>
      <c r="F639" s="34"/>
      <c r="G639" s="35"/>
      <c r="H639" s="33"/>
      <c r="I639" s="35"/>
      <c r="J639" s="37"/>
      <c r="K639" s="37"/>
      <c r="L639" s="37"/>
      <c r="M639" s="37"/>
      <c r="N639" s="33"/>
      <c r="O639" s="33"/>
      <c r="P639" s="33"/>
      <c r="Q639" s="33"/>
      <c r="R639" s="35"/>
      <c r="S639" s="35"/>
      <c r="T639" s="37"/>
      <c r="U639" s="37"/>
      <c r="V639" s="35" t="str">
        <f>IF(ISBLANK(C639),"",IF(ISBLANK($D639),$C$3-C639,D639-C639))</f>
        <v/>
      </c>
      <c r="W639" s="35" t="str">
        <f>IF(E639="Oui",1,"")</f>
        <v/>
      </c>
      <c r="X639" s="35" t="str">
        <f t="shared" si="46"/>
        <v/>
      </c>
      <c r="Y639" s="35" t="str">
        <f t="shared" si="47"/>
        <v/>
      </c>
      <c r="Z639" s="35" t="str">
        <f>IF(E639="Oui",N639,"")</f>
        <v/>
      </c>
      <c r="AA639" s="38" t="str">
        <f>IF(E639="Oui",($C$3-J639)/365,"")</f>
        <v/>
      </c>
      <c r="AB639" s="35" t="str">
        <f t="shared" si="48"/>
        <v/>
      </c>
      <c r="AC639" s="35" t="str">
        <f>IF(AND($E639="Oui",$L639="CDI"),1,"")</f>
        <v/>
      </c>
      <c r="AD639" s="35" t="str">
        <f>IF(AND($E639="Oui",$L639="CDD"),1,"")</f>
        <v/>
      </c>
      <c r="AE639" s="35" t="str">
        <f>IF(AND($E639="Oui",$L639="Apprentissage"),1,"")</f>
        <v/>
      </c>
      <c r="AF639" s="35" t="str">
        <f>IF(AND($E639="Oui",$L639="Stage"),1,"")</f>
        <v/>
      </c>
      <c r="AG639" s="35" t="str">
        <f>IF(AND($E639="Oui",$L639="Autre"),1,"")</f>
        <v/>
      </c>
      <c r="AH639" s="35" t="str">
        <f>IF(AND($E639="Oui",$O639="Cadre"),1,"")</f>
        <v/>
      </c>
      <c r="AI639" s="35" t="str">
        <f>IF(AND($E639="Oui",$O639="Agent de maîtrise"),1,"")</f>
        <v/>
      </c>
      <c r="AJ639" s="35" t="str">
        <f>IF(AND($E639="Oui",$O639="Autre"),1,"")</f>
        <v/>
      </c>
      <c r="AK639" s="38" t="str">
        <f>IF(AND($E639="Oui",$H639="F"),($C$3-J639)/365,"")</f>
        <v/>
      </c>
      <c r="AL639" s="38" t="str">
        <f>IF(AND($E639="Oui",$H639="M"),($C$3-$J639)/365,"")</f>
        <v/>
      </c>
      <c r="AM639" s="35" t="str">
        <f>IF(AND($E639="Oui",$L639="CDI",$H639="F"),1,"")</f>
        <v/>
      </c>
      <c r="AN639" s="35" t="str">
        <f>IF(AND($E639="Oui",$L639="CDD",$H639="F"),1,"")</f>
        <v/>
      </c>
      <c r="AO639" s="35" t="str">
        <f>IF(AND($E639="Oui",$L639="Apprentissage",$H639="F"),1,"")</f>
        <v/>
      </c>
      <c r="AP639" s="35" t="str">
        <f>IF(AND($E639="Oui",$L639="Stage",$H639="F"),1,"")</f>
        <v/>
      </c>
      <c r="AQ639" s="35" t="str">
        <f>IF(AND($E639="Oui",$L639="Autre",$H639="F"),1,"")</f>
        <v/>
      </c>
      <c r="AR639" s="35" t="str">
        <f>IF(AND($E639="Oui",$O639="Cadre",$H639="F"),1,"")</f>
        <v/>
      </c>
      <c r="AS639" s="35" t="str">
        <f>IF(AND($E639="Oui",$O639="Agent de maîtrise",$H639="F"),1,"")</f>
        <v/>
      </c>
      <c r="AT639" s="35" t="str">
        <f>IF(AND($E639="Oui",$O639="Autre",$H639="F"),1,"")</f>
        <v/>
      </c>
      <c r="AU639" s="35" t="str">
        <f ca="1">IF($D639&gt;$AU$5,1,"")</f>
        <v/>
      </c>
      <c r="AV639" s="35" t="str">
        <f ca="1">IF(AND($D639&gt;$AV$5,$D639&lt;$AU$5),1,"")</f>
        <v/>
      </c>
      <c r="AW639" s="35" t="str">
        <f ca="1">IF($C639&gt;$AU$5,1,"")</f>
        <v/>
      </c>
      <c r="AX639" s="35" t="str">
        <f ca="1">IF(AND($C639&gt;$AV$5,$C639&lt;$AU$5),1,"")</f>
        <v/>
      </c>
      <c r="AY639" s="21" t="str">
        <f t="shared" si="49"/>
        <v/>
      </c>
    </row>
    <row r="640" spans="1:51" x14ac:dyDescent="0.25">
      <c r="A640" s="18">
        <v>633</v>
      </c>
      <c r="B640" s="32"/>
      <c r="C640" s="33"/>
      <c r="D640" s="33"/>
      <c r="E640" s="26" t="str">
        <f t="shared" si="45"/>
        <v/>
      </c>
      <c r="F640" s="34"/>
      <c r="G640" s="35"/>
      <c r="H640" s="33"/>
      <c r="I640" s="35"/>
      <c r="J640" s="37"/>
      <c r="K640" s="37"/>
      <c r="L640" s="37"/>
      <c r="M640" s="37"/>
      <c r="N640" s="33"/>
      <c r="O640" s="33"/>
      <c r="P640" s="33"/>
      <c r="Q640" s="33"/>
      <c r="R640" s="35"/>
      <c r="S640" s="35"/>
      <c r="T640" s="37"/>
      <c r="U640" s="37"/>
      <c r="V640" s="35" t="str">
        <f>IF(ISBLANK(C640),"",IF(ISBLANK($D640),$C$3-C640,D640-C640))</f>
        <v/>
      </c>
      <c r="W640" s="35" t="str">
        <f>IF(E640="Oui",1,"")</f>
        <v/>
      </c>
      <c r="X640" s="35" t="str">
        <f t="shared" si="46"/>
        <v/>
      </c>
      <c r="Y640" s="35" t="str">
        <f t="shared" si="47"/>
        <v/>
      </c>
      <c r="Z640" s="35" t="str">
        <f>IF(E640="Oui",N640,"")</f>
        <v/>
      </c>
      <c r="AA640" s="38" t="str">
        <f>IF(E640="Oui",($C$3-J640)/365,"")</f>
        <v/>
      </c>
      <c r="AB640" s="35" t="str">
        <f t="shared" si="48"/>
        <v/>
      </c>
      <c r="AC640" s="35" t="str">
        <f>IF(AND($E640="Oui",$L640="CDI"),1,"")</f>
        <v/>
      </c>
      <c r="AD640" s="35" t="str">
        <f>IF(AND($E640="Oui",$L640="CDD"),1,"")</f>
        <v/>
      </c>
      <c r="AE640" s="35" t="str">
        <f>IF(AND($E640="Oui",$L640="Apprentissage"),1,"")</f>
        <v/>
      </c>
      <c r="AF640" s="35" t="str">
        <f>IF(AND($E640="Oui",$L640="Stage"),1,"")</f>
        <v/>
      </c>
      <c r="AG640" s="35" t="str">
        <f>IF(AND($E640="Oui",$L640="Autre"),1,"")</f>
        <v/>
      </c>
      <c r="AH640" s="35" t="str">
        <f>IF(AND($E640="Oui",$O640="Cadre"),1,"")</f>
        <v/>
      </c>
      <c r="AI640" s="35" t="str">
        <f>IF(AND($E640="Oui",$O640="Agent de maîtrise"),1,"")</f>
        <v/>
      </c>
      <c r="AJ640" s="35" t="str">
        <f>IF(AND($E640="Oui",$O640="Autre"),1,"")</f>
        <v/>
      </c>
      <c r="AK640" s="38" t="str">
        <f>IF(AND($E640="Oui",$H640="F"),($C$3-J640)/365,"")</f>
        <v/>
      </c>
      <c r="AL640" s="38" t="str">
        <f>IF(AND($E640="Oui",$H640="M"),($C$3-$J640)/365,"")</f>
        <v/>
      </c>
      <c r="AM640" s="35" t="str">
        <f>IF(AND($E640="Oui",$L640="CDI",$H640="F"),1,"")</f>
        <v/>
      </c>
      <c r="AN640" s="35" t="str">
        <f>IF(AND($E640="Oui",$L640="CDD",$H640="F"),1,"")</f>
        <v/>
      </c>
      <c r="AO640" s="35" t="str">
        <f>IF(AND($E640="Oui",$L640="Apprentissage",$H640="F"),1,"")</f>
        <v/>
      </c>
      <c r="AP640" s="35" t="str">
        <f>IF(AND($E640="Oui",$L640="Stage",$H640="F"),1,"")</f>
        <v/>
      </c>
      <c r="AQ640" s="35" t="str">
        <f>IF(AND($E640="Oui",$L640="Autre",$H640="F"),1,"")</f>
        <v/>
      </c>
      <c r="AR640" s="35" t="str">
        <f>IF(AND($E640="Oui",$O640="Cadre",$H640="F"),1,"")</f>
        <v/>
      </c>
      <c r="AS640" s="35" t="str">
        <f>IF(AND($E640="Oui",$O640="Agent de maîtrise",$H640="F"),1,"")</f>
        <v/>
      </c>
      <c r="AT640" s="35" t="str">
        <f>IF(AND($E640="Oui",$O640="Autre",$H640="F"),1,"")</f>
        <v/>
      </c>
      <c r="AU640" s="35" t="str">
        <f ca="1">IF($D640&gt;$AU$5,1,"")</f>
        <v/>
      </c>
      <c r="AV640" s="35" t="str">
        <f ca="1">IF(AND($D640&gt;$AV$5,$D640&lt;$AU$5),1,"")</f>
        <v/>
      </c>
      <c r="AW640" s="35" t="str">
        <f ca="1">IF($C640&gt;$AU$5,1,"")</f>
        <v/>
      </c>
      <c r="AX640" s="35" t="str">
        <f ca="1">IF(AND($C640&gt;$AV$5,$C640&lt;$AU$5),1,"")</f>
        <v/>
      </c>
      <c r="AY640" s="21" t="str">
        <f t="shared" si="49"/>
        <v/>
      </c>
    </row>
    <row r="641" spans="1:51" x14ac:dyDescent="0.25">
      <c r="A641" s="18">
        <v>634</v>
      </c>
      <c r="B641" s="32"/>
      <c r="C641" s="33"/>
      <c r="D641" s="33"/>
      <c r="E641" s="26" t="str">
        <f t="shared" si="45"/>
        <v/>
      </c>
      <c r="F641" s="34"/>
      <c r="G641" s="35"/>
      <c r="H641" s="33"/>
      <c r="I641" s="35"/>
      <c r="J641" s="37"/>
      <c r="K641" s="37"/>
      <c r="L641" s="37"/>
      <c r="M641" s="37"/>
      <c r="N641" s="33"/>
      <c r="O641" s="33"/>
      <c r="P641" s="33"/>
      <c r="Q641" s="33"/>
      <c r="R641" s="35"/>
      <c r="S641" s="35"/>
      <c r="T641" s="37"/>
      <c r="U641" s="37"/>
      <c r="V641" s="35" t="str">
        <f>IF(ISBLANK(C641),"",IF(ISBLANK($D641),$C$3-C641,D641-C641))</f>
        <v/>
      </c>
      <c r="W641" s="35" t="str">
        <f>IF(E641="Oui",1,"")</f>
        <v/>
      </c>
      <c r="X641" s="35" t="str">
        <f t="shared" si="46"/>
        <v/>
      </c>
      <c r="Y641" s="35" t="str">
        <f t="shared" si="47"/>
        <v/>
      </c>
      <c r="Z641" s="35" t="str">
        <f>IF(E641="Oui",N641,"")</f>
        <v/>
      </c>
      <c r="AA641" s="38" t="str">
        <f>IF(E641="Oui",($C$3-J641)/365,"")</f>
        <v/>
      </c>
      <c r="AB641" s="35" t="str">
        <f t="shared" si="48"/>
        <v/>
      </c>
      <c r="AC641" s="35" t="str">
        <f>IF(AND($E641="Oui",$L641="CDI"),1,"")</f>
        <v/>
      </c>
      <c r="AD641" s="35" t="str">
        <f>IF(AND($E641="Oui",$L641="CDD"),1,"")</f>
        <v/>
      </c>
      <c r="AE641" s="35" t="str">
        <f>IF(AND($E641="Oui",$L641="Apprentissage"),1,"")</f>
        <v/>
      </c>
      <c r="AF641" s="35" t="str">
        <f>IF(AND($E641="Oui",$L641="Stage"),1,"")</f>
        <v/>
      </c>
      <c r="AG641" s="35" t="str">
        <f>IF(AND($E641="Oui",$L641="Autre"),1,"")</f>
        <v/>
      </c>
      <c r="AH641" s="35" t="str">
        <f>IF(AND($E641="Oui",$O641="Cadre"),1,"")</f>
        <v/>
      </c>
      <c r="AI641" s="35" t="str">
        <f>IF(AND($E641="Oui",$O641="Agent de maîtrise"),1,"")</f>
        <v/>
      </c>
      <c r="AJ641" s="35" t="str">
        <f>IF(AND($E641="Oui",$O641="Autre"),1,"")</f>
        <v/>
      </c>
      <c r="AK641" s="38" t="str">
        <f>IF(AND($E641="Oui",$H641="F"),($C$3-J641)/365,"")</f>
        <v/>
      </c>
      <c r="AL641" s="38" t="str">
        <f>IF(AND($E641="Oui",$H641="M"),($C$3-$J641)/365,"")</f>
        <v/>
      </c>
      <c r="AM641" s="35" t="str">
        <f>IF(AND($E641="Oui",$L641="CDI",$H641="F"),1,"")</f>
        <v/>
      </c>
      <c r="AN641" s="35" t="str">
        <f>IF(AND($E641="Oui",$L641="CDD",$H641="F"),1,"")</f>
        <v/>
      </c>
      <c r="AO641" s="35" t="str">
        <f>IF(AND($E641="Oui",$L641="Apprentissage",$H641="F"),1,"")</f>
        <v/>
      </c>
      <c r="AP641" s="35" t="str">
        <f>IF(AND($E641="Oui",$L641="Stage",$H641="F"),1,"")</f>
        <v/>
      </c>
      <c r="AQ641" s="35" t="str">
        <f>IF(AND($E641="Oui",$L641="Autre",$H641="F"),1,"")</f>
        <v/>
      </c>
      <c r="AR641" s="35" t="str">
        <f>IF(AND($E641="Oui",$O641="Cadre",$H641="F"),1,"")</f>
        <v/>
      </c>
      <c r="AS641" s="35" t="str">
        <f>IF(AND($E641="Oui",$O641="Agent de maîtrise",$H641="F"),1,"")</f>
        <v/>
      </c>
      <c r="AT641" s="35" t="str">
        <f>IF(AND($E641="Oui",$O641="Autre",$H641="F"),1,"")</f>
        <v/>
      </c>
      <c r="AU641" s="35" t="str">
        <f ca="1">IF($D641&gt;$AU$5,1,"")</f>
        <v/>
      </c>
      <c r="AV641" s="35" t="str">
        <f ca="1">IF(AND($D641&gt;$AV$5,$D641&lt;$AU$5),1,"")</f>
        <v/>
      </c>
      <c r="AW641" s="35" t="str">
        <f ca="1">IF($C641&gt;$AU$5,1,"")</f>
        <v/>
      </c>
      <c r="AX641" s="35" t="str">
        <f ca="1">IF(AND($C641&gt;$AV$5,$C641&lt;$AU$5),1,"")</f>
        <v/>
      </c>
      <c r="AY641" s="21" t="str">
        <f t="shared" si="49"/>
        <v/>
      </c>
    </row>
    <row r="642" spans="1:51" x14ac:dyDescent="0.25">
      <c r="A642" s="18">
        <v>635</v>
      </c>
      <c r="B642" s="32"/>
      <c r="C642" s="33"/>
      <c r="D642" s="33"/>
      <c r="E642" s="26" t="str">
        <f t="shared" si="45"/>
        <v/>
      </c>
      <c r="F642" s="34"/>
      <c r="G642" s="35"/>
      <c r="H642" s="33"/>
      <c r="I642" s="35"/>
      <c r="J642" s="37"/>
      <c r="K642" s="37"/>
      <c r="L642" s="37"/>
      <c r="M642" s="37"/>
      <c r="N642" s="33"/>
      <c r="O642" s="33"/>
      <c r="P642" s="33"/>
      <c r="Q642" s="33"/>
      <c r="R642" s="35"/>
      <c r="S642" s="35"/>
      <c r="T642" s="37"/>
      <c r="U642" s="37"/>
      <c r="V642" s="35" t="str">
        <f>IF(ISBLANK(C642),"",IF(ISBLANK($D642),$C$3-C642,D642-C642))</f>
        <v/>
      </c>
      <c r="W642" s="35" t="str">
        <f>IF(E642="Oui",1,"")</f>
        <v/>
      </c>
      <c r="X642" s="35" t="str">
        <f t="shared" si="46"/>
        <v/>
      </c>
      <c r="Y642" s="35" t="str">
        <f t="shared" si="47"/>
        <v/>
      </c>
      <c r="Z642" s="35" t="str">
        <f>IF(E642="Oui",N642,"")</f>
        <v/>
      </c>
      <c r="AA642" s="38" t="str">
        <f>IF(E642="Oui",($C$3-J642)/365,"")</f>
        <v/>
      </c>
      <c r="AB642" s="35" t="str">
        <f t="shared" si="48"/>
        <v/>
      </c>
      <c r="AC642" s="35" t="str">
        <f>IF(AND($E642="Oui",$L642="CDI"),1,"")</f>
        <v/>
      </c>
      <c r="AD642" s="35" t="str">
        <f>IF(AND($E642="Oui",$L642="CDD"),1,"")</f>
        <v/>
      </c>
      <c r="AE642" s="35" t="str">
        <f>IF(AND($E642="Oui",$L642="Apprentissage"),1,"")</f>
        <v/>
      </c>
      <c r="AF642" s="35" t="str">
        <f>IF(AND($E642="Oui",$L642="Stage"),1,"")</f>
        <v/>
      </c>
      <c r="AG642" s="35" t="str">
        <f>IF(AND($E642="Oui",$L642="Autre"),1,"")</f>
        <v/>
      </c>
      <c r="AH642" s="35" t="str">
        <f>IF(AND($E642="Oui",$O642="Cadre"),1,"")</f>
        <v/>
      </c>
      <c r="AI642" s="35" t="str">
        <f>IF(AND($E642="Oui",$O642="Agent de maîtrise"),1,"")</f>
        <v/>
      </c>
      <c r="AJ642" s="35" t="str">
        <f>IF(AND($E642="Oui",$O642="Autre"),1,"")</f>
        <v/>
      </c>
      <c r="AK642" s="38" t="str">
        <f>IF(AND($E642="Oui",$H642="F"),($C$3-J642)/365,"")</f>
        <v/>
      </c>
      <c r="AL642" s="38" t="str">
        <f>IF(AND($E642="Oui",$H642="M"),($C$3-$J642)/365,"")</f>
        <v/>
      </c>
      <c r="AM642" s="35" t="str">
        <f>IF(AND($E642="Oui",$L642="CDI",$H642="F"),1,"")</f>
        <v/>
      </c>
      <c r="AN642" s="35" t="str">
        <f>IF(AND($E642="Oui",$L642="CDD",$H642="F"),1,"")</f>
        <v/>
      </c>
      <c r="AO642" s="35" t="str">
        <f>IF(AND($E642="Oui",$L642="Apprentissage",$H642="F"),1,"")</f>
        <v/>
      </c>
      <c r="AP642" s="35" t="str">
        <f>IF(AND($E642="Oui",$L642="Stage",$H642="F"),1,"")</f>
        <v/>
      </c>
      <c r="AQ642" s="35" t="str">
        <f>IF(AND($E642="Oui",$L642="Autre",$H642="F"),1,"")</f>
        <v/>
      </c>
      <c r="AR642" s="35" t="str">
        <f>IF(AND($E642="Oui",$O642="Cadre",$H642="F"),1,"")</f>
        <v/>
      </c>
      <c r="AS642" s="35" t="str">
        <f>IF(AND($E642="Oui",$O642="Agent de maîtrise",$H642="F"),1,"")</f>
        <v/>
      </c>
      <c r="AT642" s="35" t="str">
        <f>IF(AND($E642="Oui",$O642="Autre",$H642="F"),1,"")</f>
        <v/>
      </c>
      <c r="AU642" s="35" t="str">
        <f ca="1">IF($D642&gt;$AU$5,1,"")</f>
        <v/>
      </c>
      <c r="AV642" s="35" t="str">
        <f ca="1">IF(AND($D642&gt;$AV$5,$D642&lt;$AU$5),1,"")</f>
        <v/>
      </c>
      <c r="AW642" s="35" t="str">
        <f ca="1">IF($C642&gt;$AU$5,1,"")</f>
        <v/>
      </c>
      <c r="AX642" s="35" t="str">
        <f ca="1">IF(AND($C642&gt;$AV$5,$C642&lt;$AU$5),1,"")</f>
        <v/>
      </c>
      <c r="AY642" s="21" t="str">
        <f t="shared" si="49"/>
        <v/>
      </c>
    </row>
    <row r="643" spans="1:51" x14ac:dyDescent="0.25">
      <c r="A643" s="18">
        <v>636</v>
      </c>
      <c r="B643" s="32"/>
      <c r="C643" s="33"/>
      <c r="D643" s="33"/>
      <c r="E643" s="26" t="str">
        <f t="shared" si="45"/>
        <v/>
      </c>
      <c r="F643" s="34"/>
      <c r="G643" s="35"/>
      <c r="H643" s="33"/>
      <c r="I643" s="35"/>
      <c r="J643" s="37"/>
      <c r="K643" s="37"/>
      <c r="L643" s="37"/>
      <c r="M643" s="37"/>
      <c r="N643" s="33"/>
      <c r="O643" s="33"/>
      <c r="P643" s="33"/>
      <c r="Q643" s="33"/>
      <c r="R643" s="35"/>
      <c r="S643" s="35"/>
      <c r="T643" s="37"/>
      <c r="U643" s="37"/>
      <c r="V643" s="35" t="str">
        <f>IF(ISBLANK(C643),"",IF(ISBLANK($D643),$C$3-C643,D643-C643))</f>
        <v/>
      </c>
      <c r="W643" s="35" t="str">
        <f>IF(E643="Oui",1,"")</f>
        <v/>
      </c>
      <c r="X643" s="35" t="str">
        <f t="shared" si="46"/>
        <v/>
      </c>
      <c r="Y643" s="35" t="str">
        <f t="shared" si="47"/>
        <v/>
      </c>
      <c r="Z643" s="35" t="str">
        <f>IF(E643="Oui",N643,"")</f>
        <v/>
      </c>
      <c r="AA643" s="38" t="str">
        <f>IF(E643="Oui",($C$3-J643)/365,"")</f>
        <v/>
      </c>
      <c r="AB643" s="35" t="str">
        <f t="shared" si="48"/>
        <v/>
      </c>
      <c r="AC643" s="35" t="str">
        <f>IF(AND($E643="Oui",$L643="CDI"),1,"")</f>
        <v/>
      </c>
      <c r="AD643" s="35" t="str">
        <f>IF(AND($E643="Oui",$L643="CDD"),1,"")</f>
        <v/>
      </c>
      <c r="AE643" s="35" t="str">
        <f>IF(AND($E643="Oui",$L643="Apprentissage"),1,"")</f>
        <v/>
      </c>
      <c r="AF643" s="35" t="str">
        <f>IF(AND($E643="Oui",$L643="Stage"),1,"")</f>
        <v/>
      </c>
      <c r="AG643" s="35" t="str">
        <f>IF(AND($E643="Oui",$L643="Autre"),1,"")</f>
        <v/>
      </c>
      <c r="AH643" s="35" t="str">
        <f>IF(AND($E643="Oui",$O643="Cadre"),1,"")</f>
        <v/>
      </c>
      <c r="AI643" s="35" t="str">
        <f>IF(AND($E643="Oui",$O643="Agent de maîtrise"),1,"")</f>
        <v/>
      </c>
      <c r="AJ643" s="35" t="str">
        <f>IF(AND($E643="Oui",$O643="Autre"),1,"")</f>
        <v/>
      </c>
      <c r="AK643" s="38" t="str">
        <f>IF(AND($E643="Oui",$H643="F"),($C$3-J643)/365,"")</f>
        <v/>
      </c>
      <c r="AL643" s="38" t="str">
        <f>IF(AND($E643="Oui",$H643="M"),($C$3-$J643)/365,"")</f>
        <v/>
      </c>
      <c r="AM643" s="35" t="str">
        <f>IF(AND($E643="Oui",$L643="CDI",$H643="F"),1,"")</f>
        <v/>
      </c>
      <c r="AN643" s="35" t="str">
        <f>IF(AND($E643="Oui",$L643="CDD",$H643="F"),1,"")</f>
        <v/>
      </c>
      <c r="AO643" s="35" t="str">
        <f>IF(AND($E643="Oui",$L643="Apprentissage",$H643="F"),1,"")</f>
        <v/>
      </c>
      <c r="AP643" s="35" t="str">
        <f>IF(AND($E643="Oui",$L643="Stage",$H643="F"),1,"")</f>
        <v/>
      </c>
      <c r="AQ643" s="35" t="str">
        <f>IF(AND($E643="Oui",$L643="Autre",$H643="F"),1,"")</f>
        <v/>
      </c>
      <c r="AR643" s="35" t="str">
        <f>IF(AND($E643="Oui",$O643="Cadre",$H643="F"),1,"")</f>
        <v/>
      </c>
      <c r="AS643" s="35" t="str">
        <f>IF(AND($E643="Oui",$O643="Agent de maîtrise",$H643="F"),1,"")</f>
        <v/>
      </c>
      <c r="AT643" s="35" t="str">
        <f>IF(AND($E643="Oui",$O643="Autre",$H643="F"),1,"")</f>
        <v/>
      </c>
      <c r="AU643" s="35" t="str">
        <f ca="1">IF($D643&gt;$AU$5,1,"")</f>
        <v/>
      </c>
      <c r="AV643" s="35" t="str">
        <f ca="1">IF(AND($D643&gt;$AV$5,$D643&lt;$AU$5),1,"")</f>
        <v/>
      </c>
      <c r="AW643" s="35" t="str">
        <f ca="1">IF($C643&gt;$AU$5,1,"")</f>
        <v/>
      </c>
      <c r="AX643" s="35" t="str">
        <f ca="1">IF(AND($C643&gt;$AV$5,$C643&lt;$AU$5),1,"")</f>
        <v/>
      </c>
      <c r="AY643" s="21" t="str">
        <f t="shared" si="49"/>
        <v/>
      </c>
    </row>
    <row r="644" spans="1:51" x14ac:dyDescent="0.25">
      <c r="A644" s="18">
        <v>637</v>
      </c>
      <c r="B644" s="32"/>
      <c r="C644" s="33"/>
      <c r="D644" s="33"/>
      <c r="E644" s="26" t="str">
        <f t="shared" si="45"/>
        <v/>
      </c>
      <c r="F644" s="34"/>
      <c r="G644" s="35"/>
      <c r="H644" s="33"/>
      <c r="I644" s="35"/>
      <c r="J644" s="37"/>
      <c r="K644" s="37"/>
      <c r="L644" s="37"/>
      <c r="M644" s="37"/>
      <c r="N644" s="33"/>
      <c r="O644" s="33"/>
      <c r="P644" s="33"/>
      <c r="Q644" s="33"/>
      <c r="R644" s="35"/>
      <c r="S644" s="35"/>
      <c r="T644" s="37"/>
      <c r="U644" s="37"/>
      <c r="V644" s="35" t="str">
        <f>IF(ISBLANK(C644),"",IF(ISBLANK($D644),$C$3-C644,D644-C644))</f>
        <v/>
      </c>
      <c r="W644" s="35" t="str">
        <f>IF(E644="Oui",1,"")</f>
        <v/>
      </c>
      <c r="X644" s="35" t="str">
        <f t="shared" si="46"/>
        <v/>
      </c>
      <c r="Y644" s="35" t="str">
        <f t="shared" si="47"/>
        <v/>
      </c>
      <c r="Z644" s="35" t="str">
        <f>IF(E644="Oui",N644,"")</f>
        <v/>
      </c>
      <c r="AA644" s="38" t="str">
        <f>IF(E644="Oui",($C$3-J644)/365,"")</f>
        <v/>
      </c>
      <c r="AB644" s="35" t="str">
        <f t="shared" si="48"/>
        <v/>
      </c>
      <c r="AC644" s="35" t="str">
        <f>IF(AND($E644="Oui",$L644="CDI"),1,"")</f>
        <v/>
      </c>
      <c r="AD644" s="35" t="str">
        <f>IF(AND($E644="Oui",$L644="CDD"),1,"")</f>
        <v/>
      </c>
      <c r="AE644" s="35" t="str">
        <f>IF(AND($E644="Oui",$L644="Apprentissage"),1,"")</f>
        <v/>
      </c>
      <c r="AF644" s="35" t="str">
        <f>IF(AND($E644="Oui",$L644="Stage"),1,"")</f>
        <v/>
      </c>
      <c r="AG644" s="35" t="str">
        <f>IF(AND($E644="Oui",$L644="Autre"),1,"")</f>
        <v/>
      </c>
      <c r="AH644" s="35" t="str">
        <f>IF(AND($E644="Oui",$O644="Cadre"),1,"")</f>
        <v/>
      </c>
      <c r="AI644" s="35" t="str">
        <f>IF(AND($E644="Oui",$O644="Agent de maîtrise"),1,"")</f>
        <v/>
      </c>
      <c r="AJ644" s="35" t="str">
        <f>IF(AND($E644="Oui",$O644="Autre"),1,"")</f>
        <v/>
      </c>
      <c r="AK644" s="38" t="str">
        <f>IF(AND($E644="Oui",$H644="F"),($C$3-J644)/365,"")</f>
        <v/>
      </c>
      <c r="AL644" s="38" t="str">
        <f>IF(AND($E644="Oui",$H644="M"),($C$3-$J644)/365,"")</f>
        <v/>
      </c>
      <c r="AM644" s="35" t="str">
        <f>IF(AND($E644="Oui",$L644="CDI",$H644="F"),1,"")</f>
        <v/>
      </c>
      <c r="AN644" s="35" t="str">
        <f>IF(AND($E644="Oui",$L644="CDD",$H644="F"),1,"")</f>
        <v/>
      </c>
      <c r="AO644" s="35" t="str">
        <f>IF(AND($E644="Oui",$L644="Apprentissage",$H644="F"),1,"")</f>
        <v/>
      </c>
      <c r="AP644" s="35" t="str">
        <f>IF(AND($E644="Oui",$L644="Stage",$H644="F"),1,"")</f>
        <v/>
      </c>
      <c r="AQ644" s="35" t="str">
        <f>IF(AND($E644="Oui",$L644="Autre",$H644="F"),1,"")</f>
        <v/>
      </c>
      <c r="AR644" s="35" t="str">
        <f>IF(AND($E644="Oui",$O644="Cadre",$H644="F"),1,"")</f>
        <v/>
      </c>
      <c r="AS644" s="35" t="str">
        <f>IF(AND($E644="Oui",$O644="Agent de maîtrise",$H644="F"),1,"")</f>
        <v/>
      </c>
      <c r="AT644" s="35" t="str">
        <f>IF(AND($E644="Oui",$O644="Autre",$H644="F"),1,"")</f>
        <v/>
      </c>
      <c r="AU644" s="35" t="str">
        <f ca="1">IF($D644&gt;$AU$5,1,"")</f>
        <v/>
      </c>
      <c r="AV644" s="35" t="str">
        <f ca="1">IF(AND($D644&gt;$AV$5,$D644&lt;$AU$5),1,"")</f>
        <v/>
      </c>
      <c r="AW644" s="35" t="str">
        <f ca="1">IF($C644&gt;$AU$5,1,"")</f>
        <v/>
      </c>
      <c r="AX644" s="35" t="str">
        <f ca="1">IF(AND($C644&gt;$AV$5,$C644&lt;$AU$5),1,"")</f>
        <v/>
      </c>
      <c r="AY644" s="21" t="str">
        <f t="shared" si="49"/>
        <v/>
      </c>
    </row>
    <row r="645" spans="1:51" x14ac:dyDescent="0.25">
      <c r="A645" s="18">
        <v>638</v>
      </c>
      <c r="B645" s="32"/>
      <c r="C645" s="33"/>
      <c r="D645" s="33"/>
      <c r="E645" s="26" t="str">
        <f t="shared" si="45"/>
        <v/>
      </c>
      <c r="F645" s="34"/>
      <c r="G645" s="35"/>
      <c r="H645" s="33"/>
      <c r="I645" s="35"/>
      <c r="J645" s="37"/>
      <c r="K645" s="37"/>
      <c r="L645" s="37"/>
      <c r="M645" s="37"/>
      <c r="N645" s="33"/>
      <c r="O645" s="33"/>
      <c r="P645" s="33"/>
      <c r="Q645" s="33"/>
      <c r="R645" s="35"/>
      <c r="S645" s="35"/>
      <c r="T645" s="37"/>
      <c r="U645" s="37"/>
      <c r="V645" s="35" t="str">
        <f>IF(ISBLANK(C645),"",IF(ISBLANK($D645),$C$3-C645,D645-C645))</f>
        <v/>
      </c>
      <c r="W645" s="35" t="str">
        <f>IF(E645="Oui",1,"")</f>
        <v/>
      </c>
      <c r="X645" s="35" t="str">
        <f t="shared" si="46"/>
        <v/>
      </c>
      <c r="Y645" s="35" t="str">
        <f t="shared" si="47"/>
        <v/>
      </c>
      <c r="Z645" s="35" t="str">
        <f>IF(E645="Oui",N645,"")</f>
        <v/>
      </c>
      <c r="AA645" s="38" t="str">
        <f>IF(E645="Oui",($C$3-J645)/365,"")</f>
        <v/>
      </c>
      <c r="AB645" s="35" t="str">
        <f t="shared" si="48"/>
        <v/>
      </c>
      <c r="AC645" s="35" t="str">
        <f>IF(AND($E645="Oui",$L645="CDI"),1,"")</f>
        <v/>
      </c>
      <c r="AD645" s="35" t="str">
        <f>IF(AND($E645="Oui",$L645="CDD"),1,"")</f>
        <v/>
      </c>
      <c r="AE645" s="35" t="str">
        <f>IF(AND($E645="Oui",$L645="Apprentissage"),1,"")</f>
        <v/>
      </c>
      <c r="AF645" s="35" t="str">
        <f>IF(AND($E645="Oui",$L645="Stage"),1,"")</f>
        <v/>
      </c>
      <c r="AG645" s="35" t="str">
        <f>IF(AND($E645="Oui",$L645="Autre"),1,"")</f>
        <v/>
      </c>
      <c r="AH645" s="35" t="str">
        <f>IF(AND($E645="Oui",$O645="Cadre"),1,"")</f>
        <v/>
      </c>
      <c r="AI645" s="35" t="str">
        <f>IF(AND($E645="Oui",$O645="Agent de maîtrise"),1,"")</f>
        <v/>
      </c>
      <c r="AJ645" s="35" t="str">
        <f>IF(AND($E645="Oui",$O645="Autre"),1,"")</f>
        <v/>
      </c>
      <c r="AK645" s="38" t="str">
        <f>IF(AND($E645="Oui",$H645="F"),($C$3-J645)/365,"")</f>
        <v/>
      </c>
      <c r="AL645" s="38" t="str">
        <f>IF(AND($E645="Oui",$H645="M"),($C$3-$J645)/365,"")</f>
        <v/>
      </c>
      <c r="AM645" s="35" t="str">
        <f>IF(AND($E645="Oui",$L645="CDI",$H645="F"),1,"")</f>
        <v/>
      </c>
      <c r="AN645" s="35" t="str">
        <f>IF(AND($E645="Oui",$L645="CDD",$H645="F"),1,"")</f>
        <v/>
      </c>
      <c r="AO645" s="35" t="str">
        <f>IF(AND($E645="Oui",$L645="Apprentissage",$H645="F"),1,"")</f>
        <v/>
      </c>
      <c r="AP645" s="35" t="str">
        <f>IF(AND($E645="Oui",$L645="Stage",$H645="F"),1,"")</f>
        <v/>
      </c>
      <c r="AQ645" s="35" t="str">
        <f>IF(AND($E645="Oui",$L645="Autre",$H645="F"),1,"")</f>
        <v/>
      </c>
      <c r="AR645" s="35" t="str">
        <f>IF(AND($E645="Oui",$O645="Cadre",$H645="F"),1,"")</f>
        <v/>
      </c>
      <c r="AS645" s="35" t="str">
        <f>IF(AND($E645="Oui",$O645="Agent de maîtrise",$H645="F"),1,"")</f>
        <v/>
      </c>
      <c r="AT645" s="35" t="str">
        <f>IF(AND($E645="Oui",$O645="Autre",$H645="F"),1,"")</f>
        <v/>
      </c>
      <c r="AU645" s="35" t="str">
        <f ca="1">IF($D645&gt;$AU$5,1,"")</f>
        <v/>
      </c>
      <c r="AV645" s="35" t="str">
        <f ca="1">IF(AND($D645&gt;$AV$5,$D645&lt;$AU$5),1,"")</f>
        <v/>
      </c>
      <c r="AW645" s="35" t="str">
        <f ca="1">IF($C645&gt;$AU$5,1,"")</f>
        <v/>
      </c>
      <c r="AX645" s="35" t="str">
        <f ca="1">IF(AND($C645&gt;$AV$5,$C645&lt;$AU$5),1,"")</f>
        <v/>
      </c>
      <c r="AY645" s="21" t="str">
        <f t="shared" si="49"/>
        <v/>
      </c>
    </row>
    <row r="646" spans="1:51" x14ac:dyDescent="0.25">
      <c r="A646" s="18">
        <v>639</v>
      </c>
      <c r="B646" s="32"/>
      <c r="C646" s="33"/>
      <c r="D646" s="33"/>
      <c r="E646" s="26" t="str">
        <f t="shared" si="45"/>
        <v/>
      </c>
      <c r="F646" s="34"/>
      <c r="G646" s="35"/>
      <c r="H646" s="33"/>
      <c r="I646" s="35"/>
      <c r="J646" s="37"/>
      <c r="K646" s="37"/>
      <c r="L646" s="37"/>
      <c r="M646" s="37"/>
      <c r="N646" s="33"/>
      <c r="O646" s="33"/>
      <c r="P646" s="33"/>
      <c r="Q646" s="33"/>
      <c r="R646" s="35"/>
      <c r="S646" s="35"/>
      <c r="T646" s="37"/>
      <c r="U646" s="37"/>
      <c r="V646" s="35" t="str">
        <f>IF(ISBLANK(C646),"",IF(ISBLANK($D646),$C$3-C646,D646-C646))</f>
        <v/>
      </c>
      <c r="W646" s="35" t="str">
        <f>IF(E646="Oui",1,"")</f>
        <v/>
      </c>
      <c r="X646" s="35" t="str">
        <f t="shared" si="46"/>
        <v/>
      </c>
      <c r="Y646" s="35" t="str">
        <f t="shared" si="47"/>
        <v/>
      </c>
      <c r="Z646" s="35" t="str">
        <f>IF(E646="Oui",N646,"")</f>
        <v/>
      </c>
      <c r="AA646" s="38" t="str">
        <f>IF(E646="Oui",($C$3-J646)/365,"")</f>
        <v/>
      </c>
      <c r="AB646" s="35" t="str">
        <f t="shared" si="48"/>
        <v/>
      </c>
      <c r="AC646" s="35" t="str">
        <f>IF(AND($E646="Oui",$L646="CDI"),1,"")</f>
        <v/>
      </c>
      <c r="AD646" s="35" t="str">
        <f>IF(AND($E646="Oui",$L646="CDD"),1,"")</f>
        <v/>
      </c>
      <c r="AE646" s="35" t="str">
        <f>IF(AND($E646="Oui",$L646="Apprentissage"),1,"")</f>
        <v/>
      </c>
      <c r="AF646" s="35" t="str">
        <f>IF(AND($E646="Oui",$L646="Stage"),1,"")</f>
        <v/>
      </c>
      <c r="AG646" s="35" t="str">
        <f>IF(AND($E646="Oui",$L646="Autre"),1,"")</f>
        <v/>
      </c>
      <c r="AH646" s="35" t="str">
        <f>IF(AND($E646="Oui",$O646="Cadre"),1,"")</f>
        <v/>
      </c>
      <c r="AI646" s="35" t="str">
        <f>IF(AND($E646="Oui",$O646="Agent de maîtrise"),1,"")</f>
        <v/>
      </c>
      <c r="AJ646" s="35" t="str">
        <f>IF(AND($E646="Oui",$O646="Autre"),1,"")</f>
        <v/>
      </c>
      <c r="AK646" s="38" t="str">
        <f>IF(AND($E646="Oui",$H646="F"),($C$3-J646)/365,"")</f>
        <v/>
      </c>
      <c r="AL646" s="38" t="str">
        <f>IF(AND($E646="Oui",$H646="M"),($C$3-$J646)/365,"")</f>
        <v/>
      </c>
      <c r="AM646" s="35" t="str">
        <f>IF(AND($E646="Oui",$L646="CDI",$H646="F"),1,"")</f>
        <v/>
      </c>
      <c r="AN646" s="35" t="str">
        <f>IF(AND($E646="Oui",$L646="CDD",$H646="F"),1,"")</f>
        <v/>
      </c>
      <c r="AO646" s="35" t="str">
        <f>IF(AND($E646="Oui",$L646="Apprentissage",$H646="F"),1,"")</f>
        <v/>
      </c>
      <c r="AP646" s="35" t="str">
        <f>IF(AND($E646="Oui",$L646="Stage",$H646="F"),1,"")</f>
        <v/>
      </c>
      <c r="AQ646" s="35" t="str">
        <f>IF(AND($E646="Oui",$L646="Autre",$H646="F"),1,"")</f>
        <v/>
      </c>
      <c r="AR646" s="35" t="str">
        <f>IF(AND($E646="Oui",$O646="Cadre",$H646="F"),1,"")</f>
        <v/>
      </c>
      <c r="AS646" s="35" t="str">
        <f>IF(AND($E646="Oui",$O646="Agent de maîtrise",$H646="F"),1,"")</f>
        <v/>
      </c>
      <c r="AT646" s="35" t="str">
        <f>IF(AND($E646="Oui",$O646="Autre",$H646="F"),1,"")</f>
        <v/>
      </c>
      <c r="AU646" s="35" t="str">
        <f ca="1">IF($D646&gt;$AU$5,1,"")</f>
        <v/>
      </c>
      <c r="AV646" s="35" t="str">
        <f ca="1">IF(AND($D646&gt;$AV$5,$D646&lt;$AU$5),1,"")</f>
        <v/>
      </c>
      <c r="AW646" s="35" t="str">
        <f ca="1">IF($C646&gt;$AU$5,1,"")</f>
        <v/>
      </c>
      <c r="AX646" s="35" t="str">
        <f ca="1">IF(AND($C646&gt;$AV$5,$C646&lt;$AU$5),1,"")</f>
        <v/>
      </c>
      <c r="AY646" s="21" t="str">
        <f t="shared" si="49"/>
        <v/>
      </c>
    </row>
    <row r="647" spans="1:51" x14ac:dyDescent="0.25">
      <c r="A647" s="18">
        <v>640</v>
      </c>
      <c r="B647" s="32"/>
      <c r="C647" s="33"/>
      <c r="D647" s="33"/>
      <c r="E647" s="26" t="str">
        <f t="shared" si="45"/>
        <v/>
      </c>
      <c r="F647" s="34"/>
      <c r="G647" s="35"/>
      <c r="H647" s="33"/>
      <c r="I647" s="35"/>
      <c r="J647" s="37"/>
      <c r="K647" s="37"/>
      <c r="L647" s="37"/>
      <c r="M647" s="37"/>
      <c r="N647" s="33"/>
      <c r="O647" s="33"/>
      <c r="P647" s="33"/>
      <c r="Q647" s="33"/>
      <c r="R647" s="35"/>
      <c r="S647" s="35"/>
      <c r="T647" s="37"/>
      <c r="U647" s="37"/>
      <c r="V647" s="35" t="str">
        <f>IF(ISBLANK(C647),"",IF(ISBLANK($D647),$C$3-C647,D647-C647))</f>
        <v/>
      </c>
      <c r="W647" s="35" t="str">
        <f>IF(E647="Oui",1,"")</f>
        <v/>
      </c>
      <c r="X647" s="35" t="str">
        <f t="shared" si="46"/>
        <v/>
      </c>
      <c r="Y647" s="35" t="str">
        <f t="shared" si="47"/>
        <v/>
      </c>
      <c r="Z647" s="35" t="str">
        <f>IF(E647="Oui",N647,"")</f>
        <v/>
      </c>
      <c r="AA647" s="38" t="str">
        <f>IF(E647="Oui",($C$3-J647)/365,"")</f>
        <v/>
      </c>
      <c r="AB647" s="35" t="str">
        <f t="shared" si="48"/>
        <v/>
      </c>
      <c r="AC647" s="35" t="str">
        <f>IF(AND($E647="Oui",$L647="CDI"),1,"")</f>
        <v/>
      </c>
      <c r="AD647" s="35" t="str">
        <f>IF(AND($E647="Oui",$L647="CDD"),1,"")</f>
        <v/>
      </c>
      <c r="AE647" s="35" t="str">
        <f>IF(AND($E647="Oui",$L647="Apprentissage"),1,"")</f>
        <v/>
      </c>
      <c r="AF647" s="35" t="str">
        <f>IF(AND($E647="Oui",$L647="Stage"),1,"")</f>
        <v/>
      </c>
      <c r="AG647" s="35" t="str">
        <f>IF(AND($E647="Oui",$L647="Autre"),1,"")</f>
        <v/>
      </c>
      <c r="AH647" s="35" t="str">
        <f>IF(AND($E647="Oui",$O647="Cadre"),1,"")</f>
        <v/>
      </c>
      <c r="AI647" s="35" t="str">
        <f>IF(AND($E647="Oui",$O647="Agent de maîtrise"),1,"")</f>
        <v/>
      </c>
      <c r="AJ647" s="35" t="str">
        <f>IF(AND($E647="Oui",$O647="Autre"),1,"")</f>
        <v/>
      </c>
      <c r="AK647" s="38" t="str">
        <f>IF(AND($E647="Oui",$H647="F"),($C$3-J647)/365,"")</f>
        <v/>
      </c>
      <c r="AL647" s="38" t="str">
        <f>IF(AND($E647="Oui",$H647="M"),($C$3-$J647)/365,"")</f>
        <v/>
      </c>
      <c r="AM647" s="35" t="str">
        <f>IF(AND($E647="Oui",$L647="CDI",$H647="F"),1,"")</f>
        <v/>
      </c>
      <c r="AN647" s="35" t="str">
        <f>IF(AND($E647="Oui",$L647="CDD",$H647="F"),1,"")</f>
        <v/>
      </c>
      <c r="AO647" s="35" t="str">
        <f>IF(AND($E647="Oui",$L647="Apprentissage",$H647="F"),1,"")</f>
        <v/>
      </c>
      <c r="AP647" s="35" t="str">
        <f>IF(AND($E647="Oui",$L647="Stage",$H647="F"),1,"")</f>
        <v/>
      </c>
      <c r="AQ647" s="35" t="str">
        <f>IF(AND($E647="Oui",$L647="Autre",$H647="F"),1,"")</f>
        <v/>
      </c>
      <c r="AR647" s="35" t="str">
        <f>IF(AND($E647="Oui",$O647="Cadre",$H647="F"),1,"")</f>
        <v/>
      </c>
      <c r="AS647" s="35" t="str">
        <f>IF(AND($E647="Oui",$O647="Agent de maîtrise",$H647="F"),1,"")</f>
        <v/>
      </c>
      <c r="AT647" s="35" t="str">
        <f>IF(AND($E647="Oui",$O647="Autre",$H647="F"),1,"")</f>
        <v/>
      </c>
      <c r="AU647" s="35" t="str">
        <f ca="1">IF($D647&gt;$AU$5,1,"")</f>
        <v/>
      </c>
      <c r="AV647" s="35" t="str">
        <f ca="1">IF(AND($D647&gt;$AV$5,$D647&lt;$AU$5),1,"")</f>
        <v/>
      </c>
      <c r="AW647" s="35" t="str">
        <f ca="1">IF($C647&gt;$AU$5,1,"")</f>
        <v/>
      </c>
      <c r="AX647" s="35" t="str">
        <f ca="1">IF(AND($C647&gt;$AV$5,$C647&lt;$AU$5),1,"")</f>
        <v/>
      </c>
      <c r="AY647" s="21" t="str">
        <f t="shared" si="49"/>
        <v/>
      </c>
    </row>
    <row r="648" spans="1:51" x14ac:dyDescent="0.25">
      <c r="A648" s="18">
        <v>641</v>
      </c>
      <c r="B648" s="32"/>
      <c r="C648" s="33"/>
      <c r="D648" s="33"/>
      <c r="E648" s="26" t="str">
        <f t="shared" si="45"/>
        <v/>
      </c>
      <c r="F648" s="34"/>
      <c r="G648" s="35"/>
      <c r="H648" s="33"/>
      <c r="I648" s="35"/>
      <c r="J648" s="37"/>
      <c r="K648" s="37"/>
      <c r="L648" s="37"/>
      <c r="M648" s="37"/>
      <c r="N648" s="33"/>
      <c r="O648" s="33"/>
      <c r="P648" s="33"/>
      <c r="Q648" s="33"/>
      <c r="R648" s="35"/>
      <c r="S648" s="35"/>
      <c r="T648" s="37"/>
      <c r="U648" s="37"/>
      <c r="V648" s="35" t="str">
        <f>IF(ISBLANK(C648),"",IF(ISBLANK($D648),$C$3-C648,D648-C648))</f>
        <v/>
      </c>
      <c r="W648" s="35" t="str">
        <f>IF(E648="Oui",1,"")</f>
        <v/>
      </c>
      <c r="X648" s="35" t="str">
        <f t="shared" si="46"/>
        <v/>
      </c>
      <c r="Y648" s="35" t="str">
        <f t="shared" si="47"/>
        <v/>
      </c>
      <c r="Z648" s="35" t="str">
        <f>IF(E648="Oui",N648,"")</f>
        <v/>
      </c>
      <c r="AA648" s="38" t="str">
        <f>IF(E648="Oui",($C$3-J648)/365,"")</f>
        <v/>
      </c>
      <c r="AB648" s="35" t="str">
        <f t="shared" si="48"/>
        <v/>
      </c>
      <c r="AC648" s="35" t="str">
        <f>IF(AND($E648="Oui",$L648="CDI"),1,"")</f>
        <v/>
      </c>
      <c r="AD648" s="35" t="str">
        <f>IF(AND($E648="Oui",$L648="CDD"),1,"")</f>
        <v/>
      </c>
      <c r="AE648" s="35" t="str">
        <f>IF(AND($E648="Oui",$L648="Apprentissage"),1,"")</f>
        <v/>
      </c>
      <c r="AF648" s="35" t="str">
        <f>IF(AND($E648="Oui",$L648="Stage"),1,"")</f>
        <v/>
      </c>
      <c r="AG648" s="35" t="str">
        <f>IF(AND($E648="Oui",$L648="Autre"),1,"")</f>
        <v/>
      </c>
      <c r="AH648" s="35" t="str">
        <f>IF(AND($E648="Oui",$O648="Cadre"),1,"")</f>
        <v/>
      </c>
      <c r="AI648" s="35" t="str">
        <f>IF(AND($E648="Oui",$O648="Agent de maîtrise"),1,"")</f>
        <v/>
      </c>
      <c r="AJ648" s="35" t="str">
        <f>IF(AND($E648="Oui",$O648="Autre"),1,"")</f>
        <v/>
      </c>
      <c r="AK648" s="38" t="str">
        <f>IF(AND($E648="Oui",$H648="F"),($C$3-J648)/365,"")</f>
        <v/>
      </c>
      <c r="AL648" s="38" t="str">
        <f>IF(AND($E648="Oui",$H648="M"),($C$3-$J648)/365,"")</f>
        <v/>
      </c>
      <c r="AM648" s="35" t="str">
        <f>IF(AND($E648="Oui",$L648="CDI",$H648="F"),1,"")</f>
        <v/>
      </c>
      <c r="AN648" s="35" t="str">
        <f>IF(AND($E648="Oui",$L648="CDD",$H648="F"),1,"")</f>
        <v/>
      </c>
      <c r="AO648" s="35" t="str">
        <f>IF(AND($E648="Oui",$L648="Apprentissage",$H648="F"),1,"")</f>
        <v/>
      </c>
      <c r="AP648" s="35" t="str">
        <f>IF(AND($E648="Oui",$L648="Stage",$H648="F"),1,"")</f>
        <v/>
      </c>
      <c r="AQ648" s="35" t="str">
        <f>IF(AND($E648="Oui",$L648="Autre",$H648="F"),1,"")</f>
        <v/>
      </c>
      <c r="AR648" s="35" t="str">
        <f>IF(AND($E648="Oui",$O648="Cadre",$H648="F"),1,"")</f>
        <v/>
      </c>
      <c r="AS648" s="35" t="str">
        <f>IF(AND($E648="Oui",$O648="Agent de maîtrise",$H648="F"),1,"")</f>
        <v/>
      </c>
      <c r="AT648" s="35" t="str">
        <f>IF(AND($E648="Oui",$O648="Autre",$H648="F"),1,"")</f>
        <v/>
      </c>
      <c r="AU648" s="35" t="str">
        <f ca="1">IF($D648&gt;$AU$5,1,"")</f>
        <v/>
      </c>
      <c r="AV648" s="35" t="str">
        <f ca="1">IF(AND($D648&gt;$AV$5,$D648&lt;$AU$5),1,"")</f>
        <v/>
      </c>
      <c r="AW648" s="35" t="str">
        <f ca="1">IF($C648&gt;$AU$5,1,"")</f>
        <v/>
      </c>
      <c r="AX648" s="35" t="str">
        <f ca="1">IF(AND($C648&gt;$AV$5,$C648&lt;$AU$5),1,"")</f>
        <v/>
      </c>
      <c r="AY648" s="21" t="str">
        <f t="shared" si="49"/>
        <v/>
      </c>
    </row>
    <row r="649" spans="1:51" x14ac:dyDescent="0.25">
      <c r="A649" s="18">
        <v>642</v>
      </c>
      <c r="B649" s="32"/>
      <c r="C649" s="33"/>
      <c r="D649" s="33"/>
      <c r="E649" s="26" t="str">
        <f t="shared" ref="E649:E712" si="50">IF(AND(ISBLANK(D649),ISBLANK(C649)),"",IF(ISBLANK(D649),"Oui","Non"))</f>
        <v/>
      </c>
      <c r="F649" s="34"/>
      <c r="G649" s="35"/>
      <c r="H649" s="33"/>
      <c r="I649" s="35"/>
      <c r="J649" s="37"/>
      <c r="K649" s="37"/>
      <c r="L649" s="37"/>
      <c r="M649" s="37"/>
      <c r="N649" s="33"/>
      <c r="O649" s="33"/>
      <c r="P649" s="33"/>
      <c r="Q649" s="33"/>
      <c r="R649" s="35"/>
      <c r="S649" s="35"/>
      <c r="T649" s="37"/>
      <c r="U649" s="37"/>
      <c r="V649" s="35" t="str">
        <f>IF(ISBLANK(C649),"",IF(ISBLANK($D649),$C$3-C649,D649-C649))</f>
        <v/>
      </c>
      <c r="W649" s="35" t="str">
        <f>IF(E649="Oui",1,"")</f>
        <v/>
      </c>
      <c r="X649" s="35" t="str">
        <f t="shared" ref="X649:X712" si="51">IF(H649="F",W649,"")</f>
        <v/>
      </c>
      <c r="Y649" s="35" t="str">
        <f t="shared" ref="Y649:Y712" si="52">IF(H649="M",W649,"")</f>
        <v/>
      </c>
      <c r="Z649" s="35" t="str">
        <f>IF(E649="Oui",N649,"")</f>
        <v/>
      </c>
      <c r="AA649" s="38" t="str">
        <f>IF(E649="Oui",($C$3-J649)/365,"")</f>
        <v/>
      </c>
      <c r="AB649" s="35" t="str">
        <f t="shared" ref="AB649:AB712" si="53">IF(AND($E649="Oui",K649="Oui"),1,"")</f>
        <v/>
      </c>
      <c r="AC649" s="35" t="str">
        <f>IF(AND($E649="Oui",$L649="CDI"),1,"")</f>
        <v/>
      </c>
      <c r="AD649" s="35" t="str">
        <f>IF(AND($E649="Oui",$L649="CDD"),1,"")</f>
        <v/>
      </c>
      <c r="AE649" s="35" t="str">
        <f>IF(AND($E649="Oui",$L649="Apprentissage"),1,"")</f>
        <v/>
      </c>
      <c r="AF649" s="35" t="str">
        <f>IF(AND($E649="Oui",$L649="Stage"),1,"")</f>
        <v/>
      </c>
      <c r="AG649" s="35" t="str">
        <f>IF(AND($E649="Oui",$L649="Autre"),1,"")</f>
        <v/>
      </c>
      <c r="AH649" s="35" t="str">
        <f>IF(AND($E649="Oui",$O649="Cadre"),1,"")</f>
        <v/>
      </c>
      <c r="AI649" s="35" t="str">
        <f>IF(AND($E649="Oui",$O649="Agent de maîtrise"),1,"")</f>
        <v/>
      </c>
      <c r="AJ649" s="35" t="str">
        <f>IF(AND($E649="Oui",$O649="Autre"),1,"")</f>
        <v/>
      </c>
      <c r="AK649" s="38" t="str">
        <f>IF(AND($E649="Oui",$H649="F"),($C$3-J649)/365,"")</f>
        <v/>
      </c>
      <c r="AL649" s="38" t="str">
        <f>IF(AND($E649="Oui",$H649="M"),($C$3-$J649)/365,"")</f>
        <v/>
      </c>
      <c r="AM649" s="35" t="str">
        <f>IF(AND($E649="Oui",$L649="CDI",$H649="F"),1,"")</f>
        <v/>
      </c>
      <c r="AN649" s="35" t="str">
        <f>IF(AND($E649="Oui",$L649="CDD",$H649="F"),1,"")</f>
        <v/>
      </c>
      <c r="AO649" s="35" t="str">
        <f>IF(AND($E649="Oui",$L649="Apprentissage",$H649="F"),1,"")</f>
        <v/>
      </c>
      <c r="AP649" s="35" t="str">
        <f>IF(AND($E649="Oui",$L649="Stage",$H649="F"),1,"")</f>
        <v/>
      </c>
      <c r="AQ649" s="35" t="str">
        <f>IF(AND($E649="Oui",$L649="Autre",$H649="F"),1,"")</f>
        <v/>
      </c>
      <c r="AR649" s="35" t="str">
        <f>IF(AND($E649="Oui",$O649="Cadre",$H649="F"),1,"")</f>
        <v/>
      </c>
      <c r="AS649" s="35" t="str">
        <f>IF(AND($E649="Oui",$O649="Agent de maîtrise",$H649="F"),1,"")</f>
        <v/>
      </c>
      <c r="AT649" s="35" t="str">
        <f>IF(AND($E649="Oui",$O649="Autre",$H649="F"),1,"")</f>
        <v/>
      </c>
      <c r="AU649" s="35" t="str">
        <f ca="1">IF($D649&gt;$AU$5,1,"")</f>
        <v/>
      </c>
      <c r="AV649" s="35" t="str">
        <f ca="1">IF(AND($D649&gt;$AV$5,$D649&lt;$AU$5),1,"")</f>
        <v/>
      </c>
      <c r="AW649" s="35" t="str">
        <f ca="1">IF($C649&gt;$AU$5,1,"")</f>
        <v/>
      </c>
      <c r="AX649" s="35" t="str">
        <f ca="1">IF(AND($C649&gt;$AV$5,$C649&lt;$AU$5),1,"")</f>
        <v/>
      </c>
      <c r="AY649" s="21" t="str">
        <f t="shared" ref="AY649:AY712" si="54">IF(ISBLANK(B649),"",B649)</f>
        <v/>
      </c>
    </row>
    <row r="650" spans="1:51" x14ac:dyDescent="0.25">
      <c r="A650" s="18">
        <v>643</v>
      </c>
      <c r="B650" s="32"/>
      <c r="C650" s="33"/>
      <c r="D650" s="33"/>
      <c r="E650" s="26" t="str">
        <f t="shared" si="50"/>
        <v/>
      </c>
      <c r="F650" s="34"/>
      <c r="G650" s="35"/>
      <c r="H650" s="33"/>
      <c r="I650" s="35"/>
      <c r="J650" s="37"/>
      <c r="K650" s="37"/>
      <c r="L650" s="37"/>
      <c r="M650" s="37"/>
      <c r="N650" s="33"/>
      <c r="O650" s="33"/>
      <c r="P650" s="33"/>
      <c r="Q650" s="33"/>
      <c r="R650" s="35"/>
      <c r="S650" s="35"/>
      <c r="T650" s="37"/>
      <c r="U650" s="37"/>
      <c r="V650" s="35" t="str">
        <f>IF(ISBLANK(C650),"",IF(ISBLANK($D650),$C$3-C650,D650-C650))</f>
        <v/>
      </c>
      <c r="W650" s="35" t="str">
        <f>IF(E650="Oui",1,"")</f>
        <v/>
      </c>
      <c r="X650" s="35" t="str">
        <f t="shared" si="51"/>
        <v/>
      </c>
      <c r="Y650" s="35" t="str">
        <f t="shared" si="52"/>
        <v/>
      </c>
      <c r="Z650" s="35" t="str">
        <f>IF(E650="Oui",N650,"")</f>
        <v/>
      </c>
      <c r="AA650" s="38" t="str">
        <f>IF(E650="Oui",($C$3-J650)/365,"")</f>
        <v/>
      </c>
      <c r="AB650" s="35" t="str">
        <f t="shared" si="53"/>
        <v/>
      </c>
      <c r="AC650" s="35" t="str">
        <f>IF(AND($E650="Oui",$L650="CDI"),1,"")</f>
        <v/>
      </c>
      <c r="AD650" s="35" t="str">
        <f>IF(AND($E650="Oui",$L650="CDD"),1,"")</f>
        <v/>
      </c>
      <c r="AE650" s="35" t="str">
        <f>IF(AND($E650="Oui",$L650="Apprentissage"),1,"")</f>
        <v/>
      </c>
      <c r="AF650" s="35" t="str">
        <f>IF(AND($E650="Oui",$L650="Stage"),1,"")</f>
        <v/>
      </c>
      <c r="AG650" s="35" t="str">
        <f>IF(AND($E650="Oui",$L650="Autre"),1,"")</f>
        <v/>
      </c>
      <c r="AH650" s="35" t="str">
        <f>IF(AND($E650="Oui",$O650="Cadre"),1,"")</f>
        <v/>
      </c>
      <c r="AI650" s="35" t="str">
        <f>IF(AND($E650="Oui",$O650="Agent de maîtrise"),1,"")</f>
        <v/>
      </c>
      <c r="AJ650" s="35" t="str">
        <f>IF(AND($E650="Oui",$O650="Autre"),1,"")</f>
        <v/>
      </c>
      <c r="AK650" s="38" t="str">
        <f>IF(AND($E650="Oui",$H650="F"),($C$3-J650)/365,"")</f>
        <v/>
      </c>
      <c r="AL650" s="38" t="str">
        <f>IF(AND($E650="Oui",$H650="M"),($C$3-$J650)/365,"")</f>
        <v/>
      </c>
      <c r="AM650" s="35" t="str">
        <f>IF(AND($E650="Oui",$L650="CDI",$H650="F"),1,"")</f>
        <v/>
      </c>
      <c r="AN650" s="35" t="str">
        <f>IF(AND($E650="Oui",$L650="CDD",$H650="F"),1,"")</f>
        <v/>
      </c>
      <c r="AO650" s="35" t="str">
        <f>IF(AND($E650="Oui",$L650="Apprentissage",$H650="F"),1,"")</f>
        <v/>
      </c>
      <c r="AP650" s="35" t="str">
        <f>IF(AND($E650="Oui",$L650="Stage",$H650="F"),1,"")</f>
        <v/>
      </c>
      <c r="AQ650" s="35" t="str">
        <f>IF(AND($E650="Oui",$L650="Autre",$H650="F"),1,"")</f>
        <v/>
      </c>
      <c r="AR650" s="35" t="str">
        <f>IF(AND($E650="Oui",$O650="Cadre",$H650="F"),1,"")</f>
        <v/>
      </c>
      <c r="AS650" s="35" t="str">
        <f>IF(AND($E650="Oui",$O650="Agent de maîtrise",$H650="F"),1,"")</f>
        <v/>
      </c>
      <c r="AT650" s="35" t="str">
        <f>IF(AND($E650="Oui",$O650="Autre",$H650="F"),1,"")</f>
        <v/>
      </c>
      <c r="AU650" s="35" t="str">
        <f ca="1">IF($D650&gt;$AU$5,1,"")</f>
        <v/>
      </c>
      <c r="AV650" s="35" t="str">
        <f ca="1">IF(AND($D650&gt;$AV$5,$D650&lt;$AU$5),1,"")</f>
        <v/>
      </c>
      <c r="AW650" s="35" t="str">
        <f ca="1">IF($C650&gt;$AU$5,1,"")</f>
        <v/>
      </c>
      <c r="AX650" s="35" t="str">
        <f ca="1">IF(AND($C650&gt;$AV$5,$C650&lt;$AU$5),1,"")</f>
        <v/>
      </c>
      <c r="AY650" s="21" t="str">
        <f t="shared" si="54"/>
        <v/>
      </c>
    </row>
    <row r="651" spans="1:51" x14ac:dyDescent="0.25">
      <c r="A651" s="18">
        <v>644</v>
      </c>
      <c r="B651" s="32"/>
      <c r="C651" s="33"/>
      <c r="D651" s="33"/>
      <c r="E651" s="26" t="str">
        <f t="shared" si="50"/>
        <v/>
      </c>
      <c r="F651" s="34"/>
      <c r="G651" s="35"/>
      <c r="H651" s="33"/>
      <c r="I651" s="35"/>
      <c r="J651" s="37"/>
      <c r="K651" s="37"/>
      <c r="L651" s="37"/>
      <c r="M651" s="37"/>
      <c r="N651" s="33"/>
      <c r="O651" s="33"/>
      <c r="P651" s="33"/>
      <c r="Q651" s="33"/>
      <c r="R651" s="35"/>
      <c r="S651" s="35"/>
      <c r="T651" s="37"/>
      <c r="U651" s="37"/>
      <c r="V651" s="35" t="str">
        <f>IF(ISBLANK(C651),"",IF(ISBLANK($D651),$C$3-C651,D651-C651))</f>
        <v/>
      </c>
      <c r="W651" s="35" t="str">
        <f>IF(E651="Oui",1,"")</f>
        <v/>
      </c>
      <c r="X651" s="35" t="str">
        <f t="shared" si="51"/>
        <v/>
      </c>
      <c r="Y651" s="35" t="str">
        <f t="shared" si="52"/>
        <v/>
      </c>
      <c r="Z651" s="35" t="str">
        <f>IF(E651="Oui",N651,"")</f>
        <v/>
      </c>
      <c r="AA651" s="38" t="str">
        <f>IF(E651="Oui",($C$3-J651)/365,"")</f>
        <v/>
      </c>
      <c r="AB651" s="35" t="str">
        <f t="shared" si="53"/>
        <v/>
      </c>
      <c r="AC651" s="35" t="str">
        <f>IF(AND($E651="Oui",$L651="CDI"),1,"")</f>
        <v/>
      </c>
      <c r="AD651" s="35" t="str">
        <f>IF(AND($E651="Oui",$L651="CDD"),1,"")</f>
        <v/>
      </c>
      <c r="AE651" s="35" t="str">
        <f>IF(AND($E651="Oui",$L651="Apprentissage"),1,"")</f>
        <v/>
      </c>
      <c r="AF651" s="35" t="str">
        <f>IF(AND($E651="Oui",$L651="Stage"),1,"")</f>
        <v/>
      </c>
      <c r="AG651" s="35" t="str">
        <f>IF(AND($E651="Oui",$L651="Autre"),1,"")</f>
        <v/>
      </c>
      <c r="AH651" s="35" t="str">
        <f>IF(AND($E651="Oui",$O651="Cadre"),1,"")</f>
        <v/>
      </c>
      <c r="AI651" s="35" t="str">
        <f>IF(AND($E651="Oui",$O651="Agent de maîtrise"),1,"")</f>
        <v/>
      </c>
      <c r="AJ651" s="35" t="str">
        <f>IF(AND($E651="Oui",$O651="Autre"),1,"")</f>
        <v/>
      </c>
      <c r="AK651" s="38" t="str">
        <f>IF(AND($E651="Oui",$H651="F"),($C$3-J651)/365,"")</f>
        <v/>
      </c>
      <c r="AL651" s="38" t="str">
        <f>IF(AND($E651="Oui",$H651="M"),($C$3-$J651)/365,"")</f>
        <v/>
      </c>
      <c r="AM651" s="35" t="str">
        <f>IF(AND($E651="Oui",$L651="CDI",$H651="F"),1,"")</f>
        <v/>
      </c>
      <c r="AN651" s="35" t="str">
        <f>IF(AND($E651="Oui",$L651="CDD",$H651="F"),1,"")</f>
        <v/>
      </c>
      <c r="AO651" s="35" t="str">
        <f>IF(AND($E651="Oui",$L651="Apprentissage",$H651="F"),1,"")</f>
        <v/>
      </c>
      <c r="AP651" s="35" t="str">
        <f>IF(AND($E651="Oui",$L651="Stage",$H651="F"),1,"")</f>
        <v/>
      </c>
      <c r="AQ651" s="35" t="str">
        <f>IF(AND($E651="Oui",$L651="Autre",$H651="F"),1,"")</f>
        <v/>
      </c>
      <c r="AR651" s="35" t="str">
        <f>IF(AND($E651="Oui",$O651="Cadre",$H651="F"),1,"")</f>
        <v/>
      </c>
      <c r="AS651" s="35" t="str">
        <f>IF(AND($E651="Oui",$O651="Agent de maîtrise",$H651="F"),1,"")</f>
        <v/>
      </c>
      <c r="AT651" s="35" t="str">
        <f>IF(AND($E651="Oui",$O651="Autre",$H651="F"),1,"")</f>
        <v/>
      </c>
      <c r="AU651" s="35" t="str">
        <f ca="1">IF($D651&gt;$AU$5,1,"")</f>
        <v/>
      </c>
      <c r="AV651" s="35" t="str">
        <f ca="1">IF(AND($D651&gt;$AV$5,$D651&lt;$AU$5),1,"")</f>
        <v/>
      </c>
      <c r="AW651" s="35" t="str">
        <f ca="1">IF($C651&gt;$AU$5,1,"")</f>
        <v/>
      </c>
      <c r="AX651" s="35" t="str">
        <f ca="1">IF(AND($C651&gt;$AV$5,$C651&lt;$AU$5),1,"")</f>
        <v/>
      </c>
      <c r="AY651" s="21" t="str">
        <f t="shared" si="54"/>
        <v/>
      </c>
    </row>
    <row r="652" spans="1:51" x14ac:dyDescent="0.25">
      <c r="A652" s="18">
        <v>645</v>
      </c>
      <c r="B652" s="32"/>
      <c r="C652" s="33"/>
      <c r="D652" s="33"/>
      <c r="E652" s="26" t="str">
        <f t="shared" si="50"/>
        <v/>
      </c>
      <c r="F652" s="34"/>
      <c r="G652" s="35"/>
      <c r="H652" s="33"/>
      <c r="I652" s="35"/>
      <c r="J652" s="37"/>
      <c r="K652" s="37"/>
      <c r="L652" s="37"/>
      <c r="M652" s="37"/>
      <c r="N652" s="33"/>
      <c r="O652" s="33"/>
      <c r="P652" s="33"/>
      <c r="Q652" s="33"/>
      <c r="R652" s="35"/>
      <c r="S652" s="35"/>
      <c r="T652" s="37"/>
      <c r="U652" s="37"/>
      <c r="V652" s="35" t="str">
        <f>IF(ISBLANK(C652),"",IF(ISBLANK($D652),$C$3-C652,D652-C652))</f>
        <v/>
      </c>
      <c r="W652" s="35" t="str">
        <f>IF(E652="Oui",1,"")</f>
        <v/>
      </c>
      <c r="X652" s="35" t="str">
        <f t="shared" si="51"/>
        <v/>
      </c>
      <c r="Y652" s="35" t="str">
        <f t="shared" si="52"/>
        <v/>
      </c>
      <c r="Z652" s="35" t="str">
        <f>IF(E652="Oui",N652,"")</f>
        <v/>
      </c>
      <c r="AA652" s="38" t="str">
        <f>IF(E652="Oui",($C$3-J652)/365,"")</f>
        <v/>
      </c>
      <c r="AB652" s="35" t="str">
        <f t="shared" si="53"/>
        <v/>
      </c>
      <c r="AC652" s="35" t="str">
        <f>IF(AND($E652="Oui",$L652="CDI"),1,"")</f>
        <v/>
      </c>
      <c r="AD652" s="35" t="str">
        <f>IF(AND($E652="Oui",$L652="CDD"),1,"")</f>
        <v/>
      </c>
      <c r="AE652" s="35" t="str">
        <f>IF(AND($E652="Oui",$L652="Apprentissage"),1,"")</f>
        <v/>
      </c>
      <c r="AF652" s="35" t="str">
        <f>IF(AND($E652="Oui",$L652="Stage"),1,"")</f>
        <v/>
      </c>
      <c r="AG652" s="35" t="str">
        <f>IF(AND($E652="Oui",$L652="Autre"),1,"")</f>
        <v/>
      </c>
      <c r="AH652" s="35" t="str">
        <f>IF(AND($E652="Oui",$O652="Cadre"),1,"")</f>
        <v/>
      </c>
      <c r="AI652" s="35" t="str">
        <f>IF(AND($E652="Oui",$O652="Agent de maîtrise"),1,"")</f>
        <v/>
      </c>
      <c r="AJ652" s="35" t="str">
        <f>IF(AND($E652="Oui",$O652="Autre"),1,"")</f>
        <v/>
      </c>
      <c r="AK652" s="38" t="str">
        <f>IF(AND($E652="Oui",$H652="F"),($C$3-J652)/365,"")</f>
        <v/>
      </c>
      <c r="AL652" s="38" t="str">
        <f>IF(AND($E652="Oui",$H652="M"),($C$3-$J652)/365,"")</f>
        <v/>
      </c>
      <c r="AM652" s="35" t="str">
        <f>IF(AND($E652="Oui",$L652="CDI",$H652="F"),1,"")</f>
        <v/>
      </c>
      <c r="AN652" s="35" t="str">
        <f>IF(AND($E652="Oui",$L652="CDD",$H652="F"),1,"")</f>
        <v/>
      </c>
      <c r="AO652" s="35" t="str">
        <f>IF(AND($E652="Oui",$L652="Apprentissage",$H652="F"),1,"")</f>
        <v/>
      </c>
      <c r="AP652" s="35" t="str">
        <f>IF(AND($E652="Oui",$L652="Stage",$H652="F"),1,"")</f>
        <v/>
      </c>
      <c r="AQ652" s="35" t="str">
        <f>IF(AND($E652="Oui",$L652="Autre",$H652="F"),1,"")</f>
        <v/>
      </c>
      <c r="AR652" s="35" t="str">
        <f>IF(AND($E652="Oui",$O652="Cadre",$H652="F"),1,"")</f>
        <v/>
      </c>
      <c r="AS652" s="35" t="str">
        <f>IF(AND($E652="Oui",$O652="Agent de maîtrise",$H652="F"),1,"")</f>
        <v/>
      </c>
      <c r="AT652" s="35" t="str">
        <f>IF(AND($E652="Oui",$O652="Autre",$H652="F"),1,"")</f>
        <v/>
      </c>
      <c r="AU652" s="35" t="str">
        <f ca="1">IF($D652&gt;$AU$5,1,"")</f>
        <v/>
      </c>
      <c r="AV652" s="35" t="str">
        <f ca="1">IF(AND($D652&gt;$AV$5,$D652&lt;$AU$5),1,"")</f>
        <v/>
      </c>
      <c r="AW652" s="35" t="str">
        <f ca="1">IF($C652&gt;$AU$5,1,"")</f>
        <v/>
      </c>
      <c r="AX652" s="35" t="str">
        <f ca="1">IF(AND($C652&gt;$AV$5,$C652&lt;$AU$5),1,"")</f>
        <v/>
      </c>
      <c r="AY652" s="21" t="str">
        <f t="shared" si="54"/>
        <v/>
      </c>
    </row>
    <row r="653" spans="1:51" x14ac:dyDescent="0.25">
      <c r="A653" s="18">
        <v>646</v>
      </c>
      <c r="B653" s="32"/>
      <c r="C653" s="33"/>
      <c r="D653" s="33"/>
      <c r="E653" s="26" t="str">
        <f t="shared" si="50"/>
        <v/>
      </c>
      <c r="F653" s="34"/>
      <c r="G653" s="35"/>
      <c r="H653" s="33"/>
      <c r="I653" s="35"/>
      <c r="J653" s="37"/>
      <c r="K653" s="37"/>
      <c r="L653" s="37"/>
      <c r="M653" s="37"/>
      <c r="N653" s="33"/>
      <c r="O653" s="33"/>
      <c r="P653" s="33"/>
      <c r="Q653" s="33"/>
      <c r="R653" s="35"/>
      <c r="S653" s="35"/>
      <c r="T653" s="37"/>
      <c r="U653" s="37"/>
      <c r="V653" s="35" t="str">
        <f>IF(ISBLANK(C653),"",IF(ISBLANK($D653),$C$3-C653,D653-C653))</f>
        <v/>
      </c>
      <c r="W653" s="35" t="str">
        <f>IF(E653="Oui",1,"")</f>
        <v/>
      </c>
      <c r="X653" s="35" t="str">
        <f t="shared" si="51"/>
        <v/>
      </c>
      <c r="Y653" s="35" t="str">
        <f t="shared" si="52"/>
        <v/>
      </c>
      <c r="Z653" s="35" t="str">
        <f>IF(E653="Oui",N653,"")</f>
        <v/>
      </c>
      <c r="AA653" s="38" t="str">
        <f>IF(E653="Oui",($C$3-J653)/365,"")</f>
        <v/>
      </c>
      <c r="AB653" s="35" t="str">
        <f t="shared" si="53"/>
        <v/>
      </c>
      <c r="AC653" s="35" t="str">
        <f>IF(AND($E653="Oui",$L653="CDI"),1,"")</f>
        <v/>
      </c>
      <c r="AD653" s="35" t="str">
        <f>IF(AND($E653="Oui",$L653="CDD"),1,"")</f>
        <v/>
      </c>
      <c r="AE653" s="35" t="str">
        <f>IF(AND($E653="Oui",$L653="Apprentissage"),1,"")</f>
        <v/>
      </c>
      <c r="AF653" s="35" t="str">
        <f>IF(AND($E653="Oui",$L653="Stage"),1,"")</f>
        <v/>
      </c>
      <c r="AG653" s="35" t="str">
        <f>IF(AND($E653="Oui",$L653="Autre"),1,"")</f>
        <v/>
      </c>
      <c r="AH653" s="35" t="str">
        <f>IF(AND($E653="Oui",$O653="Cadre"),1,"")</f>
        <v/>
      </c>
      <c r="AI653" s="35" t="str">
        <f>IF(AND($E653="Oui",$O653="Agent de maîtrise"),1,"")</f>
        <v/>
      </c>
      <c r="AJ653" s="35" t="str">
        <f>IF(AND($E653="Oui",$O653="Autre"),1,"")</f>
        <v/>
      </c>
      <c r="AK653" s="38" t="str">
        <f>IF(AND($E653="Oui",$H653="F"),($C$3-J653)/365,"")</f>
        <v/>
      </c>
      <c r="AL653" s="38" t="str">
        <f>IF(AND($E653="Oui",$H653="M"),($C$3-$J653)/365,"")</f>
        <v/>
      </c>
      <c r="AM653" s="35" t="str">
        <f>IF(AND($E653="Oui",$L653="CDI",$H653="F"),1,"")</f>
        <v/>
      </c>
      <c r="AN653" s="35" t="str">
        <f>IF(AND($E653="Oui",$L653="CDD",$H653="F"),1,"")</f>
        <v/>
      </c>
      <c r="AO653" s="35" t="str">
        <f>IF(AND($E653="Oui",$L653="Apprentissage",$H653="F"),1,"")</f>
        <v/>
      </c>
      <c r="AP653" s="35" t="str">
        <f>IF(AND($E653="Oui",$L653="Stage",$H653="F"),1,"")</f>
        <v/>
      </c>
      <c r="AQ653" s="35" t="str">
        <f>IF(AND($E653="Oui",$L653="Autre",$H653="F"),1,"")</f>
        <v/>
      </c>
      <c r="AR653" s="35" t="str">
        <f>IF(AND($E653="Oui",$O653="Cadre",$H653="F"),1,"")</f>
        <v/>
      </c>
      <c r="AS653" s="35" t="str">
        <f>IF(AND($E653="Oui",$O653="Agent de maîtrise",$H653="F"),1,"")</f>
        <v/>
      </c>
      <c r="AT653" s="35" t="str">
        <f>IF(AND($E653="Oui",$O653="Autre",$H653="F"),1,"")</f>
        <v/>
      </c>
      <c r="AU653" s="35" t="str">
        <f ca="1">IF($D653&gt;$AU$5,1,"")</f>
        <v/>
      </c>
      <c r="AV653" s="35" t="str">
        <f ca="1">IF(AND($D653&gt;$AV$5,$D653&lt;$AU$5),1,"")</f>
        <v/>
      </c>
      <c r="AW653" s="35" t="str">
        <f ca="1">IF($C653&gt;$AU$5,1,"")</f>
        <v/>
      </c>
      <c r="AX653" s="35" t="str">
        <f ca="1">IF(AND($C653&gt;$AV$5,$C653&lt;$AU$5),1,"")</f>
        <v/>
      </c>
      <c r="AY653" s="21" t="str">
        <f t="shared" si="54"/>
        <v/>
      </c>
    </row>
    <row r="654" spans="1:51" x14ac:dyDescent="0.25">
      <c r="A654" s="18">
        <v>647</v>
      </c>
      <c r="B654" s="32"/>
      <c r="C654" s="33"/>
      <c r="D654" s="33"/>
      <c r="E654" s="26" t="str">
        <f t="shared" si="50"/>
        <v/>
      </c>
      <c r="F654" s="34"/>
      <c r="G654" s="35"/>
      <c r="H654" s="33"/>
      <c r="I654" s="35"/>
      <c r="J654" s="37"/>
      <c r="K654" s="37"/>
      <c r="L654" s="37"/>
      <c r="M654" s="37"/>
      <c r="N654" s="33"/>
      <c r="O654" s="33"/>
      <c r="P654" s="33"/>
      <c r="Q654" s="33"/>
      <c r="R654" s="35"/>
      <c r="S654" s="35"/>
      <c r="T654" s="37"/>
      <c r="U654" s="37"/>
      <c r="V654" s="35" t="str">
        <f>IF(ISBLANK(C654),"",IF(ISBLANK($D654),$C$3-C654,D654-C654))</f>
        <v/>
      </c>
      <c r="W654" s="35" t="str">
        <f>IF(E654="Oui",1,"")</f>
        <v/>
      </c>
      <c r="X654" s="35" t="str">
        <f t="shared" si="51"/>
        <v/>
      </c>
      <c r="Y654" s="35" t="str">
        <f t="shared" si="52"/>
        <v/>
      </c>
      <c r="Z654" s="35" t="str">
        <f>IF(E654="Oui",N654,"")</f>
        <v/>
      </c>
      <c r="AA654" s="38" t="str">
        <f>IF(E654="Oui",($C$3-J654)/365,"")</f>
        <v/>
      </c>
      <c r="AB654" s="35" t="str">
        <f t="shared" si="53"/>
        <v/>
      </c>
      <c r="AC654" s="35" t="str">
        <f>IF(AND($E654="Oui",$L654="CDI"),1,"")</f>
        <v/>
      </c>
      <c r="AD654" s="35" t="str">
        <f>IF(AND($E654="Oui",$L654="CDD"),1,"")</f>
        <v/>
      </c>
      <c r="AE654" s="35" t="str">
        <f>IF(AND($E654="Oui",$L654="Apprentissage"),1,"")</f>
        <v/>
      </c>
      <c r="AF654" s="35" t="str">
        <f>IF(AND($E654="Oui",$L654="Stage"),1,"")</f>
        <v/>
      </c>
      <c r="AG654" s="35" t="str">
        <f>IF(AND($E654="Oui",$L654="Autre"),1,"")</f>
        <v/>
      </c>
      <c r="AH654" s="35" t="str">
        <f>IF(AND($E654="Oui",$O654="Cadre"),1,"")</f>
        <v/>
      </c>
      <c r="AI654" s="35" t="str">
        <f>IF(AND($E654="Oui",$O654="Agent de maîtrise"),1,"")</f>
        <v/>
      </c>
      <c r="AJ654" s="35" t="str">
        <f>IF(AND($E654="Oui",$O654="Autre"),1,"")</f>
        <v/>
      </c>
      <c r="AK654" s="38" t="str">
        <f>IF(AND($E654="Oui",$H654="F"),($C$3-J654)/365,"")</f>
        <v/>
      </c>
      <c r="AL654" s="38" t="str">
        <f>IF(AND($E654="Oui",$H654="M"),($C$3-$J654)/365,"")</f>
        <v/>
      </c>
      <c r="AM654" s="35" t="str">
        <f>IF(AND($E654="Oui",$L654="CDI",$H654="F"),1,"")</f>
        <v/>
      </c>
      <c r="AN654" s="35" t="str">
        <f>IF(AND($E654="Oui",$L654="CDD",$H654="F"),1,"")</f>
        <v/>
      </c>
      <c r="AO654" s="35" t="str">
        <f>IF(AND($E654="Oui",$L654="Apprentissage",$H654="F"),1,"")</f>
        <v/>
      </c>
      <c r="AP654" s="35" t="str">
        <f>IF(AND($E654="Oui",$L654="Stage",$H654="F"),1,"")</f>
        <v/>
      </c>
      <c r="AQ654" s="35" t="str">
        <f>IF(AND($E654="Oui",$L654="Autre",$H654="F"),1,"")</f>
        <v/>
      </c>
      <c r="AR654" s="35" t="str">
        <f>IF(AND($E654="Oui",$O654="Cadre",$H654="F"),1,"")</f>
        <v/>
      </c>
      <c r="AS654" s="35" t="str">
        <f>IF(AND($E654="Oui",$O654="Agent de maîtrise",$H654="F"),1,"")</f>
        <v/>
      </c>
      <c r="AT654" s="35" t="str">
        <f>IF(AND($E654="Oui",$O654="Autre",$H654="F"),1,"")</f>
        <v/>
      </c>
      <c r="AU654" s="35" t="str">
        <f ca="1">IF($D654&gt;$AU$5,1,"")</f>
        <v/>
      </c>
      <c r="AV654" s="35" t="str">
        <f ca="1">IF(AND($D654&gt;$AV$5,$D654&lt;$AU$5),1,"")</f>
        <v/>
      </c>
      <c r="AW654" s="35" t="str">
        <f ca="1">IF($C654&gt;$AU$5,1,"")</f>
        <v/>
      </c>
      <c r="AX654" s="35" t="str">
        <f ca="1">IF(AND($C654&gt;$AV$5,$C654&lt;$AU$5),1,"")</f>
        <v/>
      </c>
      <c r="AY654" s="21" t="str">
        <f t="shared" si="54"/>
        <v/>
      </c>
    </row>
    <row r="655" spans="1:51" x14ac:dyDescent="0.25">
      <c r="A655" s="18">
        <v>648</v>
      </c>
      <c r="B655" s="32"/>
      <c r="C655" s="33"/>
      <c r="D655" s="33"/>
      <c r="E655" s="26" t="str">
        <f t="shared" si="50"/>
        <v/>
      </c>
      <c r="F655" s="34"/>
      <c r="G655" s="35"/>
      <c r="H655" s="33"/>
      <c r="I655" s="35"/>
      <c r="J655" s="37"/>
      <c r="K655" s="37"/>
      <c r="L655" s="37"/>
      <c r="M655" s="37"/>
      <c r="N655" s="33"/>
      <c r="O655" s="33"/>
      <c r="P655" s="33"/>
      <c r="Q655" s="33"/>
      <c r="R655" s="35"/>
      <c r="S655" s="35"/>
      <c r="T655" s="37"/>
      <c r="U655" s="37"/>
      <c r="V655" s="35" t="str">
        <f>IF(ISBLANK(C655),"",IF(ISBLANK($D655),$C$3-C655,D655-C655))</f>
        <v/>
      </c>
      <c r="W655" s="35" t="str">
        <f>IF(E655="Oui",1,"")</f>
        <v/>
      </c>
      <c r="X655" s="35" t="str">
        <f t="shared" si="51"/>
        <v/>
      </c>
      <c r="Y655" s="35" t="str">
        <f t="shared" si="52"/>
        <v/>
      </c>
      <c r="Z655" s="35" t="str">
        <f>IF(E655="Oui",N655,"")</f>
        <v/>
      </c>
      <c r="AA655" s="38" t="str">
        <f>IF(E655="Oui",($C$3-J655)/365,"")</f>
        <v/>
      </c>
      <c r="AB655" s="35" t="str">
        <f t="shared" si="53"/>
        <v/>
      </c>
      <c r="AC655" s="35" t="str">
        <f>IF(AND($E655="Oui",$L655="CDI"),1,"")</f>
        <v/>
      </c>
      <c r="AD655" s="35" t="str">
        <f>IF(AND($E655="Oui",$L655="CDD"),1,"")</f>
        <v/>
      </c>
      <c r="AE655" s="35" t="str">
        <f>IF(AND($E655="Oui",$L655="Apprentissage"),1,"")</f>
        <v/>
      </c>
      <c r="AF655" s="35" t="str">
        <f>IF(AND($E655="Oui",$L655="Stage"),1,"")</f>
        <v/>
      </c>
      <c r="AG655" s="35" t="str">
        <f>IF(AND($E655="Oui",$L655="Autre"),1,"")</f>
        <v/>
      </c>
      <c r="AH655" s="35" t="str">
        <f>IF(AND($E655="Oui",$O655="Cadre"),1,"")</f>
        <v/>
      </c>
      <c r="AI655" s="35" t="str">
        <f>IF(AND($E655="Oui",$O655="Agent de maîtrise"),1,"")</f>
        <v/>
      </c>
      <c r="AJ655" s="35" t="str">
        <f>IF(AND($E655="Oui",$O655="Autre"),1,"")</f>
        <v/>
      </c>
      <c r="AK655" s="38" t="str">
        <f>IF(AND($E655="Oui",$H655="F"),($C$3-J655)/365,"")</f>
        <v/>
      </c>
      <c r="AL655" s="38" t="str">
        <f>IF(AND($E655="Oui",$H655="M"),($C$3-$J655)/365,"")</f>
        <v/>
      </c>
      <c r="AM655" s="35" t="str">
        <f>IF(AND($E655="Oui",$L655="CDI",$H655="F"),1,"")</f>
        <v/>
      </c>
      <c r="AN655" s="35" t="str">
        <f>IF(AND($E655="Oui",$L655="CDD",$H655="F"),1,"")</f>
        <v/>
      </c>
      <c r="AO655" s="35" t="str">
        <f>IF(AND($E655="Oui",$L655="Apprentissage",$H655="F"),1,"")</f>
        <v/>
      </c>
      <c r="AP655" s="35" t="str">
        <f>IF(AND($E655="Oui",$L655="Stage",$H655="F"),1,"")</f>
        <v/>
      </c>
      <c r="AQ655" s="35" t="str">
        <f>IF(AND($E655="Oui",$L655="Autre",$H655="F"),1,"")</f>
        <v/>
      </c>
      <c r="AR655" s="35" t="str">
        <f>IF(AND($E655="Oui",$O655="Cadre",$H655="F"),1,"")</f>
        <v/>
      </c>
      <c r="AS655" s="35" t="str">
        <f>IF(AND($E655="Oui",$O655="Agent de maîtrise",$H655="F"),1,"")</f>
        <v/>
      </c>
      <c r="AT655" s="35" t="str">
        <f>IF(AND($E655="Oui",$O655="Autre",$H655="F"),1,"")</f>
        <v/>
      </c>
      <c r="AU655" s="35" t="str">
        <f ca="1">IF($D655&gt;$AU$5,1,"")</f>
        <v/>
      </c>
      <c r="AV655" s="35" t="str">
        <f ca="1">IF(AND($D655&gt;$AV$5,$D655&lt;$AU$5),1,"")</f>
        <v/>
      </c>
      <c r="AW655" s="35" t="str">
        <f ca="1">IF($C655&gt;$AU$5,1,"")</f>
        <v/>
      </c>
      <c r="AX655" s="35" t="str">
        <f ca="1">IF(AND($C655&gt;$AV$5,$C655&lt;$AU$5),1,"")</f>
        <v/>
      </c>
      <c r="AY655" s="21" t="str">
        <f t="shared" si="54"/>
        <v/>
      </c>
    </row>
    <row r="656" spans="1:51" x14ac:dyDescent="0.25">
      <c r="A656" s="18">
        <v>649</v>
      </c>
      <c r="B656" s="32"/>
      <c r="C656" s="33"/>
      <c r="D656" s="33"/>
      <c r="E656" s="26" t="str">
        <f t="shared" si="50"/>
        <v/>
      </c>
      <c r="F656" s="34"/>
      <c r="G656" s="35"/>
      <c r="H656" s="33"/>
      <c r="I656" s="35"/>
      <c r="J656" s="37"/>
      <c r="K656" s="37"/>
      <c r="L656" s="37"/>
      <c r="M656" s="37"/>
      <c r="N656" s="33"/>
      <c r="O656" s="33"/>
      <c r="P656" s="33"/>
      <c r="Q656" s="33"/>
      <c r="R656" s="35"/>
      <c r="S656" s="35"/>
      <c r="T656" s="37"/>
      <c r="U656" s="37"/>
      <c r="V656" s="35" t="str">
        <f>IF(ISBLANK(C656),"",IF(ISBLANK($D656),$C$3-C656,D656-C656))</f>
        <v/>
      </c>
      <c r="W656" s="35" t="str">
        <f>IF(E656="Oui",1,"")</f>
        <v/>
      </c>
      <c r="X656" s="35" t="str">
        <f t="shared" si="51"/>
        <v/>
      </c>
      <c r="Y656" s="35" t="str">
        <f t="shared" si="52"/>
        <v/>
      </c>
      <c r="Z656" s="35" t="str">
        <f>IF(E656="Oui",N656,"")</f>
        <v/>
      </c>
      <c r="AA656" s="38" t="str">
        <f>IF(E656="Oui",($C$3-J656)/365,"")</f>
        <v/>
      </c>
      <c r="AB656" s="35" t="str">
        <f t="shared" si="53"/>
        <v/>
      </c>
      <c r="AC656" s="35" t="str">
        <f>IF(AND($E656="Oui",$L656="CDI"),1,"")</f>
        <v/>
      </c>
      <c r="AD656" s="35" t="str">
        <f>IF(AND($E656="Oui",$L656="CDD"),1,"")</f>
        <v/>
      </c>
      <c r="AE656" s="35" t="str">
        <f>IF(AND($E656="Oui",$L656="Apprentissage"),1,"")</f>
        <v/>
      </c>
      <c r="AF656" s="35" t="str">
        <f>IF(AND($E656="Oui",$L656="Stage"),1,"")</f>
        <v/>
      </c>
      <c r="AG656" s="35" t="str">
        <f>IF(AND($E656="Oui",$L656="Autre"),1,"")</f>
        <v/>
      </c>
      <c r="AH656" s="35" t="str">
        <f>IF(AND($E656="Oui",$O656="Cadre"),1,"")</f>
        <v/>
      </c>
      <c r="AI656" s="35" t="str">
        <f>IF(AND($E656="Oui",$O656="Agent de maîtrise"),1,"")</f>
        <v/>
      </c>
      <c r="AJ656" s="35" t="str">
        <f>IF(AND($E656="Oui",$O656="Autre"),1,"")</f>
        <v/>
      </c>
      <c r="AK656" s="38" t="str">
        <f>IF(AND($E656="Oui",$H656="F"),($C$3-J656)/365,"")</f>
        <v/>
      </c>
      <c r="AL656" s="38" t="str">
        <f>IF(AND($E656="Oui",$H656="M"),($C$3-$J656)/365,"")</f>
        <v/>
      </c>
      <c r="AM656" s="35" t="str">
        <f>IF(AND($E656="Oui",$L656="CDI",$H656="F"),1,"")</f>
        <v/>
      </c>
      <c r="AN656" s="35" t="str">
        <f>IF(AND($E656="Oui",$L656="CDD",$H656="F"),1,"")</f>
        <v/>
      </c>
      <c r="AO656" s="35" t="str">
        <f>IF(AND($E656="Oui",$L656="Apprentissage",$H656="F"),1,"")</f>
        <v/>
      </c>
      <c r="AP656" s="35" t="str">
        <f>IF(AND($E656="Oui",$L656="Stage",$H656="F"),1,"")</f>
        <v/>
      </c>
      <c r="AQ656" s="35" t="str">
        <f>IF(AND($E656="Oui",$L656="Autre",$H656="F"),1,"")</f>
        <v/>
      </c>
      <c r="AR656" s="35" t="str">
        <f>IF(AND($E656="Oui",$O656="Cadre",$H656="F"),1,"")</f>
        <v/>
      </c>
      <c r="AS656" s="35" t="str">
        <f>IF(AND($E656="Oui",$O656="Agent de maîtrise",$H656="F"),1,"")</f>
        <v/>
      </c>
      <c r="AT656" s="35" t="str">
        <f>IF(AND($E656="Oui",$O656="Autre",$H656="F"),1,"")</f>
        <v/>
      </c>
      <c r="AU656" s="35" t="str">
        <f ca="1">IF($D656&gt;$AU$5,1,"")</f>
        <v/>
      </c>
      <c r="AV656" s="35" t="str">
        <f ca="1">IF(AND($D656&gt;$AV$5,$D656&lt;$AU$5),1,"")</f>
        <v/>
      </c>
      <c r="AW656" s="35" t="str">
        <f ca="1">IF($C656&gt;$AU$5,1,"")</f>
        <v/>
      </c>
      <c r="AX656" s="35" t="str">
        <f ca="1">IF(AND($C656&gt;$AV$5,$C656&lt;$AU$5),1,"")</f>
        <v/>
      </c>
      <c r="AY656" s="21" t="str">
        <f t="shared" si="54"/>
        <v/>
      </c>
    </row>
    <row r="657" spans="1:51" x14ac:dyDescent="0.25">
      <c r="A657" s="18">
        <v>650</v>
      </c>
      <c r="B657" s="32"/>
      <c r="C657" s="33"/>
      <c r="D657" s="33"/>
      <c r="E657" s="26" t="str">
        <f t="shared" si="50"/>
        <v/>
      </c>
      <c r="F657" s="34"/>
      <c r="G657" s="35"/>
      <c r="H657" s="33"/>
      <c r="I657" s="35"/>
      <c r="J657" s="37"/>
      <c r="K657" s="37"/>
      <c r="L657" s="37"/>
      <c r="M657" s="37"/>
      <c r="N657" s="33"/>
      <c r="O657" s="33"/>
      <c r="P657" s="33"/>
      <c r="Q657" s="33"/>
      <c r="R657" s="35"/>
      <c r="S657" s="35"/>
      <c r="T657" s="37"/>
      <c r="U657" s="37"/>
      <c r="V657" s="35" t="str">
        <f>IF(ISBLANK(C657),"",IF(ISBLANK($D657),$C$3-C657,D657-C657))</f>
        <v/>
      </c>
      <c r="W657" s="35" t="str">
        <f>IF(E657="Oui",1,"")</f>
        <v/>
      </c>
      <c r="X657" s="35" t="str">
        <f t="shared" si="51"/>
        <v/>
      </c>
      <c r="Y657" s="35" t="str">
        <f t="shared" si="52"/>
        <v/>
      </c>
      <c r="Z657" s="35" t="str">
        <f>IF(E657="Oui",N657,"")</f>
        <v/>
      </c>
      <c r="AA657" s="38" t="str">
        <f>IF(E657="Oui",($C$3-J657)/365,"")</f>
        <v/>
      </c>
      <c r="AB657" s="35" t="str">
        <f t="shared" si="53"/>
        <v/>
      </c>
      <c r="AC657" s="35" t="str">
        <f>IF(AND($E657="Oui",$L657="CDI"),1,"")</f>
        <v/>
      </c>
      <c r="AD657" s="35" t="str">
        <f>IF(AND($E657="Oui",$L657="CDD"),1,"")</f>
        <v/>
      </c>
      <c r="AE657" s="35" t="str">
        <f>IF(AND($E657="Oui",$L657="Apprentissage"),1,"")</f>
        <v/>
      </c>
      <c r="AF657" s="35" t="str">
        <f>IF(AND($E657="Oui",$L657="Stage"),1,"")</f>
        <v/>
      </c>
      <c r="AG657" s="35" t="str">
        <f>IF(AND($E657="Oui",$L657="Autre"),1,"")</f>
        <v/>
      </c>
      <c r="AH657" s="35" t="str">
        <f>IF(AND($E657="Oui",$O657="Cadre"),1,"")</f>
        <v/>
      </c>
      <c r="AI657" s="35" t="str">
        <f>IF(AND($E657="Oui",$O657="Agent de maîtrise"),1,"")</f>
        <v/>
      </c>
      <c r="AJ657" s="35" t="str">
        <f>IF(AND($E657="Oui",$O657="Autre"),1,"")</f>
        <v/>
      </c>
      <c r="AK657" s="38" t="str">
        <f>IF(AND($E657="Oui",$H657="F"),($C$3-J657)/365,"")</f>
        <v/>
      </c>
      <c r="AL657" s="38" t="str">
        <f>IF(AND($E657="Oui",$H657="M"),($C$3-$J657)/365,"")</f>
        <v/>
      </c>
      <c r="AM657" s="35" t="str">
        <f>IF(AND($E657="Oui",$L657="CDI",$H657="F"),1,"")</f>
        <v/>
      </c>
      <c r="AN657" s="35" t="str">
        <f>IF(AND($E657="Oui",$L657="CDD",$H657="F"),1,"")</f>
        <v/>
      </c>
      <c r="AO657" s="35" t="str">
        <f>IF(AND($E657="Oui",$L657="Apprentissage",$H657="F"),1,"")</f>
        <v/>
      </c>
      <c r="AP657" s="35" t="str">
        <f>IF(AND($E657="Oui",$L657="Stage",$H657="F"),1,"")</f>
        <v/>
      </c>
      <c r="AQ657" s="35" t="str">
        <f>IF(AND($E657="Oui",$L657="Autre",$H657="F"),1,"")</f>
        <v/>
      </c>
      <c r="AR657" s="35" t="str">
        <f>IF(AND($E657="Oui",$O657="Cadre",$H657="F"),1,"")</f>
        <v/>
      </c>
      <c r="AS657" s="35" t="str">
        <f>IF(AND($E657="Oui",$O657="Agent de maîtrise",$H657="F"),1,"")</f>
        <v/>
      </c>
      <c r="AT657" s="35" t="str">
        <f>IF(AND($E657="Oui",$O657="Autre",$H657="F"),1,"")</f>
        <v/>
      </c>
      <c r="AU657" s="35" t="str">
        <f ca="1">IF($D657&gt;$AU$5,1,"")</f>
        <v/>
      </c>
      <c r="AV657" s="35" t="str">
        <f ca="1">IF(AND($D657&gt;$AV$5,$D657&lt;$AU$5),1,"")</f>
        <v/>
      </c>
      <c r="AW657" s="35" t="str">
        <f ca="1">IF($C657&gt;$AU$5,1,"")</f>
        <v/>
      </c>
      <c r="AX657" s="35" t="str">
        <f ca="1">IF(AND($C657&gt;$AV$5,$C657&lt;$AU$5),1,"")</f>
        <v/>
      </c>
      <c r="AY657" s="21" t="str">
        <f t="shared" si="54"/>
        <v/>
      </c>
    </row>
    <row r="658" spans="1:51" x14ac:dyDescent="0.25">
      <c r="A658" s="18">
        <v>651</v>
      </c>
      <c r="B658" s="32"/>
      <c r="C658" s="33"/>
      <c r="D658" s="33"/>
      <c r="E658" s="26" t="str">
        <f t="shared" si="50"/>
        <v/>
      </c>
      <c r="F658" s="34"/>
      <c r="G658" s="35"/>
      <c r="H658" s="33"/>
      <c r="I658" s="35"/>
      <c r="J658" s="37"/>
      <c r="K658" s="37"/>
      <c r="L658" s="37"/>
      <c r="M658" s="37"/>
      <c r="N658" s="33"/>
      <c r="O658" s="33"/>
      <c r="P658" s="33"/>
      <c r="Q658" s="33"/>
      <c r="R658" s="35"/>
      <c r="S658" s="35"/>
      <c r="T658" s="37"/>
      <c r="U658" s="37"/>
      <c r="V658" s="35" t="str">
        <f>IF(ISBLANK(C658),"",IF(ISBLANK($D658),$C$3-C658,D658-C658))</f>
        <v/>
      </c>
      <c r="W658" s="35" t="str">
        <f>IF(E658="Oui",1,"")</f>
        <v/>
      </c>
      <c r="X658" s="35" t="str">
        <f t="shared" si="51"/>
        <v/>
      </c>
      <c r="Y658" s="35" t="str">
        <f t="shared" si="52"/>
        <v/>
      </c>
      <c r="Z658" s="35" t="str">
        <f>IF(E658="Oui",N658,"")</f>
        <v/>
      </c>
      <c r="AA658" s="38" t="str">
        <f>IF(E658="Oui",($C$3-J658)/365,"")</f>
        <v/>
      </c>
      <c r="AB658" s="35" t="str">
        <f t="shared" si="53"/>
        <v/>
      </c>
      <c r="AC658" s="35" t="str">
        <f>IF(AND($E658="Oui",$L658="CDI"),1,"")</f>
        <v/>
      </c>
      <c r="AD658" s="35" t="str">
        <f>IF(AND($E658="Oui",$L658="CDD"),1,"")</f>
        <v/>
      </c>
      <c r="AE658" s="35" t="str">
        <f>IF(AND($E658="Oui",$L658="Apprentissage"),1,"")</f>
        <v/>
      </c>
      <c r="AF658" s="35" t="str">
        <f>IF(AND($E658="Oui",$L658="Stage"),1,"")</f>
        <v/>
      </c>
      <c r="AG658" s="35" t="str">
        <f>IF(AND($E658="Oui",$L658="Autre"),1,"")</f>
        <v/>
      </c>
      <c r="AH658" s="35" t="str">
        <f>IF(AND($E658="Oui",$O658="Cadre"),1,"")</f>
        <v/>
      </c>
      <c r="AI658" s="35" t="str">
        <f>IF(AND($E658="Oui",$O658="Agent de maîtrise"),1,"")</f>
        <v/>
      </c>
      <c r="AJ658" s="35" t="str">
        <f>IF(AND($E658="Oui",$O658="Autre"),1,"")</f>
        <v/>
      </c>
      <c r="AK658" s="38" t="str">
        <f>IF(AND($E658="Oui",$H658="F"),($C$3-J658)/365,"")</f>
        <v/>
      </c>
      <c r="AL658" s="38" t="str">
        <f>IF(AND($E658="Oui",$H658="M"),($C$3-$J658)/365,"")</f>
        <v/>
      </c>
      <c r="AM658" s="35" t="str">
        <f>IF(AND($E658="Oui",$L658="CDI",$H658="F"),1,"")</f>
        <v/>
      </c>
      <c r="AN658" s="35" t="str">
        <f>IF(AND($E658="Oui",$L658="CDD",$H658="F"),1,"")</f>
        <v/>
      </c>
      <c r="AO658" s="35" t="str">
        <f>IF(AND($E658="Oui",$L658="Apprentissage",$H658="F"),1,"")</f>
        <v/>
      </c>
      <c r="AP658" s="35" t="str">
        <f>IF(AND($E658="Oui",$L658="Stage",$H658="F"),1,"")</f>
        <v/>
      </c>
      <c r="AQ658" s="35" t="str">
        <f>IF(AND($E658="Oui",$L658="Autre",$H658="F"),1,"")</f>
        <v/>
      </c>
      <c r="AR658" s="35" t="str">
        <f>IF(AND($E658="Oui",$O658="Cadre",$H658="F"),1,"")</f>
        <v/>
      </c>
      <c r="AS658" s="35" t="str">
        <f>IF(AND($E658="Oui",$O658="Agent de maîtrise",$H658="F"),1,"")</f>
        <v/>
      </c>
      <c r="AT658" s="35" t="str">
        <f>IF(AND($E658="Oui",$O658="Autre",$H658="F"),1,"")</f>
        <v/>
      </c>
      <c r="AU658" s="35" t="str">
        <f ca="1">IF($D658&gt;$AU$5,1,"")</f>
        <v/>
      </c>
      <c r="AV658" s="35" t="str">
        <f ca="1">IF(AND($D658&gt;$AV$5,$D658&lt;$AU$5),1,"")</f>
        <v/>
      </c>
      <c r="AW658" s="35" t="str">
        <f ca="1">IF($C658&gt;$AU$5,1,"")</f>
        <v/>
      </c>
      <c r="AX658" s="35" t="str">
        <f ca="1">IF(AND($C658&gt;$AV$5,$C658&lt;$AU$5),1,"")</f>
        <v/>
      </c>
      <c r="AY658" s="21" t="str">
        <f t="shared" si="54"/>
        <v/>
      </c>
    </row>
    <row r="659" spans="1:51" x14ac:dyDescent="0.25">
      <c r="A659" s="18">
        <v>652</v>
      </c>
      <c r="B659" s="32"/>
      <c r="C659" s="33"/>
      <c r="D659" s="33"/>
      <c r="E659" s="26" t="str">
        <f t="shared" si="50"/>
        <v/>
      </c>
      <c r="F659" s="34"/>
      <c r="G659" s="35"/>
      <c r="H659" s="33"/>
      <c r="I659" s="35"/>
      <c r="J659" s="37"/>
      <c r="K659" s="37"/>
      <c r="L659" s="37"/>
      <c r="M659" s="37"/>
      <c r="N659" s="33"/>
      <c r="O659" s="33"/>
      <c r="P659" s="33"/>
      <c r="Q659" s="33"/>
      <c r="R659" s="35"/>
      <c r="S659" s="35"/>
      <c r="T659" s="37"/>
      <c r="U659" s="37"/>
      <c r="V659" s="35" t="str">
        <f>IF(ISBLANK(C659),"",IF(ISBLANK($D659),$C$3-C659,D659-C659))</f>
        <v/>
      </c>
      <c r="W659" s="35" t="str">
        <f>IF(E659="Oui",1,"")</f>
        <v/>
      </c>
      <c r="X659" s="35" t="str">
        <f t="shared" si="51"/>
        <v/>
      </c>
      <c r="Y659" s="35" t="str">
        <f t="shared" si="52"/>
        <v/>
      </c>
      <c r="Z659" s="35" t="str">
        <f>IF(E659="Oui",N659,"")</f>
        <v/>
      </c>
      <c r="AA659" s="38" t="str">
        <f>IF(E659="Oui",($C$3-J659)/365,"")</f>
        <v/>
      </c>
      <c r="AB659" s="35" t="str">
        <f t="shared" si="53"/>
        <v/>
      </c>
      <c r="AC659" s="35" t="str">
        <f>IF(AND($E659="Oui",$L659="CDI"),1,"")</f>
        <v/>
      </c>
      <c r="AD659" s="35" t="str">
        <f>IF(AND($E659="Oui",$L659="CDD"),1,"")</f>
        <v/>
      </c>
      <c r="AE659" s="35" t="str">
        <f>IF(AND($E659="Oui",$L659="Apprentissage"),1,"")</f>
        <v/>
      </c>
      <c r="AF659" s="35" t="str">
        <f>IF(AND($E659="Oui",$L659="Stage"),1,"")</f>
        <v/>
      </c>
      <c r="AG659" s="35" t="str">
        <f>IF(AND($E659="Oui",$L659="Autre"),1,"")</f>
        <v/>
      </c>
      <c r="AH659" s="35" t="str">
        <f>IF(AND($E659="Oui",$O659="Cadre"),1,"")</f>
        <v/>
      </c>
      <c r="AI659" s="35" t="str">
        <f>IF(AND($E659="Oui",$O659="Agent de maîtrise"),1,"")</f>
        <v/>
      </c>
      <c r="AJ659" s="35" t="str">
        <f>IF(AND($E659="Oui",$O659="Autre"),1,"")</f>
        <v/>
      </c>
      <c r="AK659" s="38" t="str">
        <f>IF(AND($E659="Oui",$H659="F"),($C$3-J659)/365,"")</f>
        <v/>
      </c>
      <c r="AL659" s="38" t="str">
        <f>IF(AND($E659="Oui",$H659="M"),($C$3-$J659)/365,"")</f>
        <v/>
      </c>
      <c r="AM659" s="35" t="str">
        <f>IF(AND($E659="Oui",$L659="CDI",$H659="F"),1,"")</f>
        <v/>
      </c>
      <c r="AN659" s="35" t="str">
        <f>IF(AND($E659="Oui",$L659="CDD",$H659="F"),1,"")</f>
        <v/>
      </c>
      <c r="AO659" s="35" t="str">
        <f>IF(AND($E659="Oui",$L659="Apprentissage",$H659="F"),1,"")</f>
        <v/>
      </c>
      <c r="AP659" s="35" t="str">
        <f>IF(AND($E659="Oui",$L659="Stage",$H659="F"),1,"")</f>
        <v/>
      </c>
      <c r="AQ659" s="35" t="str">
        <f>IF(AND($E659="Oui",$L659="Autre",$H659="F"),1,"")</f>
        <v/>
      </c>
      <c r="AR659" s="35" t="str">
        <f>IF(AND($E659="Oui",$O659="Cadre",$H659="F"),1,"")</f>
        <v/>
      </c>
      <c r="AS659" s="35" t="str">
        <f>IF(AND($E659="Oui",$O659="Agent de maîtrise",$H659="F"),1,"")</f>
        <v/>
      </c>
      <c r="AT659" s="35" t="str">
        <f>IF(AND($E659="Oui",$O659="Autre",$H659="F"),1,"")</f>
        <v/>
      </c>
      <c r="AU659" s="35" t="str">
        <f ca="1">IF($D659&gt;$AU$5,1,"")</f>
        <v/>
      </c>
      <c r="AV659" s="35" t="str">
        <f ca="1">IF(AND($D659&gt;$AV$5,$D659&lt;$AU$5),1,"")</f>
        <v/>
      </c>
      <c r="AW659" s="35" t="str">
        <f ca="1">IF($C659&gt;$AU$5,1,"")</f>
        <v/>
      </c>
      <c r="AX659" s="35" t="str">
        <f ca="1">IF(AND($C659&gt;$AV$5,$C659&lt;$AU$5),1,"")</f>
        <v/>
      </c>
      <c r="AY659" s="21" t="str">
        <f t="shared" si="54"/>
        <v/>
      </c>
    </row>
    <row r="660" spans="1:51" x14ac:dyDescent="0.25">
      <c r="A660" s="18">
        <v>653</v>
      </c>
      <c r="B660" s="32"/>
      <c r="C660" s="33"/>
      <c r="D660" s="33"/>
      <c r="E660" s="26" t="str">
        <f t="shared" si="50"/>
        <v/>
      </c>
      <c r="F660" s="34"/>
      <c r="G660" s="35"/>
      <c r="H660" s="33"/>
      <c r="I660" s="35"/>
      <c r="J660" s="37"/>
      <c r="K660" s="37"/>
      <c r="L660" s="37"/>
      <c r="M660" s="37"/>
      <c r="N660" s="33"/>
      <c r="O660" s="33"/>
      <c r="P660" s="33"/>
      <c r="Q660" s="33"/>
      <c r="R660" s="35"/>
      <c r="S660" s="35"/>
      <c r="T660" s="37"/>
      <c r="U660" s="37"/>
      <c r="V660" s="35" t="str">
        <f>IF(ISBLANK(C660),"",IF(ISBLANK($D660),$C$3-C660,D660-C660))</f>
        <v/>
      </c>
      <c r="W660" s="35" t="str">
        <f>IF(E660="Oui",1,"")</f>
        <v/>
      </c>
      <c r="X660" s="35" t="str">
        <f t="shared" si="51"/>
        <v/>
      </c>
      <c r="Y660" s="35" t="str">
        <f t="shared" si="52"/>
        <v/>
      </c>
      <c r="Z660" s="35" t="str">
        <f>IF(E660="Oui",N660,"")</f>
        <v/>
      </c>
      <c r="AA660" s="38" t="str">
        <f>IF(E660="Oui",($C$3-J660)/365,"")</f>
        <v/>
      </c>
      <c r="AB660" s="35" t="str">
        <f t="shared" si="53"/>
        <v/>
      </c>
      <c r="AC660" s="35" t="str">
        <f>IF(AND($E660="Oui",$L660="CDI"),1,"")</f>
        <v/>
      </c>
      <c r="AD660" s="35" t="str">
        <f>IF(AND($E660="Oui",$L660="CDD"),1,"")</f>
        <v/>
      </c>
      <c r="AE660" s="35" t="str">
        <f>IF(AND($E660="Oui",$L660="Apprentissage"),1,"")</f>
        <v/>
      </c>
      <c r="AF660" s="35" t="str">
        <f>IF(AND($E660="Oui",$L660="Stage"),1,"")</f>
        <v/>
      </c>
      <c r="AG660" s="35" t="str">
        <f>IF(AND($E660="Oui",$L660="Autre"),1,"")</f>
        <v/>
      </c>
      <c r="AH660" s="35" t="str">
        <f>IF(AND($E660="Oui",$O660="Cadre"),1,"")</f>
        <v/>
      </c>
      <c r="AI660" s="35" t="str">
        <f>IF(AND($E660="Oui",$O660="Agent de maîtrise"),1,"")</f>
        <v/>
      </c>
      <c r="AJ660" s="35" t="str">
        <f>IF(AND($E660="Oui",$O660="Autre"),1,"")</f>
        <v/>
      </c>
      <c r="AK660" s="38" t="str">
        <f>IF(AND($E660="Oui",$H660="F"),($C$3-J660)/365,"")</f>
        <v/>
      </c>
      <c r="AL660" s="38" t="str">
        <f>IF(AND($E660="Oui",$H660="M"),($C$3-$J660)/365,"")</f>
        <v/>
      </c>
      <c r="AM660" s="35" t="str">
        <f>IF(AND($E660="Oui",$L660="CDI",$H660="F"),1,"")</f>
        <v/>
      </c>
      <c r="AN660" s="35" t="str">
        <f>IF(AND($E660="Oui",$L660="CDD",$H660="F"),1,"")</f>
        <v/>
      </c>
      <c r="AO660" s="35" t="str">
        <f>IF(AND($E660="Oui",$L660="Apprentissage",$H660="F"),1,"")</f>
        <v/>
      </c>
      <c r="AP660" s="35" t="str">
        <f>IF(AND($E660="Oui",$L660="Stage",$H660="F"),1,"")</f>
        <v/>
      </c>
      <c r="AQ660" s="35" t="str">
        <f>IF(AND($E660="Oui",$L660="Autre",$H660="F"),1,"")</f>
        <v/>
      </c>
      <c r="AR660" s="35" t="str">
        <f>IF(AND($E660="Oui",$O660="Cadre",$H660="F"),1,"")</f>
        <v/>
      </c>
      <c r="AS660" s="35" t="str">
        <f>IF(AND($E660="Oui",$O660="Agent de maîtrise",$H660="F"),1,"")</f>
        <v/>
      </c>
      <c r="AT660" s="35" t="str">
        <f>IF(AND($E660="Oui",$O660="Autre",$H660="F"),1,"")</f>
        <v/>
      </c>
      <c r="AU660" s="35" t="str">
        <f ca="1">IF($D660&gt;$AU$5,1,"")</f>
        <v/>
      </c>
      <c r="AV660" s="35" t="str">
        <f ca="1">IF(AND($D660&gt;$AV$5,$D660&lt;$AU$5),1,"")</f>
        <v/>
      </c>
      <c r="AW660" s="35" t="str">
        <f ca="1">IF($C660&gt;$AU$5,1,"")</f>
        <v/>
      </c>
      <c r="AX660" s="35" t="str">
        <f ca="1">IF(AND($C660&gt;$AV$5,$C660&lt;$AU$5),1,"")</f>
        <v/>
      </c>
      <c r="AY660" s="21" t="str">
        <f t="shared" si="54"/>
        <v/>
      </c>
    </row>
    <row r="661" spans="1:51" x14ac:dyDescent="0.25">
      <c r="A661" s="18">
        <v>654</v>
      </c>
      <c r="B661" s="32"/>
      <c r="C661" s="33"/>
      <c r="D661" s="33"/>
      <c r="E661" s="26" t="str">
        <f t="shared" si="50"/>
        <v/>
      </c>
      <c r="F661" s="34"/>
      <c r="G661" s="35"/>
      <c r="H661" s="33"/>
      <c r="I661" s="35"/>
      <c r="J661" s="37"/>
      <c r="K661" s="37"/>
      <c r="L661" s="37"/>
      <c r="M661" s="37"/>
      <c r="N661" s="33"/>
      <c r="O661" s="33"/>
      <c r="P661" s="33"/>
      <c r="Q661" s="33"/>
      <c r="R661" s="35"/>
      <c r="S661" s="35"/>
      <c r="T661" s="37"/>
      <c r="U661" s="37"/>
      <c r="V661" s="35" t="str">
        <f>IF(ISBLANK(C661),"",IF(ISBLANK($D661),$C$3-C661,D661-C661))</f>
        <v/>
      </c>
      <c r="W661" s="35" t="str">
        <f>IF(E661="Oui",1,"")</f>
        <v/>
      </c>
      <c r="X661" s="35" t="str">
        <f t="shared" si="51"/>
        <v/>
      </c>
      <c r="Y661" s="35" t="str">
        <f t="shared" si="52"/>
        <v/>
      </c>
      <c r="Z661" s="35" t="str">
        <f>IF(E661="Oui",N661,"")</f>
        <v/>
      </c>
      <c r="AA661" s="38" t="str">
        <f>IF(E661="Oui",($C$3-J661)/365,"")</f>
        <v/>
      </c>
      <c r="AB661" s="35" t="str">
        <f t="shared" si="53"/>
        <v/>
      </c>
      <c r="AC661" s="35" t="str">
        <f>IF(AND($E661="Oui",$L661="CDI"),1,"")</f>
        <v/>
      </c>
      <c r="AD661" s="35" t="str">
        <f>IF(AND($E661="Oui",$L661="CDD"),1,"")</f>
        <v/>
      </c>
      <c r="AE661" s="35" t="str">
        <f>IF(AND($E661="Oui",$L661="Apprentissage"),1,"")</f>
        <v/>
      </c>
      <c r="AF661" s="35" t="str">
        <f>IF(AND($E661="Oui",$L661="Stage"),1,"")</f>
        <v/>
      </c>
      <c r="AG661" s="35" t="str">
        <f>IF(AND($E661="Oui",$L661="Autre"),1,"")</f>
        <v/>
      </c>
      <c r="AH661" s="35" t="str">
        <f>IF(AND($E661="Oui",$O661="Cadre"),1,"")</f>
        <v/>
      </c>
      <c r="AI661" s="35" t="str">
        <f>IF(AND($E661="Oui",$O661="Agent de maîtrise"),1,"")</f>
        <v/>
      </c>
      <c r="AJ661" s="35" t="str">
        <f>IF(AND($E661="Oui",$O661="Autre"),1,"")</f>
        <v/>
      </c>
      <c r="AK661" s="38" t="str">
        <f>IF(AND($E661="Oui",$H661="F"),($C$3-J661)/365,"")</f>
        <v/>
      </c>
      <c r="AL661" s="38" t="str">
        <f>IF(AND($E661="Oui",$H661="M"),($C$3-$J661)/365,"")</f>
        <v/>
      </c>
      <c r="AM661" s="35" t="str">
        <f>IF(AND($E661="Oui",$L661="CDI",$H661="F"),1,"")</f>
        <v/>
      </c>
      <c r="AN661" s="35" t="str">
        <f>IF(AND($E661="Oui",$L661="CDD",$H661="F"),1,"")</f>
        <v/>
      </c>
      <c r="AO661" s="35" t="str">
        <f>IF(AND($E661="Oui",$L661="Apprentissage",$H661="F"),1,"")</f>
        <v/>
      </c>
      <c r="AP661" s="35" t="str">
        <f>IF(AND($E661="Oui",$L661="Stage",$H661="F"),1,"")</f>
        <v/>
      </c>
      <c r="AQ661" s="35" t="str">
        <f>IF(AND($E661="Oui",$L661="Autre",$H661="F"),1,"")</f>
        <v/>
      </c>
      <c r="AR661" s="35" t="str">
        <f>IF(AND($E661="Oui",$O661="Cadre",$H661="F"),1,"")</f>
        <v/>
      </c>
      <c r="AS661" s="35" t="str">
        <f>IF(AND($E661="Oui",$O661="Agent de maîtrise",$H661="F"),1,"")</f>
        <v/>
      </c>
      <c r="AT661" s="35" t="str">
        <f>IF(AND($E661="Oui",$O661="Autre",$H661="F"),1,"")</f>
        <v/>
      </c>
      <c r="AU661" s="35" t="str">
        <f ca="1">IF($D661&gt;$AU$5,1,"")</f>
        <v/>
      </c>
      <c r="AV661" s="35" t="str">
        <f ca="1">IF(AND($D661&gt;$AV$5,$D661&lt;$AU$5),1,"")</f>
        <v/>
      </c>
      <c r="AW661" s="35" t="str">
        <f ca="1">IF($C661&gt;$AU$5,1,"")</f>
        <v/>
      </c>
      <c r="AX661" s="35" t="str">
        <f ca="1">IF(AND($C661&gt;$AV$5,$C661&lt;$AU$5),1,"")</f>
        <v/>
      </c>
      <c r="AY661" s="21" t="str">
        <f t="shared" si="54"/>
        <v/>
      </c>
    </row>
    <row r="662" spans="1:51" x14ac:dyDescent="0.25">
      <c r="A662" s="18">
        <v>655</v>
      </c>
      <c r="B662" s="32"/>
      <c r="C662" s="33"/>
      <c r="D662" s="33"/>
      <c r="E662" s="26" t="str">
        <f t="shared" si="50"/>
        <v/>
      </c>
      <c r="F662" s="34"/>
      <c r="G662" s="35"/>
      <c r="H662" s="33"/>
      <c r="I662" s="35"/>
      <c r="J662" s="37"/>
      <c r="K662" s="37"/>
      <c r="L662" s="37"/>
      <c r="M662" s="37"/>
      <c r="N662" s="33"/>
      <c r="O662" s="33"/>
      <c r="P662" s="33"/>
      <c r="Q662" s="33"/>
      <c r="R662" s="35"/>
      <c r="S662" s="35"/>
      <c r="T662" s="37"/>
      <c r="U662" s="37"/>
      <c r="V662" s="35" t="str">
        <f>IF(ISBLANK(C662),"",IF(ISBLANK($D662),$C$3-C662,D662-C662))</f>
        <v/>
      </c>
      <c r="W662" s="35" t="str">
        <f>IF(E662="Oui",1,"")</f>
        <v/>
      </c>
      <c r="X662" s="35" t="str">
        <f t="shared" si="51"/>
        <v/>
      </c>
      <c r="Y662" s="35" t="str">
        <f t="shared" si="52"/>
        <v/>
      </c>
      <c r="Z662" s="35" t="str">
        <f>IF(E662="Oui",N662,"")</f>
        <v/>
      </c>
      <c r="AA662" s="38" t="str">
        <f>IF(E662="Oui",($C$3-J662)/365,"")</f>
        <v/>
      </c>
      <c r="AB662" s="35" t="str">
        <f t="shared" si="53"/>
        <v/>
      </c>
      <c r="AC662" s="35" t="str">
        <f>IF(AND($E662="Oui",$L662="CDI"),1,"")</f>
        <v/>
      </c>
      <c r="AD662" s="35" t="str">
        <f>IF(AND($E662="Oui",$L662="CDD"),1,"")</f>
        <v/>
      </c>
      <c r="AE662" s="35" t="str">
        <f>IF(AND($E662="Oui",$L662="Apprentissage"),1,"")</f>
        <v/>
      </c>
      <c r="AF662" s="35" t="str">
        <f>IF(AND($E662="Oui",$L662="Stage"),1,"")</f>
        <v/>
      </c>
      <c r="AG662" s="35" t="str">
        <f>IF(AND($E662="Oui",$L662="Autre"),1,"")</f>
        <v/>
      </c>
      <c r="AH662" s="35" t="str">
        <f>IF(AND($E662="Oui",$O662="Cadre"),1,"")</f>
        <v/>
      </c>
      <c r="AI662" s="35" t="str">
        <f>IF(AND($E662="Oui",$O662="Agent de maîtrise"),1,"")</f>
        <v/>
      </c>
      <c r="AJ662" s="35" t="str">
        <f>IF(AND($E662="Oui",$O662="Autre"),1,"")</f>
        <v/>
      </c>
      <c r="AK662" s="38" t="str">
        <f>IF(AND($E662="Oui",$H662="F"),($C$3-J662)/365,"")</f>
        <v/>
      </c>
      <c r="AL662" s="38" t="str">
        <f>IF(AND($E662="Oui",$H662="M"),($C$3-$J662)/365,"")</f>
        <v/>
      </c>
      <c r="AM662" s="35" t="str">
        <f>IF(AND($E662="Oui",$L662="CDI",$H662="F"),1,"")</f>
        <v/>
      </c>
      <c r="AN662" s="35" t="str">
        <f>IF(AND($E662="Oui",$L662="CDD",$H662="F"),1,"")</f>
        <v/>
      </c>
      <c r="AO662" s="35" t="str">
        <f>IF(AND($E662="Oui",$L662="Apprentissage",$H662="F"),1,"")</f>
        <v/>
      </c>
      <c r="AP662" s="35" t="str">
        <f>IF(AND($E662="Oui",$L662="Stage",$H662="F"),1,"")</f>
        <v/>
      </c>
      <c r="AQ662" s="35" t="str">
        <f>IF(AND($E662="Oui",$L662="Autre",$H662="F"),1,"")</f>
        <v/>
      </c>
      <c r="AR662" s="35" t="str">
        <f>IF(AND($E662="Oui",$O662="Cadre",$H662="F"),1,"")</f>
        <v/>
      </c>
      <c r="AS662" s="35" t="str">
        <f>IF(AND($E662="Oui",$O662="Agent de maîtrise",$H662="F"),1,"")</f>
        <v/>
      </c>
      <c r="AT662" s="35" t="str">
        <f>IF(AND($E662="Oui",$O662="Autre",$H662="F"),1,"")</f>
        <v/>
      </c>
      <c r="AU662" s="35" t="str">
        <f ca="1">IF($D662&gt;$AU$5,1,"")</f>
        <v/>
      </c>
      <c r="AV662" s="35" t="str">
        <f ca="1">IF(AND($D662&gt;$AV$5,$D662&lt;$AU$5),1,"")</f>
        <v/>
      </c>
      <c r="AW662" s="35" t="str">
        <f ca="1">IF($C662&gt;$AU$5,1,"")</f>
        <v/>
      </c>
      <c r="AX662" s="35" t="str">
        <f ca="1">IF(AND($C662&gt;$AV$5,$C662&lt;$AU$5),1,"")</f>
        <v/>
      </c>
      <c r="AY662" s="21" t="str">
        <f t="shared" si="54"/>
        <v/>
      </c>
    </row>
    <row r="663" spans="1:51" x14ac:dyDescent="0.25">
      <c r="A663" s="18">
        <v>656</v>
      </c>
      <c r="B663" s="32"/>
      <c r="C663" s="33"/>
      <c r="D663" s="33"/>
      <c r="E663" s="26" t="str">
        <f t="shared" si="50"/>
        <v/>
      </c>
      <c r="F663" s="34"/>
      <c r="G663" s="35"/>
      <c r="H663" s="33"/>
      <c r="I663" s="35"/>
      <c r="J663" s="37"/>
      <c r="K663" s="37"/>
      <c r="L663" s="37"/>
      <c r="M663" s="37"/>
      <c r="N663" s="33"/>
      <c r="O663" s="33"/>
      <c r="P663" s="33"/>
      <c r="Q663" s="33"/>
      <c r="R663" s="35"/>
      <c r="S663" s="35"/>
      <c r="T663" s="37"/>
      <c r="U663" s="37"/>
      <c r="V663" s="35" t="str">
        <f>IF(ISBLANK(C663),"",IF(ISBLANK($D663),$C$3-C663,D663-C663))</f>
        <v/>
      </c>
      <c r="W663" s="35" t="str">
        <f>IF(E663="Oui",1,"")</f>
        <v/>
      </c>
      <c r="X663" s="35" t="str">
        <f t="shared" si="51"/>
        <v/>
      </c>
      <c r="Y663" s="35" t="str">
        <f t="shared" si="52"/>
        <v/>
      </c>
      <c r="Z663" s="35" t="str">
        <f>IF(E663="Oui",N663,"")</f>
        <v/>
      </c>
      <c r="AA663" s="38" t="str">
        <f>IF(E663="Oui",($C$3-J663)/365,"")</f>
        <v/>
      </c>
      <c r="AB663" s="35" t="str">
        <f t="shared" si="53"/>
        <v/>
      </c>
      <c r="AC663" s="35" t="str">
        <f>IF(AND($E663="Oui",$L663="CDI"),1,"")</f>
        <v/>
      </c>
      <c r="AD663" s="35" t="str">
        <f>IF(AND($E663="Oui",$L663="CDD"),1,"")</f>
        <v/>
      </c>
      <c r="AE663" s="35" t="str">
        <f>IF(AND($E663="Oui",$L663="Apprentissage"),1,"")</f>
        <v/>
      </c>
      <c r="AF663" s="35" t="str">
        <f>IF(AND($E663="Oui",$L663="Stage"),1,"")</f>
        <v/>
      </c>
      <c r="AG663" s="35" t="str">
        <f>IF(AND($E663="Oui",$L663="Autre"),1,"")</f>
        <v/>
      </c>
      <c r="AH663" s="35" t="str">
        <f>IF(AND($E663="Oui",$O663="Cadre"),1,"")</f>
        <v/>
      </c>
      <c r="AI663" s="35" t="str">
        <f>IF(AND($E663="Oui",$O663="Agent de maîtrise"),1,"")</f>
        <v/>
      </c>
      <c r="AJ663" s="35" t="str">
        <f>IF(AND($E663="Oui",$O663="Autre"),1,"")</f>
        <v/>
      </c>
      <c r="AK663" s="38" t="str">
        <f>IF(AND($E663="Oui",$H663="F"),($C$3-J663)/365,"")</f>
        <v/>
      </c>
      <c r="AL663" s="38" t="str">
        <f>IF(AND($E663="Oui",$H663="M"),($C$3-$J663)/365,"")</f>
        <v/>
      </c>
      <c r="AM663" s="35" t="str">
        <f>IF(AND($E663="Oui",$L663="CDI",$H663="F"),1,"")</f>
        <v/>
      </c>
      <c r="AN663" s="35" t="str">
        <f>IF(AND($E663="Oui",$L663="CDD",$H663="F"),1,"")</f>
        <v/>
      </c>
      <c r="AO663" s="35" t="str">
        <f>IF(AND($E663="Oui",$L663="Apprentissage",$H663="F"),1,"")</f>
        <v/>
      </c>
      <c r="AP663" s="35" t="str">
        <f>IF(AND($E663="Oui",$L663="Stage",$H663="F"),1,"")</f>
        <v/>
      </c>
      <c r="AQ663" s="35" t="str">
        <f>IF(AND($E663="Oui",$L663="Autre",$H663="F"),1,"")</f>
        <v/>
      </c>
      <c r="AR663" s="35" t="str">
        <f>IF(AND($E663="Oui",$O663="Cadre",$H663="F"),1,"")</f>
        <v/>
      </c>
      <c r="AS663" s="35" t="str">
        <f>IF(AND($E663="Oui",$O663="Agent de maîtrise",$H663="F"),1,"")</f>
        <v/>
      </c>
      <c r="AT663" s="35" t="str">
        <f>IF(AND($E663="Oui",$O663="Autre",$H663="F"),1,"")</f>
        <v/>
      </c>
      <c r="AU663" s="35" t="str">
        <f ca="1">IF($D663&gt;$AU$5,1,"")</f>
        <v/>
      </c>
      <c r="AV663" s="35" t="str">
        <f ca="1">IF(AND($D663&gt;$AV$5,$D663&lt;$AU$5),1,"")</f>
        <v/>
      </c>
      <c r="AW663" s="35" t="str">
        <f ca="1">IF($C663&gt;$AU$5,1,"")</f>
        <v/>
      </c>
      <c r="AX663" s="35" t="str">
        <f ca="1">IF(AND($C663&gt;$AV$5,$C663&lt;$AU$5),1,"")</f>
        <v/>
      </c>
      <c r="AY663" s="21" t="str">
        <f t="shared" si="54"/>
        <v/>
      </c>
    </row>
    <row r="664" spans="1:51" x14ac:dyDescent="0.25">
      <c r="A664" s="18">
        <v>657</v>
      </c>
      <c r="B664" s="32"/>
      <c r="C664" s="33"/>
      <c r="D664" s="33"/>
      <c r="E664" s="26" t="str">
        <f t="shared" si="50"/>
        <v/>
      </c>
      <c r="F664" s="34"/>
      <c r="G664" s="35"/>
      <c r="H664" s="33"/>
      <c r="I664" s="35"/>
      <c r="J664" s="37"/>
      <c r="K664" s="37"/>
      <c r="L664" s="37"/>
      <c r="M664" s="37"/>
      <c r="N664" s="33"/>
      <c r="O664" s="33"/>
      <c r="P664" s="33"/>
      <c r="Q664" s="33"/>
      <c r="R664" s="35"/>
      <c r="S664" s="35"/>
      <c r="T664" s="37"/>
      <c r="U664" s="37"/>
      <c r="V664" s="35" t="str">
        <f>IF(ISBLANK(C664),"",IF(ISBLANK($D664),$C$3-C664,D664-C664))</f>
        <v/>
      </c>
      <c r="W664" s="35" t="str">
        <f>IF(E664="Oui",1,"")</f>
        <v/>
      </c>
      <c r="X664" s="35" t="str">
        <f t="shared" si="51"/>
        <v/>
      </c>
      <c r="Y664" s="35" t="str">
        <f t="shared" si="52"/>
        <v/>
      </c>
      <c r="Z664" s="35" t="str">
        <f>IF(E664="Oui",N664,"")</f>
        <v/>
      </c>
      <c r="AA664" s="38" t="str">
        <f>IF(E664="Oui",($C$3-J664)/365,"")</f>
        <v/>
      </c>
      <c r="AB664" s="35" t="str">
        <f t="shared" si="53"/>
        <v/>
      </c>
      <c r="AC664" s="35" t="str">
        <f>IF(AND($E664="Oui",$L664="CDI"),1,"")</f>
        <v/>
      </c>
      <c r="AD664" s="35" t="str">
        <f>IF(AND($E664="Oui",$L664="CDD"),1,"")</f>
        <v/>
      </c>
      <c r="AE664" s="35" t="str">
        <f>IF(AND($E664="Oui",$L664="Apprentissage"),1,"")</f>
        <v/>
      </c>
      <c r="AF664" s="35" t="str">
        <f>IF(AND($E664="Oui",$L664="Stage"),1,"")</f>
        <v/>
      </c>
      <c r="AG664" s="35" t="str">
        <f>IF(AND($E664="Oui",$L664="Autre"),1,"")</f>
        <v/>
      </c>
      <c r="AH664" s="35" t="str">
        <f>IF(AND($E664="Oui",$O664="Cadre"),1,"")</f>
        <v/>
      </c>
      <c r="AI664" s="35" t="str">
        <f>IF(AND($E664="Oui",$O664="Agent de maîtrise"),1,"")</f>
        <v/>
      </c>
      <c r="AJ664" s="35" t="str">
        <f>IF(AND($E664="Oui",$O664="Autre"),1,"")</f>
        <v/>
      </c>
      <c r="AK664" s="38" t="str">
        <f>IF(AND($E664="Oui",$H664="F"),($C$3-J664)/365,"")</f>
        <v/>
      </c>
      <c r="AL664" s="38" t="str">
        <f>IF(AND($E664="Oui",$H664="M"),($C$3-$J664)/365,"")</f>
        <v/>
      </c>
      <c r="AM664" s="35" t="str">
        <f>IF(AND($E664="Oui",$L664="CDI",$H664="F"),1,"")</f>
        <v/>
      </c>
      <c r="AN664" s="35" t="str">
        <f>IF(AND($E664="Oui",$L664="CDD",$H664="F"),1,"")</f>
        <v/>
      </c>
      <c r="AO664" s="35" t="str">
        <f>IF(AND($E664="Oui",$L664="Apprentissage",$H664="F"),1,"")</f>
        <v/>
      </c>
      <c r="AP664" s="35" t="str">
        <f>IF(AND($E664="Oui",$L664="Stage",$H664="F"),1,"")</f>
        <v/>
      </c>
      <c r="AQ664" s="35" t="str">
        <f>IF(AND($E664="Oui",$L664="Autre",$H664="F"),1,"")</f>
        <v/>
      </c>
      <c r="AR664" s="35" t="str">
        <f>IF(AND($E664="Oui",$O664="Cadre",$H664="F"),1,"")</f>
        <v/>
      </c>
      <c r="AS664" s="35" t="str">
        <f>IF(AND($E664="Oui",$O664="Agent de maîtrise",$H664="F"),1,"")</f>
        <v/>
      </c>
      <c r="AT664" s="35" t="str">
        <f>IF(AND($E664="Oui",$O664="Autre",$H664="F"),1,"")</f>
        <v/>
      </c>
      <c r="AU664" s="35" t="str">
        <f ca="1">IF($D664&gt;$AU$5,1,"")</f>
        <v/>
      </c>
      <c r="AV664" s="35" t="str">
        <f ca="1">IF(AND($D664&gt;$AV$5,$D664&lt;$AU$5),1,"")</f>
        <v/>
      </c>
      <c r="AW664" s="35" t="str">
        <f ca="1">IF($C664&gt;$AU$5,1,"")</f>
        <v/>
      </c>
      <c r="AX664" s="35" t="str">
        <f ca="1">IF(AND($C664&gt;$AV$5,$C664&lt;$AU$5),1,"")</f>
        <v/>
      </c>
      <c r="AY664" s="21" t="str">
        <f t="shared" si="54"/>
        <v/>
      </c>
    </row>
    <row r="665" spans="1:51" x14ac:dyDescent="0.25">
      <c r="A665" s="18">
        <v>658</v>
      </c>
      <c r="B665" s="32"/>
      <c r="C665" s="33"/>
      <c r="D665" s="33"/>
      <c r="E665" s="26" t="str">
        <f t="shared" si="50"/>
        <v/>
      </c>
      <c r="F665" s="34"/>
      <c r="G665" s="35"/>
      <c r="H665" s="33"/>
      <c r="I665" s="35"/>
      <c r="J665" s="37"/>
      <c r="K665" s="37"/>
      <c r="L665" s="37"/>
      <c r="M665" s="37"/>
      <c r="N665" s="33"/>
      <c r="O665" s="33"/>
      <c r="P665" s="33"/>
      <c r="Q665" s="33"/>
      <c r="R665" s="35"/>
      <c r="S665" s="35"/>
      <c r="T665" s="37"/>
      <c r="U665" s="37"/>
      <c r="V665" s="35" t="str">
        <f>IF(ISBLANK(C665),"",IF(ISBLANK($D665),$C$3-C665,D665-C665))</f>
        <v/>
      </c>
      <c r="W665" s="35" t="str">
        <f>IF(E665="Oui",1,"")</f>
        <v/>
      </c>
      <c r="X665" s="35" t="str">
        <f t="shared" si="51"/>
        <v/>
      </c>
      <c r="Y665" s="35" t="str">
        <f t="shared" si="52"/>
        <v/>
      </c>
      <c r="Z665" s="35" t="str">
        <f>IF(E665="Oui",N665,"")</f>
        <v/>
      </c>
      <c r="AA665" s="38" t="str">
        <f>IF(E665="Oui",($C$3-J665)/365,"")</f>
        <v/>
      </c>
      <c r="AB665" s="35" t="str">
        <f t="shared" si="53"/>
        <v/>
      </c>
      <c r="AC665" s="35" t="str">
        <f>IF(AND($E665="Oui",$L665="CDI"),1,"")</f>
        <v/>
      </c>
      <c r="AD665" s="35" t="str">
        <f>IF(AND($E665="Oui",$L665="CDD"),1,"")</f>
        <v/>
      </c>
      <c r="AE665" s="35" t="str">
        <f>IF(AND($E665="Oui",$L665="Apprentissage"),1,"")</f>
        <v/>
      </c>
      <c r="AF665" s="35" t="str">
        <f>IF(AND($E665="Oui",$L665="Stage"),1,"")</f>
        <v/>
      </c>
      <c r="AG665" s="35" t="str">
        <f>IF(AND($E665="Oui",$L665="Autre"),1,"")</f>
        <v/>
      </c>
      <c r="AH665" s="35" t="str">
        <f>IF(AND($E665="Oui",$O665="Cadre"),1,"")</f>
        <v/>
      </c>
      <c r="AI665" s="35" t="str">
        <f>IF(AND($E665="Oui",$O665="Agent de maîtrise"),1,"")</f>
        <v/>
      </c>
      <c r="AJ665" s="35" t="str">
        <f>IF(AND($E665="Oui",$O665="Autre"),1,"")</f>
        <v/>
      </c>
      <c r="AK665" s="38" t="str">
        <f>IF(AND($E665="Oui",$H665="F"),($C$3-J665)/365,"")</f>
        <v/>
      </c>
      <c r="AL665" s="38" t="str">
        <f>IF(AND($E665="Oui",$H665="M"),($C$3-$J665)/365,"")</f>
        <v/>
      </c>
      <c r="AM665" s="35" t="str">
        <f>IF(AND($E665="Oui",$L665="CDI",$H665="F"),1,"")</f>
        <v/>
      </c>
      <c r="AN665" s="35" t="str">
        <f>IF(AND($E665="Oui",$L665="CDD",$H665="F"),1,"")</f>
        <v/>
      </c>
      <c r="AO665" s="35" t="str">
        <f>IF(AND($E665="Oui",$L665="Apprentissage",$H665="F"),1,"")</f>
        <v/>
      </c>
      <c r="AP665" s="35" t="str">
        <f>IF(AND($E665="Oui",$L665="Stage",$H665="F"),1,"")</f>
        <v/>
      </c>
      <c r="AQ665" s="35" t="str">
        <f>IF(AND($E665="Oui",$L665="Autre",$H665="F"),1,"")</f>
        <v/>
      </c>
      <c r="AR665" s="35" t="str">
        <f>IF(AND($E665="Oui",$O665="Cadre",$H665="F"),1,"")</f>
        <v/>
      </c>
      <c r="AS665" s="35" t="str">
        <f>IF(AND($E665="Oui",$O665="Agent de maîtrise",$H665="F"),1,"")</f>
        <v/>
      </c>
      <c r="AT665" s="35" t="str">
        <f>IF(AND($E665="Oui",$O665="Autre",$H665="F"),1,"")</f>
        <v/>
      </c>
      <c r="AU665" s="35" t="str">
        <f ca="1">IF($D665&gt;$AU$5,1,"")</f>
        <v/>
      </c>
      <c r="AV665" s="35" t="str">
        <f ca="1">IF(AND($D665&gt;$AV$5,$D665&lt;$AU$5),1,"")</f>
        <v/>
      </c>
      <c r="AW665" s="35" t="str">
        <f ca="1">IF($C665&gt;$AU$5,1,"")</f>
        <v/>
      </c>
      <c r="AX665" s="35" t="str">
        <f ca="1">IF(AND($C665&gt;$AV$5,$C665&lt;$AU$5),1,"")</f>
        <v/>
      </c>
      <c r="AY665" s="21" t="str">
        <f t="shared" si="54"/>
        <v/>
      </c>
    </row>
    <row r="666" spans="1:51" x14ac:dyDescent="0.25">
      <c r="A666" s="18">
        <v>659</v>
      </c>
      <c r="B666" s="32"/>
      <c r="C666" s="33"/>
      <c r="D666" s="33"/>
      <c r="E666" s="26" t="str">
        <f t="shared" si="50"/>
        <v/>
      </c>
      <c r="F666" s="34"/>
      <c r="G666" s="35"/>
      <c r="H666" s="33"/>
      <c r="I666" s="35"/>
      <c r="J666" s="37"/>
      <c r="K666" s="37"/>
      <c r="L666" s="37"/>
      <c r="M666" s="37"/>
      <c r="N666" s="33"/>
      <c r="O666" s="33"/>
      <c r="P666" s="33"/>
      <c r="Q666" s="33"/>
      <c r="R666" s="35"/>
      <c r="S666" s="35"/>
      <c r="T666" s="37"/>
      <c r="U666" s="37"/>
      <c r="V666" s="35" t="str">
        <f>IF(ISBLANK(C666),"",IF(ISBLANK($D666),$C$3-C666,D666-C666))</f>
        <v/>
      </c>
      <c r="W666" s="35" t="str">
        <f>IF(E666="Oui",1,"")</f>
        <v/>
      </c>
      <c r="X666" s="35" t="str">
        <f t="shared" si="51"/>
        <v/>
      </c>
      <c r="Y666" s="35" t="str">
        <f t="shared" si="52"/>
        <v/>
      </c>
      <c r="Z666" s="35" t="str">
        <f>IF(E666="Oui",N666,"")</f>
        <v/>
      </c>
      <c r="AA666" s="38" t="str">
        <f>IF(E666="Oui",($C$3-J666)/365,"")</f>
        <v/>
      </c>
      <c r="AB666" s="35" t="str">
        <f t="shared" si="53"/>
        <v/>
      </c>
      <c r="AC666" s="35" t="str">
        <f>IF(AND($E666="Oui",$L666="CDI"),1,"")</f>
        <v/>
      </c>
      <c r="AD666" s="35" t="str">
        <f>IF(AND($E666="Oui",$L666="CDD"),1,"")</f>
        <v/>
      </c>
      <c r="AE666" s="35" t="str">
        <f>IF(AND($E666="Oui",$L666="Apprentissage"),1,"")</f>
        <v/>
      </c>
      <c r="AF666" s="35" t="str">
        <f>IF(AND($E666="Oui",$L666="Stage"),1,"")</f>
        <v/>
      </c>
      <c r="AG666" s="35" t="str">
        <f>IF(AND($E666="Oui",$L666="Autre"),1,"")</f>
        <v/>
      </c>
      <c r="AH666" s="35" t="str">
        <f>IF(AND($E666="Oui",$O666="Cadre"),1,"")</f>
        <v/>
      </c>
      <c r="AI666" s="35" t="str">
        <f>IF(AND($E666="Oui",$O666="Agent de maîtrise"),1,"")</f>
        <v/>
      </c>
      <c r="AJ666" s="35" t="str">
        <f>IF(AND($E666="Oui",$O666="Autre"),1,"")</f>
        <v/>
      </c>
      <c r="AK666" s="38" t="str">
        <f>IF(AND($E666="Oui",$H666="F"),($C$3-J666)/365,"")</f>
        <v/>
      </c>
      <c r="AL666" s="38" t="str">
        <f>IF(AND($E666="Oui",$H666="M"),($C$3-$J666)/365,"")</f>
        <v/>
      </c>
      <c r="AM666" s="35" t="str">
        <f>IF(AND($E666="Oui",$L666="CDI",$H666="F"),1,"")</f>
        <v/>
      </c>
      <c r="AN666" s="35" t="str">
        <f>IF(AND($E666="Oui",$L666="CDD",$H666="F"),1,"")</f>
        <v/>
      </c>
      <c r="AO666" s="35" t="str">
        <f>IF(AND($E666="Oui",$L666="Apprentissage",$H666="F"),1,"")</f>
        <v/>
      </c>
      <c r="AP666" s="35" t="str">
        <f>IF(AND($E666="Oui",$L666="Stage",$H666="F"),1,"")</f>
        <v/>
      </c>
      <c r="AQ666" s="35" t="str">
        <f>IF(AND($E666="Oui",$L666="Autre",$H666="F"),1,"")</f>
        <v/>
      </c>
      <c r="AR666" s="35" t="str">
        <f>IF(AND($E666="Oui",$O666="Cadre",$H666="F"),1,"")</f>
        <v/>
      </c>
      <c r="AS666" s="35" t="str">
        <f>IF(AND($E666="Oui",$O666="Agent de maîtrise",$H666="F"),1,"")</f>
        <v/>
      </c>
      <c r="AT666" s="35" t="str">
        <f>IF(AND($E666="Oui",$O666="Autre",$H666="F"),1,"")</f>
        <v/>
      </c>
      <c r="AU666" s="35" t="str">
        <f ca="1">IF($D666&gt;$AU$5,1,"")</f>
        <v/>
      </c>
      <c r="AV666" s="35" t="str">
        <f ca="1">IF(AND($D666&gt;$AV$5,$D666&lt;$AU$5),1,"")</f>
        <v/>
      </c>
      <c r="AW666" s="35" t="str">
        <f ca="1">IF($C666&gt;$AU$5,1,"")</f>
        <v/>
      </c>
      <c r="AX666" s="35" t="str">
        <f ca="1">IF(AND($C666&gt;$AV$5,$C666&lt;$AU$5),1,"")</f>
        <v/>
      </c>
      <c r="AY666" s="21" t="str">
        <f t="shared" si="54"/>
        <v/>
      </c>
    </row>
    <row r="667" spans="1:51" x14ac:dyDescent="0.25">
      <c r="A667" s="18">
        <v>660</v>
      </c>
      <c r="B667" s="32"/>
      <c r="C667" s="33"/>
      <c r="D667" s="33"/>
      <c r="E667" s="26" t="str">
        <f t="shared" si="50"/>
        <v/>
      </c>
      <c r="F667" s="34"/>
      <c r="G667" s="35"/>
      <c r="H667" s="33"/>
      <c r="I667" s="35"/>
      <c r="J667" s="37"/>
      <c r="K667" s="37"/>
      <c r="L667" s="37"/>
      <c r="M667" s="37"/>
      <c r="N667" s="33"/>
      <c r="O667" s="33"/>
      <c r="P667" s="33"/>
      <c r="Q667" s="33"/>
      <c r="R667" s="35"/>
      <c r="S667" s="35"/>
      <c r="T667" s="37"/>
      <c r="U667" s="37"/>
      <c r="V667" s="35" t="str">
        <f>IF(ISBLANK(C667),"",IF(ISBLANK($D667),$C$3-C667,D667-C667))</f>
        <v/>
      </c>
      <c r="W667" s="35" t="str">
        <f>IF(E667="Oui",1,"")</f>
        <v/>
      </c>
      <c r="X667" s="35" t="str">
        <f t="shared" si="51"/>
        <v/>
      </c>
      <c r="Y667" s="35" t="str">
        <f t="shared" si="52"/>
        <v/>
      </c>
      <c r="Z667" s="35" t="str">
        <f>IF(E667="Oui",N667,"")</f>
        <v/>
      </c>
      <c r="AA667" s="38" t="str">
        <f>IF(E667="Oui",($C$3-J667)/365,"")</f>
        <v/>
      </c>
      <c r="AB667" s="35" t="str">
        <f t="shared" si="53"/>
        <v/>
      </c>
      <c r="AC667" s="35" t="str">
        <f>IF(AND($E667="Oui",$L667="CDI"),1,"")</f>
        <v/>
      </c>
      <c r="AD667" s="35" t="str">
        <f>IF(AND($E667="Oui",$L667="CDD"),1,"")</f>
        <v/>
      </c>
      <c r="AE667" s="35" t="str">
        <f>IF(AND($E667="Oui",$L667="Apprentissage"),1,"")</f>
        <v/>
      </c>
      <c r="AF667" s="35" t="str">
        <f>IF(AND($E667="Oui",$L667="Stage"),1,"")</f>
        <v/>
      </c>
      <c r="AG667" s="35" t="str">
        <f>IF(AND($E667="Oui",$L667="Autre"),1,"")</f>
        <v/>
      </c>
      <c r="AH667" s="35" t="str">
        <f>IF(AND($E667="Oui",$O667="Cadre"),1,"")</f>
        <v/>
      </c>
      <c r="AI667" s="35" t="str">
        <f>IF(AND($E667="Oui",$O667="Agent de maîtrise"),1,"")</f>
        <v/>
      </c>
      <c r="AJ667" s="35" t="str">
        <f>IF(AND($E667="Oui",$O667="Autre"),1,"")</f>
        <v/>
      </c>
      <c r="AK667" s="38" t="str">
        <f>IF(AND($E667="Oui",$H667="F"),($C$3-J667)/365,"")</f>
        <v/>
      </c>
      <c r="AL667" s="38" t="str">
        <f>IF(AND($E667="Oui",$H667="M"),($C$3-$J667)/365,"")</f>
        <v/>
      </c>
      <c r="AM667" s="35" t="str">
        <f>IF(AND($E667="Oui",$L667="CDI",$H667="F"),1,"")</f>
        <v/>
      </c>
      <c r="AN667" s="35" t="str">
        <f>IF(AND($E667="Oui",$L667="CDD",$H667="F"),1,"")</f>
        <v/>
      </c>
      <c r="AO667" s="35" t="str">
        <f>IF(AND($E667="Oui",$L667="Apprentissage",$H667="F"),1,"")</f>
        <v/>
      </c>
      <c r="AP667" s="35" t="str">
        <f>IF(AND($E667="Oui",$L667="Stage",$H667="F"),1,"")</f>
        <v/>
      </c>
      <c r="AQ667" s="35" t="str">
        <f>IF(AND($E667="Oui",$L667="Autre",$H667="F"),1,"")</f>
        <v/>
      </c>
      <c r="AR667" s="35" t="str">
        <f>IF(AND($E667="Oui",$O667="Cadre",$H667="F"),1,"")</f>
        <v/>
      </c>
      <c r="AS667" s="35" t="str">
        <f>IF(AND($E667="Oui",$O667="Agent de maîtrise",$H667="F"),1,"")</f>
        <v/>
      </c>
      <c r="AT667" s="35" t="str">
        <f>IF(AND($E667="Oui",$O667="Autre",$H667="F"),1,"")</f>
        <v/>
      </c>
      <c r="AU667" s="35" t="str">
        <f ca="1">IF($D667&gt;$AU$5,1,"")</f>
        <v/>
      </c>
      <c r="AV667" s="35" t="str">
        <f ca="1">IF(AND($D667&gt;$AV$5,$D667&lt;$AU$5),1,"")</f>
        <v/>
      </c>
      <c r="AW667" s="35" t="str">
        <f ca="1">IF($C667&gt;$AU$5,1,"")</f>
        <v/>
      </c>
      <c r="AX667" s="35" t="str">
        <f ca="1">IF(AND($C667&gt;$AV$5,$C667&lt;$AU$5),1,"")</f>
        <v/>
      </c>
      <c r="AY667" s="21" t="str">
        <f t="shared" si="54"/>
        <v/>
      </c>
    </row>
    <row r="668" spans="1:51" x14ac:dyDescent="0.25">
      <c r="A668" s="18">
        <v>661</v>
      </c>
      <c r="B668" s="32"/>
      <c r="C668" s="33"/>
      <c r="D668" s="33"/>
      <c r="E668" s="26" t="str">
        <f t="shared" si="50"/>
        <v/>
      </c>
      <c r="F668" s="34"/>
      <c r="G668" s="35"/>
      <c r="H668" s="33"/>
      <c r="I668" s="35"/>
      <c r="J668" s="37"/>
      <c r="K668" s="37"/>
      <c r="L668" s="37"/>
      <c r="M668" s="37"/>
      <c r="N668" s="33"/>
      <c r="O668" s="33"/>
      <c r="P668" s="33"/>
      <c r="Q668" s="33"/>
      <c r="R668" s="35"/>
      <c r="S668" s="35"/>
      <c r="T668" s="37"/>
      <c r="U668" s="37"/>
      <c r="V668" s="35" t="str">
        <f>IF(ISBLANK(C668),"",IF(ISBLANK($D668),$C$3-C668,D668-C668))</f>
        <v/>
      </c>
      <c r="W668" s="35" t="str">
        <f>IF(E668="Oui",1,"")</f>
        <v/>
      </c>
      <c r="X668" s="35" t="str">
        <f t="shared" si="51"/>
        <v/>
      </c>
      <c r="Y668" s="35" t="str">
        <f t="shared" si="52"/>
        <v/>
      </c>
      <c r="Z668" s="35" t="str">
        <f>IF(E668="Oui",N668,"")</f>
        <v/>
      </c>
      <c r="AA668" s="38" t="str">
        <f>IF(E668="Oui",($C$3-J668)/365,"")</f>
        <v/>
      </c>
      <c r="AB668" s="35" t="str">
        <f t="shared" si="53"/>
        <v/>
      </c>
      <c r="AC668" s="35" t="str">
        <f>IF(AND($E668="Oui",$L668="CDI"),1,"")</f>
        <v/>
      </c>
      <c r="AD668" s="35" t="str">
        <f>IF(AND($E668="Oui",$L668="CDD"),1,"")</f>
        <v/>
      </c>
      <c r="AE668" s="35" t="str">
        <f>IF(AND($E668="Oui",$L668="Apprentissage"),1,"")</f>
        <v/>
      </c>
      <c r="AF668" s="35" t="str">
        <f>IF(AND($E668="Oui",$L668="Stage"),1,"")</f>
        <v/>
      </c>
      <c r="AG668" s="35" t="str">
        <f>IF(AND($E668="Oui",$L668="Autre"),1,"")</f>
        <v/>
      </c>
      <c r="AH668" s="35" t="str">
        <f>IF(AND($E668="Oui",$O668="Cadre"),1,"")</f>
        <v/>
      </c>
      <c r="AI668" s="35" t="str">
        <f>IF(AND($E668="Oui",$O668="Agent de maîtrise"),1,"")</f>
        <v/>
      </c>
      <c r="AJ668" s="35" t="str">
        <f>IF(AND($E668="Oui",$O668="Autre"),1,"")</f>
        <v/>
      </c>
      <c r="AK668" s="38" t="str">
        <f>IF(AND($E668="Oui",$H668="F"),($C$3-J668)/365,"")</f>
        <v/>
      </c>
      <c r="AL668" s="38" t="str">
        <f>IF(AND($E668="Oui",$H668="M"),($C$3-$J668)/365,"")</f>
        <v/>
      </c>
      <c r="AM668" s="35" t="str">
        <f>IF(AND($E668="Oui",$L668="CDI",$H668="F"),1,"")</f>
        <v/>
      </c>
      <c r="AN668" s="35" t="str">
        <f>IF(AND($E668="Oui",$L668="CDD",$H668="F"),1,"")</f>
        <v/>
      </c>
      <c r="AO668" s="35" t="str">
        <f>IF(AND($E668="Oui",$L668="Apprentissage",$H668="F"),1,"")</f>
        <v/>
      </c>
      <c r="AP668" s="35" t="str">
        <f>IF(AND($E668="Oui",$L668="Stage",$H668="F"),1,"")</f>
        <v/>
      </c>
      <c r="AQ668" s="35" t="str">
        <f>IF(AND($E668="Oui",$L668="Autre",$H668="F"),1,"")</f>
        <v/>
      </c>
      <c r="AR668" s="35" t="str">
        <f>IF(AND($E668="Oui",$O668="Cadre",$H668="F"),1,"")</f>
        <v/>
      </c>
      <c r="AS668" s="35" t="str">
        <f>IF(AND($E668="Oui",$O668="Agent de maîtrise",$H668="F"),1,"")</f>
        <v/>
      </c>
      <c r="AT668" s="35" t="str">
        <f>IF(AND($E668="Oui",$O668="Autre",$H668="F"),1,"")</f>
        <v/>
      </c>
      <c r="AU668" s="35" t="str">
        <f ca="1">IF($D668&gt;$AU$5,1,"")</f>
        <v/>
      </c>
      <c r="AV668" s="35" t="str">
        <f ca="1">IF(AND($D668&gt;$AV$5,$D668&lt;$AU$5),1,"")</f>
        <v/>
      </c>
      <c r="AW668" s="35" t="str">
        <f ca="1">IF($C668&gt;$AU$5,1,"")</f>
        <v/>
      </c>
      <c r="AX668" s="35" t="str">
        <f ca="1">IF(AND($C668&gt;$AV$5,$C668&lt;$AU$5),1,"")</f>
        <v/>
      </c>
      <c r="AY668" s="21" t="str">
        <f t="shared" si="54"/>
        <v/>
      </c>
    </row>
    <row r="669" spans="1:51" x14ac:dyDescent="0.25">
      <c r="A669" s="18">
        <v>662</v>
      </c>
      <c r="B669" s="32"/>
      <c r="C669" s="33"/>
      <c r="D669" s="33"/>
      <c r="E669" s="26" t="str">
        <f t="shared" si="50"/>
        <v/>
      </c>
      <c r="F669" s="34"/>
      <c r="G669" s="35"/>
      <c r="H669" s="33"/>
      <c r="I669" s="35"/>
      <c r="J669" s="37"/>
      <c r="K669" s="37"/>
      <c r="L669" s="37"/>
      <c r="M669" s="37"/>
      <c r="N669" s="33"/>
      <c r="O669" s="33"/>
      <c r="P669" s="33"/>
      <c r="Q669" s="33"/>
      <c r="R669" s="35"/>
      <c r="S669" s="35"/>
      <c r="T669" s="37"/>
      <c r="U669" s="37"/>
      <c r="V669" s="35" t="str">
        <f>IF(ISBLANK(C669),"",IF(ISBLANK($D669),$C$3-C669,D669-C669))</f>
        <v/>
      </c>
      <c r="W669" s="35" t="str">
        <f>IF(E669="Oui",1,"")</f>
        <v/>
      </c>
      <c r="X669" s="35" t="str">
        <f t="shared" si="51"/>
        <v/>
      </c>
      <c r="Y669" s="35" t="str">
        <f t="shared" si="52"/>
        <v/>
      </c>
      <c r="Z669" s="35" t="str">
        <f>IF(E669="Oui",N669,"")</f>
        <v/>
      </c>
      <c r="AA669" s="38" t="str">
        <f>IF(E669="Oui",($C$3-J669)/365,"")</f>
        <v/>
      </c>
      <c r="AB669" s="35" t="str">
        <f t="shared" si="53"/>
        <v/>
      </c>
      <c r="AC669" s="35" t="str">
        <f>IF(AND($E669="Oui",$L669="CDI"),1,"")</f>
        <v/>
      </c>
      <c r="AD669" s="35" t="str">
        <f>IF(AND($E669="Oui",$L669="CDD"),1,"")</f>
        <v/>
      </c>
      <c r="AE669" s="35" t="str">
        <f>IF(AND($E669="Oui",$L669="Apprentissage"),1,"")</f>
        <v/>
      </c>
      <c r="AF669" s="35" t="str">
        <f>IF(AND($E669="Oui",$L669="Stage"),1,"")</f>
        <v/>
      </c>
      <c r="AG669" s="35" t="str">
        <f>IF(AND($E669="Oui",$L669="Autre"),1,"")</f>
        <v/>
      </c>
      <c r="AH669" s="35" t="str">
        <f>IF(AND($E669="Oui",$O669="Cadre"),1,"")</f>
        <v/>
      </c>
      <c r="AI669" s="35" t="str">
        <f>IF(AND($E669="Oui",$O669="Agent de maîtrise"),1,"")</f>
        <v/>
      </c>
      <c r="AJ669" s="35" t="str">
        <f>IF(AND($E669="Oui",$O669="Autre"),1,"")</f>
        <v/>
      </c>
      <c r="AK669" s="38" t="str">
        <f>IF(AND($E669="Oui",$H669="F"),($C$3-J669)/365,"")</f>
        <v/>
      </c>
      <c r="AL669" s="38" t="str">
        <f>IF(AND($E669="Oui",$H669="M"),($C$3-$J669)/365,"")</f>
        <v/>
      </c>
      <c r="AM669" s="35" t="str">
        <f>IF(AND($E669="Oui",$L669="CDI",$H669="F"),1,"")</f>
        <v/>
      </c>
      <c r="AN669" s="35" t="str">
        <f>IF(AND($E669="Oui",$L669="CDD",$H669="F"),1,"")</f>
        <v/>
      </c>
      <c r="AO669" s="35" t="str">
        <f>IF(AND($E669="Oui",$L669="Apprentissage",$H669="F"),1,"")</f>
        <v/>
      </c>
      <c r="AP669" s="35" t="str">
        <f>IF(AND($E669="Oui",$L669="Stage",$H669="F"),1,"")</f>
        <v/>
      </c>
      <c r="AQ669" s="35" t="str">
        <f>IF(AND($E669="Oui",$L669="Autre",$H669="F"),1,"")</f>
        <v/>
      </c>
      <c r="AR669" s="35" t="str">
        <f>IF(AND($E669="Oui",$O669="Cadre",$H669="F"),1,"")</f>
        <v/>
      </c>
      <c r="AS669" s="35" t="str">
        <f>IF(AND($E669="Oui",$O669="Agent de maîtrise",$H669="F"),1,"")</f>
        <v/>
      </c>
      <c r="AT669" s="35" t="str">
        <f>IF(AND($E669="Oui",$O669="Autre",$H669="F"),1,"")</f>
        <v/>
      </c>
      <c r="AU669" s="35" t="str">
        <f ca="1">IF($D669&gt;$AU$5,1,"")</f>
        <v/>
      </c>
      <c r="AV669" s="35" t="str">
        <f ca="1">IF(AND($D669&gt;$AV$5,$D669&lt;$AU$5),1,"")</f>
        <v/>
      </c>
      <c r="AW669" s="35" t="str">
        <f ca="1">IF($C669&gt;$AU$5,1,"")</f>
        <v/>
      </c>
      <c r="AX669" s="35" t="str">
        <f ca="1">IF(AND($C669&gt;$AV$5,$C669&lt;$AU$5),1,"")</f>
        <v/>
      </c>
      <c r="AY669" s="21" t="str">
        <f t="shared" si="54"/>
        <v/>
      </c>
    </row>
    <row r="670" spans="1:51" x14ac:dyDescent="0.25">
      <c r="A670" s="18">
        <v>663</v>
      </c>
      <c r="B670" s="32"/>
      <c r="C670" s="33"/>
      <c r="D670" s="33"/>
      <c r="E670" s="26" t="str">
        <f t="shared" si="50"/>
        <v/>
      </c>
      <c r="F670" s="34"/>
      <c r="G670" s="35"/>
      <c r="H670" s="33"/>
      <c r="I670" s="35"/>
      <c r="J670" s="37"/>
      <c r="K670" s="37"/>
      <c r="L670" s="37"/>
      <c r="M670" s="37"/>
      <c r="N670" s="33"/>
      <c r="O670" s="33"/>
      <c r="P670" s="33"/>
      <c r="Q670" s="33"/>
      <c r="R670" s="35"/>
      <c r="S670" s="35"/>
      <c r="T670" s="37"/>
      <c r="U670" s="37"/>
      <c r="V670" s="35" t="str">
        <f>IF(ISBLANK(C670),"",IF(ISBLANK($D670),$C$3-C670,D670-C670))</f>
        <v/>
      </c>
      <c r="W670" s="35" t="str">
        <f>IF(E670="Oui",1,"")</f>
        <v/>
      </c>
      <c r="X670" s="35" t="str">
        <f t="shared" si="51"/>
        <v/>
      </c>
      <c r="Y670" s="35" t="str">
        <f t="shared" si="52"/>
        <v/>
      </c>
      <c r="Z670" s="35" t="str">
        <f>IF(E670="Oui",N670,"")</f>
        <v/>
      </c>
      <c r="AA670" s="38" t="str">
        <f>IF(E670="Oui",($C$3-J670)/365,"")</f>
        <v/>
      </c>
      <c r="AB670" s="35" t="str">
        <f t="shared" si="53"/>
        <v/>
      </c>
      <c r="AC670" s="35" t="str">
        <f>IF(AND($E670="Oui",$L670="CDI"),1,"")</f>
        <v/>
      </c>
      <c r="AD670" s="35" t="str">
        <f>IF(AND($E670="Oui",$L670="CDD"),1,"")</f>
        <v/>
      </c>
      <c r="AE670" s="35" t="str">
        <f>IF(AND($E670="Oui",$L670="Apprentissage"),1,"")</f>
        <v/>
      </c>
      <c r="AF670" s="35" t="str">
        <f>IF(AND($E670="Oui",$L670="Stage"),1,"")</f>
        <v/>
      </c>
      <c r="AG670" s="35" t="str">
        <f>IF(AND($E670="Oui",$L670="Autre"),1,"")</f>
        <v/>
      </c>
      <c r="AH670" s="35" t="str">
        <f>IF(AND($E670="Oui",$O670="Cadre"),1,"")</f>
        <v/>
      </c>
      <c r="AI670" s="35" t="str">
        <f>IF(AND($E670="Oui",$O670="Agent de maîtrise"),1,"")</f>
        <v/>
      </c>
      <c r="AJ670" s="35" t="str">
        <f>IF(AND($E670="Oui",$O670="Autre"),1,"")</f>
        <v/>
      </c>
      <c r="AK670" s="38" t="str">
        <f>IF(AND($E670="Oui",$H670="F"),($C$3-J670)/365,"")</f>
        <v/>
      </c>
      <c r="AL670" s="38" t="str">
        <f>IF(AND($E670="Oui",$H670="M"),($C$3-$J670)/365,"")</f>
        <v/>
      </c>
      <c r="AM670" s="35" t="str">
        <f>IF(AND($E670="Oui",$L670="CDI",$H670="F"),1,"")</f>
        <v/>
      </c>
      <c r="AN670" s="35" t="str">
        <f>IF(AND($E670="Oui",$L670="CDD",$H670="F"),1,"")</f>
        <v/>
      </c>
      <c r="AO670" s="35" t="str">
        <f>IF(AND($E670="Oui",$L670="Apprentissage",$H670="F"),1,"")</f>
        <v/>
      </c>
      <c r="AP670" s="35" t="str">
        <f>IF(AND($E670="Oui",$L670="Stage",$H670="F"),1,"")</f>
        <v/>
      </c>
      <c r="AQ670" s="35" t="str">
        <f>IF(AND($E670="Oui",$L670="Autre",$H670="F"),1,"")</f>
        <v/>
      </c>
      <c r="AR670" s="35" t="str">
        <f>IF(AND($E670="Oui",$O670="Cadre",$H670="F"),1,"")</f>
        <v/>
      </c>
      <c r="AS670" s="35" t="str">
        <f>IF(AND($E670="Oui",$O670="Agent de maîtrise",$H670="F"),1,"")</f>
        <v/>
      </c>
      <c r="AT670" s="35" t="str">
        <f>IF(AND($E670="Oui",$O670="Autre",$H670="F"),1,"")</f>
        <v/>
      </c>
      <c r="AU670" s="35" t="str">
        <f ca="1">IF($D670&gt;$AU$5,1,"")</f>
        <v/>
      </c>
      <c r="AV670" s="35" t="str">
        <f ca="1">IF(AND($D670&gt;$AV$5,$D670&lt;$AU$5),1,"")</f>
        <v/>
      </c>
      <c r="AW670" s="35" t="str">
        <f ca="1">IF($C670&gt;$AU$5,1,"")</f>
        <v/>
      </c>
      <c r="AX670" s="35" t="str">
        <f ca="1">IF(AND($C670&gt;$AV$5,$C670&lt;$AU$5),1,"")</f>
        <v/>
      </c>
      <c r="AY670" s="21" t="str">
        <f t="shared" si="54"/>
        <v/>
      </c>
    </row>
    <row r="671" spans="1:51" x14ac:dyDescent="0.25">
      <c r="A671" s="18">
        <v>664</v>
      </c>
      <c r="B671" s="32"/>
      <c r="C671" s="33"/>
      <c r="D671" s="33"/>
      <c r="E671" s="26" t="str">
        <f t="shared" si="50"/>
        <v/>
      </c>
      <c r="F671" s="34"/>
      <c r="G671" s="35"/>
      <c r="H671" s="33"/>
      <c r="I671" s="35"/>
      <c r="J671" s="37"/>
      <c r="K671" s="37"/>
      <c r="L671" s="37"/>
      <c r="M671" s="37"/>
      <c r="N671" s="33"/>
      <c r="O671" s="33"/>
      <c r="P671" s="33"/>
      <c r="Q671" s="33"/>
      <c r="R671" s="35"/>
      <c r="S671" s="35"/>
      <c r="T671" s="37"/>
      <c r="U671" s="37"/>
      <c r="V671" s="35" t="str">
        <f>IF(ISBLANK(C671),"",IF(ISBLANK($D671),$C$3-C671,D671-C671))</f>
        <v/>
      </c>
      <c r="W671" s="35" t="str">
        <f>IF(E671="Oui",1,"")</f>
        <v/>
      </c>
      <c r="X671" s="35" t="str">
        <f t="shared" si="51"/>
        <v/>
      </c>
      <c r="Y671" s="35" t="str">
        <f t="shared" si="52"/>
        <v/>
      </c>
      <c r="Z671" s="35" t="str">
        <f>IF(E671="Oui",N671,"")</f>
        <v/>
      </c>
      <c r="AA671" s="38" t="str">
        <f>IF(E671="Oui",($C$3-J671)/365,"")</f>
        <v/>
      </c>
      <c r="AB671" s="35" t="str">
        <f t="shared" si="53"/>
        <v/>
      </c>
      <c r="AC671" s="35" t="str">
        <f>IF(AND($E671="Oui",$L671="CDI"),1,"")</f>
        <v/>
      </c>
      <c r="AD671" s="35" t="str">
        <f>IF(AND($E671="Oui",$L671="CDD"),1,"")</f>
        <v/>
      </c>
      <c r="AE671" s="35" t="str">
        <f>IF(AND($E671="Oui",$L671="Apprentissage"),1,"")</f>
        <v/>
      </c>
      <c r="AF671" s="35" t="str">
        <f>IF(AND($E671="Oui",$L671="Stage"),1,"")</f>
        <v/>
      </c>
      <c r="AG671" s="35" t="str">
        <f>IF(AND($E671="Oui",$L671="Autre"),1,"")</f>
        <v/>
      </c>
      <c r="AH671" s="35" t="str">
        <f>IF(AND($E671="Oui",$O671="Cadre"),1,"")</f>
        <v/>
      </c>
      <c r="AI671" s="35" t="str">
        <f>IF(AND($E671="Oui",$O671="Agent de maîtrise"),1,"")</f>
        <v/>
      </c>
      <c r="AJ671" s="35" t="str">
        <f>IF(AND($E671="Oui",$O671="Autre"),1,"")</f>
        <v/>
      </c>
      <c r="AK671" s="38" t="str">
        <f>IF(AND($E671="Oui",$H671="F"),($C$3-J671)/365,"")</f>
        <v/>
      </c>
      <c r="AL671" s="38" t="str">
        <f>IF(AND($E671="Oui",$H671="M"),($C$3-$J671)/365,"")</f>
        <v/>
      </c>
      <c r="AM671" s="35" t="str">
        <f>IF(AND($E671="Oui",$L671="CDI",$H671="F"),1,"")</f>
        <v/>
      </c>
      <c r="AN671" s="35" t="str">
        <f>IF(AND($E671="Oui",$L671="CDD",$H671="F"),1,"")</f>
        <v/>
      </c>
      <c r="AO671" s="35" t="str">
        <f>IF(AND($E671="Oui",$L671="Apprentissage",$H671="F"),1,"")</f>
        <v/>
      </c>
      <c r="AP671" s="35" t="str">
        <f>IF(AND($E671="Oui",$L671="Stage",$H671="F"),1,"")</f>
        <v/>
      </c>
      <c r="AQ671" s="35" t="str">
        <f>IF(AND($E671="Oui",$L671="Autre",$H671="F"),1,"")</f>
        <v/>
      </c>
      <c r="AR671" s="35" t="str">
        <f>IF(AND($E671="Oui",$O671="Cadre",$H671="F"),1,"")</f>
        <v/>
      </c>
      <c r="AS671" s="35" t="str">
        <f>IF(AND($E671="Oui",$O671="Agent de maîtrise",$H671="F"),1,"")</f>
        <v/>
      </c>
      <c r="AT671" s="35" t="str">
        <f>IF(AND($E671="Oui",$O671="Autre",$H671="F"),1,"")</f>
        <v/>
      </c>
      <c r="AU671" s="35" t="str">
        <f ca="1">IF($D671&gt;$AU$5,1,"")</f>
        <v/>
      </c>
      <c r="AV671" s="35" t="str">
        <f ca="1">IF(AND($D671&gt;$AV$5,$D671&lt;$AU$5),1,"")</f>
        <v/>
      </c>
      <c r="AW671" s="35" t="str">
        <f ca="1">IF($C671&gt;$AU$5,1,"")</f>
        <v/>
      </c>
      <c r="AX671" s="35" t="str">
        <f ca="1">IF(AND($C671&gt;$AV$5,$C671&lt;$AU$5),1,"")</f>
        <v/>
      </c>
      <c r="AY671" s="21" t="str">
        <f t="shared" si="54"/>
        <v/>
      </c>
    </row>
    <row r="672" spans="1:51" x14ac:dyDescent="0.25">
      <c r="A672" s="18">
        <v>665</v>
      </c>
      <c r="B672" s="32"/>
      <c r="C672" s="33"/>
      <c r="D672" s="33"/>
      <c r="E672" s="26" t="str">
        <f t="shared" si="50"/>
        <v/>
      </c>
      <c r="F672" s="34"/>
      <c r="G672" s="35"/>
      <c r="H672" s="33"/>
      <c r="I672" s="35"/>
      <c r="J672" s="37"/>
      <c r="K672" s="37"/>
      <c r="L672" s="37"/>
      <c r="M672" s="37"/>
      <c r="N672" s="33"/>
      <c r="O672" s="33"/>
      <c r="P672" s="33"/>
      <c r="Q672" s="33"/>
      <c r="R672" s="35"/>
      <c r="S672" s="35"/>
      <c r="T672" s="37"/>
      <c r="U672" s="37"/>
      <c r="V672" s="35" t="str">
        <f>IF(ISBLANK(C672),"",IF(ISBLANK($D672),$C$3-C672,D672-C672))</f>
        <v/>
      </c>
      <c r="W672" s="35" t="str">
        <f>IF(E672="Oui",1,"")</f>
        <v/>
      </c>
      <c r="X672" s="35" t="str">
        <f t="shared" si="51"/>
        <v/>
      </c>
      <c r="Y672" s="35" t="str">
        <f t="shared" si="52"/>
        <v/>
      </c>
      <c r="Z672" s="35" t="str">
        <f>IF(E672="Oui",N672,"")</f>
        <v/>
      </c>
      <c r="AA672" s="38" t="str">
        <f>IF(E672="Oui",($C$3-J672)/365,"")</f>
        <v/>
      </c>
      <c r="AB672" s="35" t="str">
        <f t="shared" si="53"/>
        <v/>
      </c>
      <c r="AC672" s="35" t="str">
        <f>IF(AND($E672="Oui",$L672="CDI"),1,"")</f>
        <v/>
      </c>
      <c r="AD672" s="35" t="str">
        <f>IF(AND($E672="Oui",$L672="CDD"),1,"")</f>
        <v/>
      </c>
      <c r="AE672" s="35" t="str">
        <f>IF(AND($E672="Oui",$L672="Apprentissage"),1,"")</f>
        <v/>
      </c>
      <c r="AF672" s="35" t="str">
        <f>IF(AND($E672="Oui",$L672="Stage"),1,"")</f>
        <v/>
      </c>
      <c r="AG672" s="35" t="str">
        <f>IF(AND($E672="Oui",$L672="Autre"),1,"")</f>
        <v/>
      </c>
      <c r="AH672" s="35" t="str">
        <f>IF(AND($E672="Oui",$O672="Cadre"),1,"")</f>
        <v/>
      </c>
      <c r="AI672" s="35" t="str">
        <f>IF(AND($E672="Oui",$O672="Agent de maîtrise"),1,"")</f>
        <v/>
      </c>
      <c r="AJ672" s="35" t="str">
        <f>IF(AND($E672="Oui",$O672="Autre"),1,"")</f>
        <v/>
      </c>
      <c r="AK672" s="38" t="str">
        <f>IF(AND($E672="Oui",$H672="F"),($C$3-J672)/365,"")</f>
        <v/>
      </c>
      <c r="AL672" s="38" t="str">
        <f>IF(AND($E672="Oui",$H672="M"),($C$3-$J672)/365,"")</f>
        <v/>
      </c>
      <c r="AM672" s="35" t="str">
        <f>IF(AND($E672="Oui",$L672="CDI",$H672="F"),1,"")</f>
        <v/>
      </c>
      <c r="AN672" s="35" t="str">
        <f>IF(AND($E672="Oui",$L672="CDD",$H672="F"),1,"")</f>
        <v/>
      </c>
      <c r="AO672" s="35" t="str">
        <f>IF(AND($E672="Oui",$L672="Apprentissage",$H672="F"),1,"")</f>
        <v/>
      </c>
      <c r="AP672" s="35" t="str">
        <f>IF(AND($E672="Oui",$L672="Stage",$H672="F"),1,"")</f>
        <v/>
      </c>
      <c r="AQ672" s="35" t="str">
        <f>IF(AND($E672="Oui",$L672="Autre",$H672="F"),1,"")</f>
        <v/>
      </c>
      <c r="AR672" s="35" t="str">
        <f>IF(AND($E672="Oui",$O672="Cadre",$H672="F"),1,"")</f>
        <v/>
      </c>
      <c r="AS672" s="35" t="str">
        <f>IF(AND($E672="Oui",$O672="Agent de maîtrise",$H672="F"),1,"")</f>
        <v/>
      </c>
      <c r="AT672" s="35" t="str">
        <f>IF(AND($E672="Oui",$O672="Autre",$H672="F"),1,"")</f>
        <v/>
      </c>
      <c r="AU672" s="35" t="str">
        <f ca="1">IF($D672&gt;$AU$5,1,"")</f>
        <v/>
      </c>
      <c r="AV672" s="35" t="str">
        <f ca="1">IF(AND($D672&gt;$AV$5,$D672&lt;$AU$5),1,"")</f>
        <v/>
      </c>
      <c r="AW672" s="35" t="str">
        <f ca="1">IF($C672&gt;$AU$5,1,"")</f>
        <v/>
      </c>
      <c r="AX672" s="35" t="str">
        <f ca="1">IF(AND($C672&gt;$AV$5,$C672&lt;$AU$5),1,"")</f>
        <v/>
      </c>
      <c r="AY672" s="21" t="str">
        <f t="shared" si="54"/>
        <v/>
      </c>
    </row>
    <row r="673" spans="1:51" x14ac:dyDescent="0.25">
      <c r="A673" s="18">
        <v>666</v>
      </c>
      <c r="B673" s="32"/>
      <c r="C673" s="33"/>
      <c r="D673" s="33"/>
      <c r="E673" s="26" t="str">
        <f t="shared" si="50"/>
        <v/>
      </c>
      <c r="F673" s="34"/>
      <c r="G673" s="35"/>
      <c r="H673" s="33"/>
      <c r="I673" s="35"/>
      <c r="J673" s="37"/>
      <c r="K673" s="37"/>
      <c r="L673" s="37"/>
      <c r="M673" s="37"/>
      <c r="N673" s="33"/>
      <c r="O673" s="33"/>
      <c r="P673" s="33"/>
      <c r="Q673" s="33"/>
      <c r="R673" s="35"/>
      <c r="S673" s="35"/>
      <c r="T673" s="37"/>
      <c r="U673" s="37"/>
      <c r="V673" s="35" t="str">
        <f>IF(ISBLANK(C673),"",IF(ISBLANK($D673),$C$3-C673,D673-C673))</f>
        <v/>
      </c>
      <c r="W673" s="35" t="str">
        <f>IF(E673="Oui",1,"")</f>
        <v/>
      </c>
      <c r="X673" s="35" t="str">
        <f t="shared" si="51"/>
        <v/>
      </c>
      <c r="Y673" s="35" t="str">
        <f t="shared" si="52"/>
        <v/>
      </c>
      <c r="Z673" s="35" t="str">
        <f>IF(E673="Oui",N673,"")</f>
        <v/>
      </c>
      <c r="AA673" s="38" t="str">
        <f>IF(E673="Oui",($C$3-J673)/365,"")</f>
        <v/>
      </c>
      <c r="AB673" s="35" t="str">
        <f t="shared" si="53"/>
        <v/>
      </c>
      <c r="AC673" s="35" t="str">
        <f>IF(AND($E673="Oui",$L673="CDI"),1,"")</f>
        <v/>
      </c>
      <c r="AD673" s="35" t="str">
        <f>IF(AND($E673="Oui",$L673="CDD"),1,"")</f>
        <v/>
      </c>
      <c r="AE673" s="35" t="str">
        <f>IF(AND($E673="Oui",$L673="Apprentissage"),1,"")</f>
        <v/>
      </c>
      <c r="AF673" s="35" t="str">
        <f>IF(AND($E673="Oui",$L673="Stage"),1,"")</f>
        <v/>
      </c>
      <c r="AG673" s="35" t="str">
        <f>IF(AND($E673="Oui",$L673="Autre"),1,"")</f>
        <v/>
      </c>
      <c r="AH673" s="35" t="str">
        <f>IF(AND($E673="Oui",$O673="Cadre"),1,"")</f>
        <v/>
      </c>
      <c r="AI673" s="35" t="str">
        <f>IF(AND($E673="Oui",$O673="Agent de maîtrise"),1,"")</f>
        <v/>
      </c>
      <c r="AJ673" s="35" t="str">
        <f>IF(AND($E673="Oui",$O673="Autre"),1,"")</f>
        <v/>
      </c>
      <c r="AK673" s="38" t="str">
        <f>IF(AND($E673="Oui",$H673="F"),($C$3-J673)/365,"")</f>
        <v/>
      </c>
      <c r="AL673" s="38" t="str">
        <f>IF(AND($E673="Oui",$H673="M"),($C$3-$J673)/365,"")</f>
        <v/>
      </c>
      <c r="AM673" s="35" t="str">
        <f>IF(AND($E673="Oui",$L673="CDI",$H673="F"),1,"")</f>
        <v/>
      </c>
      <c r="AN673" s="35" t="str">
        <f>IF(AND($E673="Oui",$L673="CDD",$H673="F"),1,"")</f>
        <v/>
      </c>
      <c r="AO673" s="35" t="str">
        <f>IF(AND($E673="Oui",$L673="Apprentissage",$H673="F"),1,"")</f>
        <v/>
      </c>
      <c r="AP673" s="35" t="str">
        <f>IF(AND($E673="Oui",$L673="Stage",$H673="F"),1,"")</f>
        <v/>
      </c>
      <c r="AQ673" s="35" t="str">
        <f>IF(AND($E673="Oui",$L673="Autre",$H673="F"),1,"")</f>
        <v/>
      </c>
      <c r="AR673" s="35" t="str">
        <f>IF(AND($E673="Oui",$O673="Cadre",$H673="F"),1,"")</f>
        <v/>
      </c>
      <c r="AS673" s="35" t="str">
        <f>IF(AND($E673="Oui",$O673="Agent de maîtrise",$H673="F"),1,"")</f>
        <v/>
      </c>
      <c r="AT673" s="35" t="str">
        <f>IF(AND($E673="Oui",$O673="Autre",$H673="F"),1,"")</f>
        <v/>
      </c>
      <c r="AU673" s="35" t="str">
        <f ca="1">IF($D673&gt;$AU$5,1,"")</f>
        <v/>
      </c>
      <c r="AV673" s="35" t="str">
        <f ca="1">IF(AND($D673&gt;$AV$5,$D673&lt;$AU$5),1,"")</f>
        <v/>
      </c>
      <c r="AW673" s="35" t="str">
        <f ca="1">IF($C673&gt;$AU$5,1,"")</f>
        <v/>
      </c>
      <c r="AX673" s="35" t="str">
        <f ca="1">IF(AND($C673&gt;$AV$5,$C673&lt;$AU$5),1,"")</f>
        <v/>
      </c>
      <c r="AY673" s="21" t="str">
        <f t="shared" si="54"/>
        <v/>
      </c>
    </row>
    <row r="674" spans="1:51" x14ac:dyDescent="0.25">
      <c r="A674" s="18">
        <v>667</v>
      </c>
      <c r="B674" s="32"/>
      <c r="C674" s="33"/>
      <c r="D674" s="33"/>
      <c r="E674" s="26" t="str">
        <f t="shared" si="50"/>
        <v/>
      </c>
      <c r="F674" s="34"/>
      <c r="G674" s="35"/>
      <c r="H674" s="33"/>
      <c r="I674" s="35"/>
      <c r="J674" s="37"/>
      <c r="K674" s="37"/>
      <c r="L674" s="37"/>
      <c r="M674" s="37"/>
      <c r="N674" s="33"/>
      <c r="O674" s="33"/>
      <c r="P674" s="33"/>
      <c r="Q674" s="33"/>
      <c r="R674" s="35"/>
      <c r="S674" s="35"/>
      <c r="T674" s="37"/>
      <c r="U674" s="37"/>
      <c r="V674" s="35" t="str">
        <f>IF(ISBLANK(C674),"",IF(ISBLANK($D674),$C$3-C674,D674-C674))</f>
        <v/>
      </c>
      <c r="W674" s="35" t="str">
        <f>IF(E674="Oui",1,"")</f>
        <v/>
      </c>
      <c r="X674" s="35" t="str">
        <f t="shared" si="51"/>
        <v/>
      </c>
      <c r="Y674" s="35" t="str">
        <f t="shared" si="52"/>
        <v/>
      </c>
      <c r="Z674" s="35" t="str">
        <f>IF(E674="Oui",N674,"")</f>
        <v/>
      </c>
      <c r="AA674" s="38" t="str">
        <f>IF(E674="Oui",($C$3-J674)/365,"")</f>
        <v/>
      </c>
      <c r="AB674" s="35" t="str">
        <f t="shared" si="53"/>
        <v/>
      </c>
      <c r="AC674" s="35" t="str">
        <f>IF(AND($E674="Oui",$L674="CDI"),1,"")</f>
        <v/>
      </c>
      <c r="AD674" s="35" t="str">
        <f>IF(AND($E674="Oui",$L674="CDD"),1,"")</f>
        <v/>
      </c>
      <c r="AE674" s="35" t="str">
        <f>IF(AND($E674="Oui",$L674="Apprentissage"),1,"")</f>
        <v/>
      </c>
      <c r="AF674" s="35" t="str">
        <f>IF(AND($E674="Oui",$L674="Stage"),1,"")</f>
        <v/>
      </c>
      <c r="AG674" s="35" t="str">
        <f>IF(AND($E674="Oui",$L674="Autre"),1,"")</f>
        <v/>
      </c>
      <c r="AH674" s="35" t="str">
        <f>IF(AND($E674="Oui",$O674="Cadre"),1,"")</f>
        <v/>
      </c>
      <c r="AI674" s="35" t="str">
        <f>IF(AND($E674="Oui",$O674="Agent de maîtrise"),1,"")</f>
        <v/>
      </c>
      <c r="AJ674" s="35" t="str">
        <f>IF(AND($E674="Oui",$O674="Autre"),1,"")</f>
        <v/>
      </c>
      <c r="AK674" s="38" t="str">
        <f>IF(AND($E674="Oui",$H674="F"),($C$3-J674)/365,"")</f>
        <v/>
      </c>
      <c r="AL674" s="38" t="str">
        <f>IF(AND($E674="Oui",$H674="M"),($C$3-$J674)/365,"")</f>
        <v/>
      </c>
      <c r="AM674" s="35" t="str">
        <f>IF(AND($E674="Oui",$L674="CDI",$H674="F"),1,"")</f>
        <v/>
      </c>
      <c r="AN674" s="35" t="str">
        <f>IF(AND($E674="Oui",$L674="CDD",$H674="F"),1,"")</f>
        <v/>
      </c>
      <c r="AO674" s="35" t="str">
        <f>IF(AND($E674="Oui",$L674="Apprentissage",$H674="F"),1,"")</f>
        <v/>
      </c>
      <c r="AP674" s="35" t="str">
        <f>IF(AND($E674="Oui",$L674="Stage",$H674="F"),1,"")</f>
        <v/>
      </c>
      <c r="AQ674" s="35" t="str">
        <f>IF(AND($E674="Oui",$L674="Autre",$H674="F"),1,"")</f>
        <v/>
      </c>
      <c r="AR674" s="35" t="str">
        <f>IF(AND($E674="Oui",$O674="Cadre",$H674="F"),1,"")</f>
        <v/>
      </c>
      <c r="AS674" s="35" t="str">
        <f>IF(AND($E674="Oui",$O674="Agent de maîtrise",$H674="F"),1,"")</f>
        <v/>
      </c>
      <c r="AT674" s="35" t="str">
        <f>IF(AND($E674="Oui",$O674="Autre",$H674="F"),1,"")</f>
        <v/>
      </c>
      <c r="AU674" s="35" t="str">
        <f ca="1">IF($D674&gt;$AU$5,1,"")</f>
        <v/>
      </c>
      <c r="AV674" s="35" t="str">
        <f ca="1">IF(AND($D674&gt;$AV$5,$D674&lt;$AU$5),1,"")</f>
        <v/>
      </c>
      <c r="AW674" s="35" t="str">
        <f ca="1">IF($C674&gt;$AU$5,1,"")</f>
        <v/>
      </c>
      <c r="AX674" s="35" t="str">
        <f ca="1">IF(AND($C674&gt;$AV$5,$C674&lt;$AU$5),1,"")</f>
        <v/>
      </c>
      <c r="AY674" s="21" t="str">
        <f t="shared" si="54"/>
        <v/>
      </c>
    </row>
    <row r="675" spans="1:51" x14ac:dyDescent="0.25">
      <c r="A675" s="18">
        <v>668</v>
      </c>
      <c r="B675" s="32"/>
      <c r="C675" s="33"/>
      <c r="D675" s="33"/>
      <c r="E675" s="26" t="str">
        <f t="shared" si="50"/>
        <v/>
      </c>
      <c r="F675" s="34"/>
      <c r="G675" s="35"/>
      <c r="H675" s="33"/>
      <c r="I675" s="35"/>
      <c r="J675" s="37"/>
      <c r="K675" s="37"/>
      <c r="L675" s="37"/>
      <c r="M675" s="37"/>
      <c r="N675" s="33"/>
      <c r="O675" s="33"/>
      <c r="P675" s="33"/>
      <c r="Q675" s="33"/>
      <c r="R675" s="35"/>
      <c r="S675" s="35"/>
      <c r="T675" s="37"/>
      <c r="U675" s="37"/>
      <c r="V675" s="35" t="str">
        <f>IF(ISBLANK(C675),"",IF(ISBLANK($D675),$C$3-C675,D675-C675))</f>
        <v/>
      </c>
      <c r="W675" s="35" t="str">
        <f>IF(E675="Oui",1,"")</f>
        <v/>
      </c>
      <c r="X675" s="35" t="str">
        <f t="shared" si="51"/>
        <v/>
      </c>
      <c r="Y675" s="35" t="str">
        <f t="shared" si="52"/>
        <v/>
      </c>
      <c r="Z675" s="35" t="str">
        <f>IF(E675="Oui",N675,"")</f>
        <v/>
      </c>
      <c r="AA675" s="38" t="str">
        <f>IF(E675="Oui",($C$3-J675)/365,"")</f>
        <v/>
      </c>
      <c r="AB675" s="35" t="str">
        <f t="shared" si="53"/>
        <v/>
      </c>
      <c r="AC675" s="35" t="str">
        <f>IF(AND($E675="Oui",$L675="CDI"),1,"")</f>
        <v/>
      </c>
      <c r="AD675" s="35" t="str">
        <f>IF(AND($E675="Oui",$L675="CDD"),1,"")</f>
        <v/>
      </c>
      <c r="AE675" s="35" t="str">
        <f>IF(AND($E675="Oui",$L675="Apprentissage"),1,"")</f>
        <v/>
      </c>
      <c r="AF675" s="35" t="str">
        <f>IF(AND($E675="Oui",$L675="Stage"),1,"")</f>
        <v/>
      </c>
      <c r="AG675" s="35" t="str">
        <f>IF(AND($E675="Oui",$L675="Autre"),1,"")</f>
        <v/>
      </c>
      <c r="AH675" s="35" t="str">
        <f>IF(AND($E675="Oui",$O675="Cadre"),1,"")</f>
        <v/>
      </c>
      <c r="AI675" s="35" t="str">
        <f>IF(AND($E675="Oui",$O675="Agent de maîtrise"),1,"")</f>
        <v/>
      </c>
      <c r="AJ675" s="35" t="str">
        <f>IF(AND($E675="Oui",$O675="Autre"),1,"")</f>
        <v/>
      </c>
      <c r="AK675" s="38" t="str">
        <f>IF(AND($E675="Oui",$H675="F"),($C$3-J675)/365,"")</f>
        <v/>
      </c>
      <c r="AL675" s="38" t="str">
        <f>IF(AND($E675="Oui",$H675="M"),($C$3-$J675)/365,"")</f>
        <v/>
      </c>
      <c r="AM675" s="35" t="str">
        <f>IF(AND($E675="Oui",$L675="CDI",$H675="F"),1,"")</f>
        <v/>
      </c>
      <c r="AN675" s="35" t="str">
        <f>IF(AND($E675="Oui",$L675="CDD",$H675="F"),1,"")</f>
        <v/>
      </c>
      <c r="AO675" s="35" t="str">
        <f>IF(AND($E675="Oui",$L675="Apprentissage",$H675="F"),1,"")</f>
        <v/>
      </c>
      <c r="AP675" s="35" t="str">
        <f>IF(AND($E675="Oui",$L675="Stage",$H675="F"),1,"")</f>
        <v/>
      </c>
      <c r="AQ675" s="35" t="str">
        <f>IF(AND($E675="Oui",$L675="Autre",$H675="F"),1,"")</f>
        <v/>
      </c>
      <c r="AR675" s="35" t="str">
        <f>IF(AND($E675="Oui",$O675="Cadre",$H675="F"),1,"")</f>
        <v/>
      </c>
      <c r="AS675" s="35" t="str">
        <f>IF(AND($E675="Oui",$O675="Agent de maîtrise",$H675="F"),1,"")</f>
        <v/>
      </c>
      <c r="AT675" s="35" t="str">
        <f>IF(AND($E675="Oui",$O675="Autre",$H675="F"),1,"")</f>
        <v/>
      </c>
      <c r="AU675" s="35" t="str">
        <f ca="1">IF($D675&gt;$AU$5,1,"")</f>
        <v/>
      </c>
      <c r="AV675" s="35" t="str">
        <f ca="1">IF(AND($D675&gt;$AV$5,$D675&lt;$AU$5),1,"")</f>
        <v/>
      </c>
      <c r="AW675" s="35" t="str">
        <f ca="1">IF($C675&gt;$AU$5,1,"")</f>
        <v/>
      </c>
      <c r="AX675" s="35" t="str">
        <f ca="1">IF(AND($C675&gt;$AV$5,$C675&lt;$AU$5),1,"")</f>
        <v/>
      </c>
      <c r="AY675" s="21" t="str">
        <f t="shared" si="54"/>
        <v/>
      </c>
    </row>
    <row r="676" spans="1:51" x14ac:dyDescent="0.25">
      <c r="A676" s="18">
        <v>669</v>
      </c>
      <c r="B676" s="32"/>
      <c r="C676" s="33"/>
      <c r="D676" s="33"/>
      <c r="E676" s="26" t="str">
        <f t="shared" si="50"/>
        <v/>
      </c>
      <c r="F676" s="34"/>
      <c r="G676" s="35"/>
      <c r="H676" s="33"/>
      <c r="I676" s="35"/>
      <c r="J676" s="37"/>
      <c r="K676" s="37"/>
      <c r="L676" s="37"/>
      <c r="M676" s="37"/>
      <c r="N676" s="33"/>
      <c r="O676" s="33"/>
      <c r="P676" s="33"/>
      <c r="Q676" s="33"/>
      <c r="R676" s="35"/>
      <c r="S676" s="35"/>
      <c r="T676" s="37"/>
      <c r="U676" s="37"/>
      <c r="V676" s="35" t="str">
        <f>IF(ISBLANK(C676),"",IF(ISBLANK($D676),$C$3-C676,D676-C676))</f>
        <v/>
      </c>
      <c r="W676" s="35" t="str">
        <f>IF(E676="Oui",1,"")</f>
        <v/>
      </c>
      <c r="X676" s="35" t="str">
        <f t="shared" si="51"/>
        <v/>
      </c>
      <c r="Y676" s="35" t="str">
        <f t="shared" si="52"/>
        <v/>
      </c>
      <c r="Z676" s="35" t="str">
        <f>IF(E676="Oui",N676,"")</f>
        <v/>
      </c>
      <c r="AA676" s="38" t="str">
        <f>IF(E676="Oui",($C$3-J676)/365,"")</f>
        <v/>
      </c>
      <c r="AB676" s="35" t="str">
        <f t="shared" si="53"/>
        <v/>
      </c>
      <c r="AC676" s="35" t="str">
        <f>IF(AND($E676="Oui",$L676="CDI"),1,"")</f>
        <v/>
      </c>
      <c r="AD676" s="35" t="str">
        <f>IF(AND($E676="Oui",$L676="CDD"),1,"")</f>
        <v/>
      </c>
      <c r="AE676" s="35" t="str">
        <f>IF(AND($E676="Oui",$L676="Apprentissage"),1,"")</f>
        <v/>
      </c>
      <c r="AF676" s="35" t="str">
        <f>IF(AND($E676="Oui",$L676="Stage"),1,"")</f>
        <v/>
      </c>
      <c r="AG676" s="35" t="str">
        <f>IF(AND($E676="Oui",$L676="Autre"),1,"")</f>
        <v/>
      </c>
      <c r="AH676" s="35" t="str">
        <f>IF(AND($E676="Oui",$O676="Cadre"),1,"")</f>
        <v/>
      </c>
      <c r="AI676" s="35" t="str">
        <f>IF(AND($E676="Oui",$O676="Agent de maîtrise"),1,"")</f>
        <v/>
      </c>
      <c r="AJ676" s="35" t="str">
        <f>IF(AND($E676="Oui",$O676="Autre"),1,"")</f>
        <v/>
      </c>
      <c r="AK676" s="38" t="str">
        <f>IF(AND($E676="Oui",$H676="F"),($C$3-J676)/365,"")</f>
        <v/>
      </c>
      <c r="AL676" s="38" t="str">
        <f>IF(AND($E676="Oui",$H676="M"),($C$3-$J676)/365,"")</f>
        <v/>
      </c>
      <c r="AM676" s="35" t="str">
        <f>IF(AND($E676="Oui",$L676="CDI",$H676="F"),1,"")</f>
        <v/>
      </c>
      <c r="AN676" s="35" t="str">
        <f>IF(AND($E676="Oui",$L676="CDD",$H676="F"),1,"")</f>
        <v/>
      </c>
      <c r="AO676" s="35" t="str">
        <f>IF(AND($E676="Oui",$L676="Apprentissage",$H676="F"),1,"")</f>
        <v/>
      </c>
      <c r="AP676" s="35" t="str">
        <f>IF(AND($E676="Oui",$L676="Stage",$H676="F"),1,"")</f>
        <v/>
      </c>
      <c r="AQ676" s="35" t="str">
        <f>IF(AND($E676="Oui",$L676="Autre",$H676="F"),1,"")</f>
        <v/>
      </c>
      <c r="AR676" s="35" t="str">
        <f>IF(AND($E676="Oui",$O676="Cadre",$H676="F"),1,"")</f>
        <v/>
      </c>
      <c r="AS676" s="35" t="str">
        <f>IF(AND($E676="Oui",$O676="Agent de maîtrise",$H676="F"),1,"")</f>
        <v/>
      </c>
      <c r="AT676" s="35" t="str">
        <f>IF(AND($E676="Oui",$O676="Autre",$H676="F"),1,"")</f>
        <v/>
      </c>
      <c r="AU676" s="35" t="str">
        <f ca="1">IF($D676&gt;$AU$5,1,"")</f>
        <v/>
      </c>
      <c r="AV676" s="35" t="str">
        <f ca="1">IF(AND($D676&gt;$AV$5,$D676&lt;$AU$5),1,"")</f>
        <v/>
      </c>
      <c r="AW676" s="35" t="str">
        <f ca="1">IF($C676&gt;$AU$5,1,"")</f>
        <v/>
      </c>
      <c r="AX676" s="35" t="str">
        <f ca="1">IF(AND($C676&gt;$AV$5,$C676&lt;$AU$5),1,"")</f>
        <v/>
      </c>
      <c r="AY676" s="21" t="str">
        <f t="shared" si="54"/>
        <v/>
      </c>
    </row>
    <row r="677" spans="1:51" x14ac:dyDescent="0.25">
      <c r="A677" s="18">
        <v>670</v>
      </c>
      <c r="B677" s="32"/>
      <c r="C677" s="33"/>
      <c r="D677" s="33"/>
      <c r="E677" s="26" t="str">
        <f t="shared" si="50"/>
        <v/>
      </c>
      <c r="F677" s="34"/>
      <c r="G677" s="35"/>
      <c r="H677" s="33"/>
      <c r="I677" s="35"/>
      <c r="J677" s="37"/>
      <c r="K677" s="37"/>
      <c r="L677" s="37"/>
      <c r="M677" s="37"/>
      <c r="N677" s="33"/>
      <c r="O677" s="33"/>
      <c r="P677" s="33"/>
      <c r="Q677" s="33"/>
      <c r="R677" s="35"/>
      <c r="S677" s="35"/>
      <c r="T677" s="37"/>
      <c r="U677" s="37"/>
      <c r="V677" s="35" t="str">
        <f>IF(ISBLANK(C677),"",IF(ISBLANK($D677),$C$3-C677,D677-C677))</f>
        <v/>
      </c>
      <c r="W677" s="35" t="str">
        <f>IF(E677="Oui",1,"")</f>
        <v/>
      </c>
      <c r="X677" s="35" t="str">
        <f t="shared" si="51"/>
        <v/>
      </c>
      <c r="Y677" s="35" t="str">
        <f t="shared" si="52"/>
        <v/>
      </c>
      <c r="Z677" s="35" t="str">
        <f>IF(E677="Oui",N677,"")</f>
        <v/>
      </c>
      <c r="AA677" s="38" t="str">
        <f>IF(E677="Oui",($C$3-J677)/365,"")</f>
        <v/>
      </c>
      <c r="AB677" s="35" t="str">
        <f t="shared" si="53"/>
        <v/>
      </c>
      <c r="AC677" s="35" t="str">
        <f>IF(AND($E677="Oui",$L677="CDI"),1,"")</f>
        <v/>
      </c>
      <c r="AD677" s="35" t="str">
        <f>IF(AND($E677="Oui",$L677="CDD"),1,"")</f>
        <v/>
      </c>
      <c r="AE677" s="35" t="str">
        <f>IF(AND($E677="Oui",$L677="Apprentissage"),1,"")</f>
        <v/>
      </c>
      <c r="AF677" s="35" t="str">
        <f>IF(AND($E677="Oui",$L677="Stage"),1,"")</f>
        <v/>
      </c>
      <c r="AG677" s="35" t="str">
        <f>IF(AND($E677="Oui",$L677="Autre"),1,"")</f>
        <v/>
      </c>
      <c r="AH677" s="35" t="str">
        <f>IF(AND($E677="Oui",$O677="Cadre"),1,"")</f>
        <v/>
      </c>
      <c r="AI677" s="35" t="str">
        <f>IF(AND($E677="Oui",$O677="Agent de maîtrise"),1,"")</f>
        <v/>
      </c>
      <c r="AJ677" s="35" t="str">
        <f>IF(AND($E677="Oui",$O677="Autre"),1,"")</f>
        <v/>
      </c>
      <c r="AK677" s="38" t="str">
        <f>IF(AND($E677="Oui",$H677="F"),($C$3-J677)/365,"")</f>
        <v/>
      </c>
      <c r="AL677" s="38" t="str">
        <f>IF(AND($E677="Oui",$H677="M"),($C$3-$J677)/365,"")</f>
        <v/>
      </c>
      <c r="AM677" s="35" t="str">
        <f>IF(AND($E677="Oui",$L677="CDI",$H677="F"),1,"")</f>
        <v/>
      </c>
      <c r="AN677" s="35" t="str">
        <f>IF(AND($E677="Oui",$L677="CDD",$H677="F"),1,"")</f>
        <v/>
      </c>
      <c r="AO677" s="35" t="str">
        <f>IF(AND($E677="Oui",$L677="Apprentissage",$H677="F"),1,"")</f>
        <v/>
      </c>
      <c r="AP677" s="35" t="str">
        <f>IF(AND($E677="Oui",$L677="Stage",$H677="F"),1,"")</f>
        <v/>
      </c>
      <c r="AQ677" s="35" t="str">
        <f>IF(AND($E677="Oui",$L677="Autre",$H677="F"),1,"")</f>
        <v/>
      </c>
      <c r="AR677" s="35" t="str">
        <f>IF(AND($E677="Oui",$O677="Cadre",$H677="F"),1,"")</f>
        <v/>
      </c>
      <c r="AS677" s="35" t="str">
        <f>IF(AND($E677="Oui",$O677="Agent de maîtrise",$H677="F"),1,"")</f>
        <v/>
      </c>
      <c r="AT677" s="35" t="str">
        <f>IF(AND($E677="Oui",$O677="Autre",$H677="F"),1,"")</f>
        <v/>
      </c>
      <c r="AU677" s="35" t="str">
        <f ca="1">IF($D677&gt;$AU$5,1,"")</f>
        <v/>
      </c>
      <c r="AV677" s="35" t="str">
        <f ca="1">IF(AND($D677&gt;$AV$5,$D677&lt;$AU$5),1,"")</f>
        <v/>
      </c>
      <c r="AW677" s="35" t="str">
        <f ca="1">IF($C677&gt;$AU$5,1,"")</f>
        <v/>
      </c>
      <c r="AX677" s="35" t="str">
        <f ca="1">IF(AND($C677&gt;$AV$5,$C677&lt;$AU$5),1,"")</f>
        <v/>
      </c>
      <c r="AY677" s="21" t="str">
        <f t="shared" si="54"/>
        <v/>
      </c>
    </row>
    <row r="678" spans="1:51" x14ac:dyDescent="0.25">
      <c r="A678" s="18">
        <v>671</v>
      </c>
      <c r="B678" s="32"/>
      <c r="C678" s="33"/>
      <c r="D678" s="33"/>
      <c r="E678" s="26" t="str">
        <f t="shared" si="50"/>
        <v/>
      </c>
      <c r="F678" s="34"/>
      <c r="G678" s="35"/>
      <c r="H678" s="33"/>
      <c r="I678" s="35"/>
      <c r="J678" s="37"/>
      <c r="K678" s="37"/>
      <c r="L678" s="37"/>
      <c r="M678" s="37"/>
      <c r="N678" s="33"/>
      <c r="O678" s="33"/>
      <c r="P678" s="33"/>
      <c r="Q678" s="33"/>
      <c r="R678" s="35"/>
      <c r="S678" s="35"/>
      <c r="T678" s="37"/>
      <c r="U678" s="37"/>
      <c r="V678" s="35" t="str">
        <f>IF(ISBLANK(C678),"",IF(ISBLANK($D678),$C$3-C678,D678-C678))</f>
        <v/>
      </c>
      <c r="W678" s="35" t="str">
        <f>IF(E678="Oui",1,"")</f>
        <v/>
      </c>
      <c r="X678" s="35" t="str">
        <f t="shared" si="51"/>
        <v/>
      </c>
      <c r="Y678" s="35" t="str">
        <f t="shared" si="52"/>
        <v/>
      </c>
      <c r="Z678" s="35" t="str">
        <f>IF(E678="Oui",N678,"")</f>
        <v/>
      </c>
      <c r="AA678" s="38" t="str">
        <f>IF(E678="Oui",($C$3-J678)/365,"")</f>
        <v/>
      </c>
      <c r="AB678" s="35" t="str">
        <f t="shared" si="53"/>
        <v/>
      </c>
      <c r="AC678" s="35" t="str">
        <f>IF(AND($E678="Oui",$L678="CDI"),1,"")</f>
        <v/>
      </c>
      <c r="AD678" s="35" t="str">
        <f>IF(AND($E678="Oui",$L678="CDD"),1,"")</f>
        <v/>
      </c>
      <c r="AE678" s="35" t="str">
        <f>IF(AND($E678="Oui",$L678="Apprentissage"),1,"")</f>
        <v/>
      </c>
      <c r="AF678" s="35" t="str">
        <f>IF(AND($E678="Oui",$L678="Stage"),1,"")</f>
        <v/>
      </c>
      <c r="AG678" s="35" t="str">
        <f>IF(AND($E678="Oui",$L678="Autre"),1,"")</f>
        <v/>
      </c>
      <c r="AH678" s="35" t="str">
        <f>IF(AND($E678="Oui",$O678="Cadre"),1,"")</f>
        <v/>
      </c>
      <c r="AI678" s="35" t="str">
        <f>IF(AND($E678="Oui",$O678="Agent de maîtrise"),1,"")</f>
        <v/>
      </c>
      <c r="AJ678" s="35" t="str">
        <f>IF(AND($E678="Oui",$O678="Autre"),1,"")</f>
        <v/>
      </c>
      <c r="AK678" s="38" t="str">
        <f>IF(AND($E678="Oui",$H678="F"),($C$3-J678)/365,"")</f>
        <v/>
      </c>
      <c r="AL678" s="38" t="str">
        <f>IF(AND($E678="Oui",$H678="M"),($C$3-$J678)/365,"")</f>
        <v/>
      </c>
      <c r="AM678" s="35" t="str">
        <f>IF(AND($E678="Oui",$L678="CDI",$H678="F"),1,"")</f>
        <v/>
      </c>
      <c r="AN678" s="35" t="str">
        <f>IF(AND($E678="Oui",$L678="CDD",$H678="F"),1,"")</f>
        <v/>
      </c>
      <c r="AO678" s="35" t="str">
        <f>IF(AND($E678="Oui",$L678="Apprentissage",$H678="F"),1,"")</f>
        <v/>
      </c>
      <c r="AP678" s="35" t="str">
        <f>IF(AND($E678="Oui",$L678="Stage",$H678="F"),1,"")</f>
        <v/>
      </c>
      <c r="AQ678" s="35" t="str">
        <f>IF(AND($E678="Oui",$L678="Autre",$H678="F"),1,"")</f>
        <v/>
      </c>
      <c r="AR678" s="35" t="str">
        <f>IF(AND($E678="Oui",$O678="Cadre",$H678="F"),1,"")</f>
        <v/>
      </c>
      <c r="AS678" s="35" t="str">
        <f>IF(AND($E678="Oui",$O678="Agent de maîtrise",$H678="F"),1,"")</f>
        <v/>
      </c>
      <c r="AT678" s="35" t="str">
        <f>IF(AND($E678="Oui",$O678="Autre",$H678="F"),1,"")</f>
        <v/>
      </c>
      <c r="AU678" s="35" t="str">
        <f ca="1">IF($D678&gt;$AU$5,1,"")</f>
        <v/>
      </c>
      <c r="AV678" s="35" t="str">
        <f ca="1">IF(AND($D678&gt;$AV$5,$D678&lt;$AU$5),1,"")</f>
        <v/>
      </c>
      <c r="AW678" s="35" t="str">
        <f ca="1">IF($C678&gt;$AU$5,1,"")</f>
        <v/>
      </c>
      <c r="AX678" s="35" t="str">
        <f ca="1">IF(AND($C678&gt;$AV$5,$C678&lt;$AU$5),1,"")</f>
        <v/>
      </c>
      <c r="AY678" s="21" t="str">
        <f t="shared" si="54"/>
        <v/>
      </c>
    </row>
    <row r="679" spans="1:51" x14ac:dyDescent="0.25">
      <c r="A679" s="18">
        <v>672</v>
      </c>
      <c r="B679" s="32"/>
      <c r="C679" s="33"/>
      <c r="D679" s="33"/>
      <c r="E679" s="26" t="str">
        <f t="shared" si="50"/>
        <v/>
      </c>
      <c r="F679" s="34"/>
      <c r="G679" s="35"/>
      <c r="H679" s="33"/>
      <c r="I679" s="35"/>
      <c r="J679" s="37"/>
      <c r="K679" s="37"/>
      <c r="L679" s="37"/>
      <c r="M679" s="37"/>
      <c r="N679" s="33"/>
      <c r="O679" s="33"/>
      <c r="P679" s="33"/>
      <c r="Q679" s="33"/>
      <c r="R679" s="35"/>
      <c r="S679" s="35"/>
      <c r="T679" s="37"/>
      <c r="U679" s="37"/>
      <c r="V679" s="35" t="str">
        <f>IF(ISBLANK(C679),"",IF(ISBLANK($D679),$C$3-C679,D679-C679))</f>
        <v/>
      </c>
      <c r="W679" s="35" t="str">
        <f>IF(E679="Oui",1,"")</f>
        <v/>
      </c>
      <c r="X679" s="35" t="str">
        <f t="shared" si="51"/>
        <v/>
      </c>
      <c r="Y679" s="35" t="str">
        <f t="shared" si="52"/>
        <v/>
      </c>
      <c r="Z679" s="35" t="str">
        <f>IF(E679="Oui",N679,"")</f>
        <v/>
      </c>
      <c r="AA679" s="38" t="str">
        <f>IF(E679="Oui",($C$3-J679)/365,"")</f>
        <v/>
      </c>
      <c r="AB679" s="35" t="str">
        <f t="shared" si="53"/>
        <v/>
      </c>
      <c r="AC679" s="35" t="str">
        <f>IF(AND($E679="Oui",$L679="CDI"),1,"")</f>
        <v/>
      </c>
      <c r="AD679" s="35" t="str">
        <f>IF(AND($E679="Oui",$L679="CDD"),1,"")</f>
        <v/>
      </c>
      <c r="AE679" s="35" t="str">
        <f>IF(AND($E679="Oui",$L679="Apprentissage"),1,"")</f>
        <v/>
      </c>
      <c r="AF679" s="35" t="str">
        <f>IF(AND($E679="Oui",$L679="Stage"),1,"")</f>
        <v/>
      </c>
      <c r="AG679" s="35" t="str">
        <f>IF(AND($E679="Oui",$L679="Autre"),1,"")</f>
        <v/>
      </c>
      <c r="AH679" s="35" t="str">
        <f>IF(AND($E679="Oui",$O679="Cadre"),1,"")</f>
        <v/>
      </c>
      <c r="AI679" s="35" t="str">
        <f>IF(AND($E679="Oui",$O679="Agent de maîtrise"),1,"")</f>
        <v/>
      </c>
      <c r="AJ679" s="35" t="str">
        <f>IF(AND($E679="Oui",$O679="Autre"),1,"")</f>
        <v/>
      </c>
      <c r="AK679" s="38" t="str">
        <f>IF(AND($E679="Oui",$H679="F"),($C$3-J679)/365,"")</f>
        <v/>
      </c>
      <c r="AL679" s="38" t="str">
        <f>IF(AND($E679="Oui",$H679="M"),($C$3-$J679)/365,"")</f>
        <v/>
      </c>
      <c r="AM679" s="35" t="str">
        <f>IF(AND($E679="Oui",$L679="CDI",$H679="F"),1,"")</f>
        <v/>
      </c>
      <c r="AN679" s="35" t="str">
        <f>IF(AND($E679="Oui",$L679="CDD",$H679="F"),1,"")</f>
        <v/>
      </c>
      <c r="AO679" s="35" t="str">
        <f>IF(AND($E679="Oui",$L679="Apprentissage",$H679="F"),1,"")</f>
        <v/>
      </c>
      <c r="AP679" s="35" t="str">
        <f>IF(AND($E679="Oui",$L679="Stage",$H679="F"),1,"")</f>
        <v/>
      </c>
      <c r="AQ679" s="35" t="str">
        <f>IF(AND($E679="Oui",$L679="Autre",$H679="F"),1,"")</f>
        <v/>
      </c>
      <c r="AR679" s="35" t="str">
        <f>IF(AND($E679="Oui",$O679="Cadre",$H679="F"),1,"")</f>
        <v/>
      </c>
      <c r="AS679" s="35" t="str">
        <f>IF(AND($E679="Oui",$O679="Agent de maîtrise",$H679="F"),1,"")</f>
        <v/>
      </c>
      <c r="AT679" s="35" t="str">
        <f>IF(AND($E679="Oui",$O679="Autre",$H679="F"),1,"")</f>
        <v/>
      </c>
      <c r="AU679" s="35" t="str">
        <f ca="1">IF($D679&gt;$AU$5,1,"")</f>
        <v/>
      </c>
      <c r="AV679" s="35" t="str">
        <f ca="1">IF(AND($D679&gt;$AV$5,$D679&lt;$AU$5),1,"")</f>
        <v/>
      </c>
      <c r="AW679" s="35" t="str">
        <f ca="1">IF($C679&gt;$AU$5,1,"")</f>
        <v/>
      </c>
      <c r="AX679" s="35" t="str">
        <f ca="1">IF(AND($C679&gt;$AV$5,$C679&lt;$AU$5),1,"")</f>
        <v/>
      </c>
      <c r="AY679" s="21" t="str">
        <f t="shared" si="54"/>
        <v/>
      </c>
    </row>
    <row r="680" spans="1:51" x14ac:dyDescent="0.25">
      <c r="A680" s="18">
        <v>673</v>
      </c>
      <c r="B680" s="32"/>
      <c r="C680" s="33"/>
      <c r="D680" s="33"/>
      <c r="E680" s="26" t="str">
        <f t="shared" si="50"/>
        <v/>
      </c>
      <c r="F680" s="34"/>
      <c r="G680" s="35"/>
      <c r="H680" s="33"/>
      <c r="I680" s="35"/>
      <c r="J680" s="37"/>
      <c r="K680" s="37"/>
      <c r="L680" s="37"/>
      <c r="M680" s="37"/>
      <c r="N680" s="33"/>
      <c r="O680" s="33"/>
      <c r="P680" s="33"/>
      <c r="Q680" s="33"/>
      <c r="R680" s="35"/>
      <c r="S680" s="35"/>
      <c r="T680" s="37"/>
      <c r="U680" s="37"/>
      <c r="V680" s="35" t="str">
        <f>IF(ISBLANK(C680),"",IF(ISBLANK($D680),$C$3-C680,D680-C680))</f>
        <v/>
      </c>
      <c r="W680" s="35" t="str">
        <f>IF(E680="Oui",1,"")</f>
        <v/>
      </c>
      <c r="X680" s="35" t="str">
        <f t="shared" si="51"/>
        <v/>
      </c>
      <c r="Y680" s="35" t="str">
        <f t="shared" si="52"/>
        <v/>
      </c>
      <c r="Z680" s="35" t="str">
        <f>IF(E680="Oui",N680,"")</f>
        <v/>
      </c>
      <c r="AA680" s="38" t="str">
        <f>IF(E680="Oui",($C$3-J680)/365,"")</f>
        <v/>
      </c>
      <c r="AB680" s="35" t="str">
        <f t="shared" si="53"/>
        <v/>
      </c>
      <c r="AC680" s="35" t="str">
        <f>IF(AND($E680="Oui",$L680="CDI"),1,"")</f>
        <v/>
      </c>
      <c r="AD680" s="35" t="str">
        <f>IF(AND($E680="Oui",$L680="CDD"),1,"")</f>
        <v/>
      </c>
      <c r="AE680" s="35" t="str">
        <f>IF(AND($E680="Oui",$L680="Apprentissage"),1,"")</f>
        <v/>
      </c>
      <c r="AF680" s="35" t="str">
        <f>IF(AND($E680="Oui",$L680="Stage"),1,"")</f>
        <v/>
      </c>
      <c r="AG680" s="35" t="str">
        <f>IF(AND($E680="Oui",$L680="Autre"),1,"")</f>
        <v/>
      </c>
      <c r="AH680" s="35" t="str">
        <f>IF(AND($E680="Oui",$O680="Cadre"),1,"")</f>
        <v/>
      </c>
      <c r="AI680" s="35" t="str">
        <f>IF(AND($E680="Oui",$O680="Agent de maîtrise"),1,"")</f>
        <v/>
      </c>
      <c r="AJ680" s="35" t="str">
        <f>IF(AND($E680="Oui",$O680="Autre"),1,"")</f>
        <v/>
      </c>
      <c r="AK680" s="38" t="str">
        <f>IF(AND($E680="Oui",$H680="F"),($C$3-J680)/365,"")</f>
        <v/>
      </c>
      <c r="AL680" s="38" t="str">
        <f>IF(AND($E680="Oui",$H680="M"),($C$3-$J680)/365,"")</f>
        <v/>
      </c>
      <c r="AM680" s="35" t="str">
        <f>IF(AND($E680="Oui",$L680="CDI",$H680="F"),1,"")</f>
        <v/>
      </c>
      <c r="AN680" s="35" t="str">
        <f>IF(AND($E680="Oui",$L680="CDD",$H680="F"),1,"")</f>
        <v/>
      </c>
      <c r="AO680" s="35" t="str">
        <f>IF(AND($E680="Oui",$L680="Apprentissage",$H680="F"),1,"")</f>
        <v/>
      </c>
      <c r="AP680" s="35" t="str">
        <f>IF(AND($E680="Oui",$L680="Stage",$H680="F"),1,"")</f>
        <v/>
      </c>
      <c r="AQ680" s="35" t="str">
        <f>IF(AND($E680="Oui",$L680="Autre",$H680="F"),1,"")</f>
        <v/>
      </c>
      <c r="AR680" s="35" t="str">
        <f>IF(AND($E680="Oui",$O680="Cadre",$H680="F"),1,"")</f>
        <v/>
      </c>
      <c r="AS680" s="35" t="str">
        <f>IF(AND($E680="Oui",$O680="Agent de maîtrise",$H680="F"),1,"")</f>
        <v/>
      </c>
      <c r="AT680" s="35" t="str">
        <f>IF(AND($E680="Oui",$O680="Autre",$H680="F"),1,"")</f>
        <v/>
      </c>
      <c r="AU680" s="35" t="str">
        <f ca="1">IF($D680&gt;$AU$5,1,"")</f>
        <v/>
      </c>
      <c r="AV680" s="35" t="str">
        <f ca="1">IF(AND($D680&gt;$AV$5,$D680&lt;$AU$5),1,"")</f>
        <v/>
      </c>
      <c r="AW680" s="35" t="str">
        <f ca="1">IF($C680&gt;$AU$5,1,"")</f>
        <v/>
      </c>
      <c r="AX680" s="35" t="str">
        <f ca="1">IF(AND($C680&gt;$AV$5,$C680&lt;$AU$5),1,"")</f>
        <v/>
      </c>
      <c r="AY680" s="21" t="str">
        <f t="shared" si="54"/>
        <v/>
      </c>
    </row>
    <row r="681" spans="1:51" x14ac:dyDescent="0.25">
      <c r="A681" s="18">
        <v>674</v>
      </c>
      <c r="B681" s="32"/>
      <c r="C681" s="33"/>
      <c r="D681" s="33"/>
      <c r="E681" s="26" t="str">
        <f t="shared" si="50"/>
        <v/>
      </c>
      <c r="F681" s="34"/>
      <c r="G681" s="35"/>
      <c r="H681" s="33"/>
      <c r="I681" s="35"/>
      <c r="J681" s="37"/>
      <c r="K681" s="37"/>
      <c r="L681" s="37"/>
      <c r="M681" s="37"/>
      <c r="N681" s="33"/>
      <c r="O681" s="33"/>
      <c r="P681" s="33"/>
      <c r="Q681" s="33"/>
      <c r="R681" s="35"/>
      <c r="S681" s="35"/>
      <c r="T681" s="37"/>
      <c r="U681" s="37"/>
      <c r="V681" s="35" t="str">
        <f>IF(ISBLANK(C681),"",IF(ISBLANK($D681),$C$3-C681,D681-C681))</f>
        <v/>
      </c>
      <c r="W681" s="35" t="str">
        <f>IF(E681="Oui",1,"")</f>
        <v/>
      </c>
      <c r="X681" s="35" t="str">
        <f t="shared" si="51"/>
        <v/>
      </c>
      <c r="Y681" s="35" t="str">
        <f t="shared" si="52"/>
        <v/>
      </c>
      <c r="Z681" s="35" t="str">
        <f>IF(E681="Oui",N681,"")</f>
        <v/>
      </c>
      <c r="AA681" s="38" t="str">
        <f>IF(E681="Oui",($C$3-J681)/365,"")</f>
        <v/>
      </c>
      <c r="AB681" s="35" t="str">
        <f t="shared" si="53"/>
        <v/>
      </c>
      <c r="AC681" s="35" t="str">
        <f>IF(AND($E681="Oui",$L681="CDI"),1,"")</f>
        <v/>
      </c>
      <c r="AD681" s="35" t="str">
        <f>IF(AND($E681="Oui",$L681="CDD"),1,"")</f>
        <v/>
      </c>
      <c r="AE681" s="35" t="str">
        <f>IF(AND($E681="Oui",$L681="Apprentissage"),1,"")</f>
        <v/>
      </c>
      <c r="AF681" s="35" t="str">
        <f>IF(AND($E681="Oui",$L681="Stage"),1,"")</f>
        <v/>
      </c>
      <c r="AG681" s="35" t="str">
        <f>IF(AND($E681="Oui",$L681="Autre"),1,"")</f>
        <v/>
      </c>
      <c r="AH681" s="35" t="str">
        <f>IF(AND($E681="Oui",$O681="Cadre"),1,"")</f>
        <v/>
      </c>
      <c r="AI681" s="35" t="str">
        <f>IF(AND($E681="Oui",$O681="Agent de maîtrise"),1,"")</f>
        <v/>
      </c>
      <c r="AJ681" s="35" t="str">
        <f>IF(AND($E681="Oui",$O681="Autre"),1,"")</f>
        <v/>
      </c>
      <c r="AK681" s="38" t="str">
        <f>IF(AND($E681="Oui",$H681="F"),($C$3-J681)/365,"")</f>
        <v/>
      </c>
      <c r="AL681" s="38" t="str">
        <f>IF(AND($E681="Oui",$H681="M"),($C$3-$J681)/365,"")</f>
        <v/>
      </c>
      <c r="AM681" s="35" t="str">
        <f>IF(AND($E681="Oui",$L681="CDI",$H681="F"),1,"")</f>
        <v/>
      </c>
      <c r="AN681" s="35" t="str">
        <f>IF(AND($E681="Oui",$L681="CDD",$H681="F"),1,"")</f>
        <v/>
      </c>
      <c r="AO681" s="35" t="str">
        <f>IF(AND($E681="Oui",$L681="Apprentissage",$H681="F"),1,"")</f>
        <v/>
      </c>
      <c r="AP681" s="35" t="str">
        <f>IF(AND($E681="Oui",$L681="Stage",$H681="F"),1,"")</f>
        <v/>
      </c>
      <c r="AQ681" s="35" t="str">
        <f>IF(AND($E681="Oui",$L681="Autre",$H681="F"),1,"")</f>
        <v/>
      </c>
      <c r="AR681" s="35" t="str">
        <f>IF(AND($E681="Oui",$O681="Cadre",$H681="F"),1,"")</f>
        <v/>
      </c>
      <c r="AS681" s="35" t="str">
        <f>IF(AND($E681="Oui",$O681="Agent de maîtrise",$H681="F"),1,"")</f>
        <v/>
      </c>
      <c r="AT681" s="35" t="str">
        <f>IF(AND($E681="Oui",$O681="Autre",$H681="F"),1,"")</f>
        <v/>
      </c>
      <c r="AU681" s="35" t="str">
        <f ca="1">IF($D681&gt;$AU$5,1,"")</f>
        <v/>
      </c>
      <c r="AV681" s="35" t="str">
        <f ca="1">IF(AND($D681&gt;$AV$5,$D681&lt;$AU$5),1,"")</f>
        <v/>
      </c>
      <c r="AW681" s="35" t="str">
        <f ca="1">IF($C681&gt;$AU$5,1,"")</f>
        <v/>
      </c>
      <c r="AX681" s="35" t="str">
        <f ca="1">IF(AND($C681&gt;$AV$5,$C681&lt;$AU$5),1,"")</f>
        <v/>
      </c>
      <c r="AY681" s="21" t="str">
        <f t="shared" si="54"/>
        <v/>
      </c>
    </row>
    <row r="682" spans="1:51" x14ac:dyDescent="0.25">
      <c r="A682" s="18">
        <v>675</v>
      </c>
      <c r="B682" s="32"/>
      <c r="C682" s="33"/>
      <c r="D682" s="33"/>
      <c r="E682" s="26" t="str">
        <f t="shared" si="50"/>
        <v/>
      </c>
      <c r="F682" s="34"/>
      <c r="G682" s="35"/>
      <c r="H682" s="33"/>
      <c r="I682" s="35"/>
      <c r="J682" s="37"/>
      <c r="K682" s="37"/>
      <c r="L682" s="37"/>
      <c r="M682" s="37"/>
      <c r="N682" s="33"/>
      <c r="O682" s="33"/>
      <c r="P682" s="33"/>
      <c r="Q682" s="33"/>
      <c r="R682" s="35"/>
      <c r="S682" s="35"/>
      <c r="T682" s="37"/>
      <c r="U682" s="37"/>
      <c r="V682" s="35" t="str">
        <f>IF(ISBLANK(C682),"",IF(ISBLANK($D682),$C$3-C682,D682-C682))</f>
        <v/>
      </c>
      <c r="W682" s="35" t="str">
        <f>IF(E682="Oui",1,"")</f>
        <v/>
      </c>
      <c r="X682" s="35" t="str">
        <f t="shared" si="51"/>
        <v/>
      </c>
      <c r="Y682" s="35" t="str">
        <f t="shared" si="52"/>
        <v/>
      </c>
      <c r="Z682" s="35" t="str">
        <f>IF(E682="Oui",N682,"")</f>
        <v/>
      </c>
      <c r="AA682" s="38" t="str">
        <f>IF(E682="Oui",($C$3-J682)/365,"")</f>
        <v/>
      </c>
      <c r="AB682" s="35" t="str">
        <f t="shared" si="53"/>
        <v/>
      </c>
      <c r="AC682" s="35" t="str">
        <f>IF(AND($E682="Oui",$L682="CDI"),1,"")</f>
        <v/>
      </c>
      <c r="AD682" s="35" t="str">
        <f>IF(AND($E682="Oui",$L682="CDD"),1,"")</f>
        <v/>
      </c>
      <c r="AE682" s="35" t="str">
        <f>IF(AND($E682="Oui",$L682="Apprentissage"),1,"")</f>
        <v/>
      </c>
      <c r="AF682" s="35" t="str">
        <f>IF(AND($E682="Oui",$L682="Stage"),1,"")</f>
        <v/>
      </c>
      <c r="AG682" s="35" t="str">
        <f>IF(AND($E682="Oui",$L682="Autre"),1,"")</f>
        <v/>
      </c>
      <c r="AH682" s="35" t="str">
        <f>IF(AND($E682="Oui",$O682="Cadre"),1,"")</f>
        <v/>
      </c>
      <c r="AI682" s="35" t="str">
        <f>IF(AND($E682="Oui",$O682="Agent de maîtrise"),1,"")</f>
        <v/>
      </c>
      <c r="AJ682" s="35" t="str">
        <f>IF(AND($E682="Oui",$O682="Autre"),1,"")</f>
        <v/>
      </c>
      <c r="AK682" s="38" t="str">
        <f>IF(AND($E682="Oui",$H682="F"),($C$3-J682)/365,"")</f>
        <v/>
      </c>
      <c r="AL682" s="38" t="str">
        <f>IF(AND($E682="Oui",$H682="M"),($C$3-$J682)/365,"")</f>
        <v/>
      </c>
      <c r="AM682" s="35" t="str">
        <f>IF(AND($E682="Oui",$L682="CDI",$H682="F"),1,"")</f>
        <v/>
      </c>
      <c r="AN682" s="35" t="str">
        <f>IF(AND($E682="Oui",$L682="CDD",$H682="F"),1,"")</f>
        <v/>
      </c>
      <c r="AO682" s="35" t="str">
        <f>IF(AND($E682="Oui",$L682="Apprentissage",$H682="F"),1,"")</f>
        <v/>
      </c>
      <c r="AP682" s="35" t="str">
        <f>IF(AND($E682="Oui",$L682="Stage",$H682="F"),1,"")</f>
        <v/>
      </c>
      <c r="AQ682" s="35" t="str">
        <f>IF(AND($E682="Oui",$L682="Autre",$H682="F"),1,"")</f>
        <v/>
      </c>
      <c r="AR682" s="35" t="str">
        <f>IF(AND($E682="Oui",$O682="Cadre",$H682="F"),1,"")</f>
        <v/>
      </c>
      <c r="AS682" s="35" t="str">
        <f>IF(AND($E682="Oui",$O682="Agent de maîtrise",$H682="F"),1,"")</f>
        <v/>
      </c>
      <c r="AT682" s="35" t="str">
        <f>IF(AND($E682="Oui",$O682="Autre",$H682="F"),1,"")</f>
        <v/>
      </c>
      <c r="AU682" s="35" t="str">
        <f ca="1">IF($D682&gt;$AU$5,1,"")</f>
        <v/>
      </c>
      <c r="AV682" s="35" t="str">
        <f ca="1">IF(AND($D682&gt;$AV$5,$D682&lt;$AU$5),1,"")</f>
        <v/>
      </c>
      <c r="AW682" s="35" t="str">
        <f ca="1">IF($C682&gt;$AU$5,1,"")</f>
        <v/>
      </c>
      <c r="AX682" s="35" t="str">
        <f ca="1">IF(AND($C682&gt;$AV$5,$C682&lt;$AU$5),1,"")</f>
        <v/>
      </c>
      <c r="AY682" s="21" t="str">
        <f t="shared" si="54"/>
        <v/>
      </c>
    </row>
    <row r="683" spans="1:51" x14ac:dyDescent="0.25">
      <c r="A683" s="18">
        <v>676</v>
      </c>
      <c r="B683" s="32"/>
      <c r="C683" s="33"/>
      <c r="D683" s="33"/>
      <c r="E683" s="26" t="str">
        <f t="shared" si="50"/>
        <v/>
      </c>
      <c r="F683" s="34"/>
      <c r="G683" s="35"/>
      <c r="H683" s="33"/>
      <c r="I683" s="35"/>
      <c r="J683" s="37"/>
      <c r="K683" s="37"/>
      <c r="L683" s="37"/>
      <c r="M683" s="37"/>
      <c r="N683" s="33"/>
      <c r="O683" s="33"/>
      <c r="P683" s="33"/>
      <c r="Q683" s="33"/>
      <c r="R683" s="35"/>
      <c r="S683" s="35"/>
      <c r="T683" s="37"/>
      <c r="U683" s="37"/>
      <c r="V683" s="35" t="str">
        <f>IF(ISBLANK(C683),"",IF(ISBLANK($D683),$C$3-C683,D683-C683))</f>
        <v/>
      </c>
      <c r="W683" s="35" t="str">
        <f>IF(E683="Oui",1,"")</f>
        <v/>
      </c>
      <c r="X683" s="35" t="str">
        <f t="shared" si="51"/>
        <v/>
      </c>
      <c r="Y683" s="35" t="str">
        <f t="shared" si="52"/>
        <v/>
      </c>
      <c r="Z683" s="35" t="str">
        <f>IF(E683="Oui",N683,"")</f>
        <v/>
      </c>
      <c r="AA683" s="38" t="str">
        <f>IF(E683="Oui",($C$3-J683)/365,"")</f>
        <v/>
      </c>
      <c r="AB683" s="35" t="str">
        <f t="shared" si="53"/>
        <v/>
      </c>
      <c r="AC683" s="35" t="str">
        <f>IF(AND($E683="Oui",$L683="CDI"),1,"")</f>
        <v/>
      </c>
      <c r="AD683" s="35" t="str">
        <f>IF(AND($E683="Oui",$L683="CDD"),1,"")</f>
        <v/>
      </c>
      <c r="AE683" s="35" t="str">
        <f>IF(AND($E683="Oui",$L683="Apprentissage"),1,"")</f>
        <v/>
      </c>
      <c r="AF683" s="35" t="str">
        <f>IF(AND($E683="Oui",$L683="Stage"),1,"")</f>
        <v/>
      </c>
      <c r="AG683" s="35" t="str">
        <f>IF(AND($E683="Oui",$L683="Autre"),1,"")</f>
        <v/>
      </c>
      <c r="AH683" s="35" t="str">
        <f>IF(AND($E683="Oui",$O683="Cadre"),1,"")</f>
        <v/>
      </c>
      <c r="AI683" s="35" t="str">
        <f>IF(AND($E683="Oui",$O683="Agent de maîtrise"),1,"")</f>
        <v/>
      </c>
      <c r="AJ683" s="35" t="str">
        <f>IF(AND($E683="Oui",$O683="Autre"),1,"")</f>
        <v/>
      </c>
      <c r="AK683" s="38" t="str">
        <f>IF(AND($E683="Oui",$H683="F"),($C$3-J683)/365,"")</f>
        <v/>
      </c>
      <c r="AL683" s="38" t="str">
        <f>IF(AND($E683="Oui",$H683="M"),($C$3-$J683)/365,"")</f>
        <v/>
      </c>
      <c r="AM683" s="35" t="str">
        <f>IF(AND($E683="Oui",$L683="CDI",$H683="F"),1,"")</f>
        <v/>
      </c>
      <c r="AN683" s="35" t="str">
        <f>IF(AND($E683="Oui",$L683="CDD",$H683="F"),1,"")</f>
        <v/>
      </c>
      <c r="AO683" s="35" t="str">
        <f>IF(AND($E683="Oui",$L683="Apprentissage",$H683="F"),1,"")</f>
        <v/>
      </c>
      <c r="AP683" s="35" t="str">
        <f>IF(AND($E683="Oui",$L683="Stage",$H683="F"),1,"")</f>
        <v/>
      </c>
      <c r="AQ683" s="35" t="str">
        <f>IF(AND($E683="Oui",$L683="Autre",$H683="F"),1,"")</f>
        <v/>
      </c>
      <c r="AR683" s="35" t="str">
        <f>IF(AND($E683="Oui",$O683="Cadre",$H683="F"),1,"")</f>
        <v/>
      </c>
      <c r="AS683" s="35" t="str">
        <f>IF(AND($E683="Oui",$O683="Agent de maîtrise",$H683="F"),1,"")</f>
        <v/>
      </c>
      <c r="AT683" s="35" t="str">
        <f>IF(AND($E683="Oui",$O683="Autre",$H683="F"),1,"")</f>
        <v/>
      </c>
      <c r="AU683" s="35" t="str">
        <f ca="1">IF($D683&gt;$AU$5,1,"")</f>
        <v/>
      </c>
      <c r="AV683" s="35" t="str">
        <f ca="1">IF(AND($D683&gt;$AV$5,$D683&lt;$AU$5),1,"")</f>
        <v/>
      </c>
      <c r="AW683" s="35" t="str">
        <f ca="1">IF($C683&gt;$AU$5,1,"")</f>
        <v/>
      </c>
      <c r="AX683" s="35" t="str">
        <f ca="1">IF(AND($C683&gt;$AV$5,$C683&lt;$AU$5),1,"")</f>
        <v/>
      </c>
      <c r="AY683" s="21" t="str">
        <f t="shared" si="54"/>
        <v/>
      </c>
    </row>
    <row r="684" spans="1:51" x14ac:dyDescent="0.25">
      <c r="A684" s="18">
        <v>677</v>
      </c>
      <c r="B684" s="32"/>
      <c r="C684" s="33"/>
      <c r="D684" s="33"/>
      <c r="E684" s="26" t="str">
        <f t="shared" si="50"/>
        <v/>
      </c>
      <c r="F684" s="34"/>
      <c r="G684" s="35"/>
      <c r="H684" s="33"/>
      <c r="I684" s="35"/>
      <c r="J684" s="37"/>
      <c r="K684" s="37"/>
      <c r="L684" s="37"/>
      <c r="M684" s="37"/>
      <c r="N684" s="33"/>
      <c r="O684" s="33"/>
      <c r="P684" s="33"/>
      <c r="Q684" s="33"/>
      <c r="R684" s="35"/>
      <c r="S684" s="35"/>
      <c r="T684" s="37"/>
      <c r="U684" s="37"/>
      <c r="V684" s="35" t="str">
        <f>IF(ISBLANK(C684),"",IF(ISBLANK($D684),$C$3-C684,D684-C684))</f>
        <v/>
      </c>
      <c r="W684" s="35" t="str">
        <f>IF(E684="Oui",1,"")</f>
        <v/>
      </c>
      <c r="X684" s="35" t="str">
        <f t="shared" si="51"/>
        <v/>
      </c>
      <c r="Y684" s="35" t="str">
        <f t="shared" si="52"/>
        <v/>
      </c>
      <c r="Z684" s="35" t="str">
        <f>IF(E684="Oui",N684,"")</f>
        <v/>
      </c>
      <c r="AA684" s="38" t="str">
        <f>IF(E684="Oui",($C$3-J684)/365,"")</f>
        <v/>
      </c>
      <c r="AB684" s="35" t="str">
        <f t="shared" si="53"/>
        <v/>
      </c>
      <c r="AC684" s="35" t="str">
        <f>IF(AND($E684="Oui",$L684="CDI"),1,"")</f>
        <v/>
      </c>
      <c r="AD684" s="35" t="str">
        <f>IF(AND($E684="Oui",$L684="CDD"),1,"")</f>
        <v/>
      </c>
      <c r="AE684" s="35" t="str">
        <f>IF(AND($E684="Oui",$L684="Apprentissage"),1,"")</f>
        <v/>
      </c>
      <c r="AF684" s="35" t="str">
        <f>IF(AND($E684="Oui",$L684="Stage"),1,"")</f>
        <v/>
      </c>
      <c r="AG684" s="35" t="str">
        <f>IF(AND($E684="Oui",$L684="Autre"),1,"")</f>
        <v/>
      </c>
      <c r="AH684" s="35" t="str">
        <f>IF(AND($E684="Oui",$O684="Cadre"),1,"")</f>
        <v/>
      </c>
      <c r="AI684" s="35" t="str">
        <f>IF(AND($E684="Oui",$O684="Agent de maîtrise"),1,"")</f>
        <v/>
      </c>
      <c r="AJ684" s="35" t="str">
        <f>IF(AND($E684="Oui",$O684="Autre"),1,"")</f>
        <v/>
      </c>
      <c r="AK684" s="38" t="str">
        <f>IF(AND($E684="Oui",$H684="F"),($C$3-J684)/365,"")</f>
        <v/>
      </c>
      <c r="AL684" s="38" t="str">
        <f>IF(AND($E684="Oui",$H684="M"),($C$3-$J684)/365,"")</f>
        <v/>
      </c>
      <c r="AM684" s="35" t="str">
        <f>IF(AND($E684="Oui",$L684="CDI",$H684="F"),1,"")</f>
        <v/>
      </c>
      <c r="AN684" s="35" t="str">
        <f>IF(AND($E684="Oui",$L684="CDD",$H684="F"),1,"")</f>
        <v/>
      </c>
      <c r="AO684" s="35" t="str">
        <f>IF(AND($E684="Oui",$L684="Apprentissage",$H684="F"),1,"")</f>
        <v/>
      </c>
      <c r="AP684" s="35" t="str">
        <f>IF(AND($E684="Oui",$L684="Stage",$H684="F"),1,"")</f>
        <v/>
      </c>
      <c r="AQ684" s="35" t="str">
        <f>IF(AND($E684="Oui",$L684="Autre",$H684="F"),1,"")</f>
        <v/>
      </c>
      <c r="AR684" s="35" t="str">
        <f>IF(AND($E684="Oui",$O684="Cadre",$H684="F"),1,"")</f>
        <v/>
      </c>
      <c r="AS684" s="35" t="str">
        <f>IF(AND($E684="Oui",$O684="Agent de maîtrise",$H684="F"),1,"")</f>
        <v/>
      </c>
      <c r="AT684" s="35" t="str">
        <f>IF(AND($E684="Oui",$O684="Autre",$H684="F"),1,"")</f>
        <v/>
      </c>
      <c r="AU684" s="35" t="str">
        <f ca="1">IF($D684&gt;$AU$5,1,"")</f>
        <v/>
      </c>
      <c r="AV684" s="35" t="str">
        <f ca="1">IF(AND($D684&gt;$AV$5,$D684&lt;$AU$5),1,"")</f>
        <v/>
      </c>
      <c r="AW684" s="35" t="str">
        <f ca="1">IF($C684&gt;$AU$5,1,"")</f>
        <v/>
      </c>
      <c r="AX684" s="35" t="str">
        <f ca="1">IF(AND($C684&gt;$AV$5,$C684&lt;$AU$5),1,"")</f>
        <v/>
      </c>
      <c r="AY684" s="21" t="str">
        <f t="shared" si="54"/>
        <v/>
      </c>
    </row>
    <row r="685" spans="1:51" x14ac:dyDescent="0.25">
      <c r="A685" s="18">
        <v>678</v>
      </c>
      <c r="B685" s="32"/>
      <c r="C685" s="33"/>
      <c r="D685" s="33"/>
      <c r="E685" s="26" t="str">
        <f t="shared" si="50"/>
        <v/>
      </c>
      <c r="F685" s="34"/>
      <c r="G685" s="35"/>
      <c r="H685" s="33"/>
      <c r="I685" s="35"/>
      <c r="J685" s="37"/>
      <c r="K685" s="37"/>
      <c r="L685" s="37"/>
      <c r="M685" s="37"/>
      <c r="N685" s="33"/>
      <c r="O685" s="33"/>
      <c r="P685" s="33"/>
      <c r="Q685" s="33"/>
      <c r="R685" s="35"/>
      <c r="S685" s="35"/>
      <c r="T685" s="37"/>
      <c r="U685" s="37"/>
      <c r="V685" s="35" t="str">
        <f>IF(ISBLANK(C685),"",IF(ISBLANK($D685),$C$3-C685,D685-C685))</f>
        <v/>
      </c>
      <c r="W685" s="35" t="str">
        <f>IF(E685="Oui",1,"")</f>
        <v/>
      </c>
      <c r="X685" s="35" t="str">
        <f t="shared" si="51"/>
        <v/>
      </c>
      <c r="Y685" s="35" t="str">
        <f t="shared" si="52"/>
        <v/>
      </c>
      <c r="Z685" s="35" t="str">
        <f>IF(E685="Oui",N685,"")</f>
        <v/>
      </c>
      <c r="AA685" s="38" t="str">
        <f>IF(E685="Oui",($C$3-J685)/365,"")</f>
        <v/>
      </c>
      <c r="AB685" s="35" t="str">
        <f t="shared" si="53"/>
        <v/>
      </c>
      <c r="AC685" s="35" t="str">
        <f>IF(AND($E685="Oui",$L685="CDI"),1,"")</f>
        <v/>
      </c>
      <c r="AD685" s="35" t="str">
        <f>IF(AND($E685="Oui",$L685="CDD"),1,"")</f>
        <v/>
      </c>
      <c r="AE685" s="35" t="str">
        <f>IF(AND($E685="Oui",$L685="Apprentissage"),1,"")</f>
        <v/>
      </c>
      <c r="AF685" s="35" t="str">
        <f>IF(AND($E685="Oui",$L685="Stage"),1,"")</f>
        <v/>
      </c>
      <c r="AG685" s="35" t="str">
        <f>IF(AND($E685="Oui",$L685="Autre"),1,"")</f>
        <v/>
      </c>
      <c r="AH685" s="35" t="str">
        <f>IF(AND($E685="Oui",$O685="Cadre"),1,"")</f>
        <v/>
      </c>
      <c r="AI685" s="35" t="str">
        <f>IF(AND($E685="Oui",$O685="Agent de maîtrise"),1,"")</f>
        <v/>
      </c>
      <c r="AJ685" s="35" t="str">
        <f>IF(AND($E685="Oui",$O685="Autre"),1,"")</f>
        <v/>
      </c>
      <c r="AK685" s="38" t="str">
        <f>IF(AND($E685="Oui",$H685="F"),($C$3-J685)/365,"")</f>
        <v/>
      </c>
      <c r="AL685" s="38" t="str">
        <f>IF(AND($E685="Oui",$H685="M"),($C$3-$J685)/365,"")</f>
        <v/>
      </c>
      <c r="AM685" s="35" t="str">
        <f>IF(AND($E685="Oui",$L685="CDI",$H685="F"),1,"")</f>
        <v/>
      </c>
      <c r="AN685" s="35" t="str">
        <f>IF(AND($E685="Oui",$L685="CDD",$H685="F"),1,"")</f>
        <v/>
      </c>
      <c r="AO685" s="35" t="str">
        <f>IF(AND($E685="Oui",$L685="Apprentissage",$H685="F"),1,"")</f>
        <v/>
      </c>
      <c r="AP685" s="35" t="str">
        <f>IF(AND($E685="Oui",$L685="Stage",$H685="F"),1,"")</f>
        <v/>
      </c>
      <c r="AQ685" s="35" t="str">
        <f>IF(AND($E685="Oui",$L685="Autre",$H685="F"),1,"")</f>
        <v/>
      </c>
      <c r="AR685" s="35" t="str">
        <f>IF(AND($E685="Oui",$O685="Cadre",$H685="F"),1,"")</f>
        <v/>
      </c>
      <c r="AS685" s="35" t="str">
        <f>IF(AND($E685="Oui",$O685="Agent de maîtrise",$H685="F"),1,"")</f>
        <v/>
      </c>
      <c r="AT685" s="35" t="str">
        <f>IF(AND($E685="Oui",$O685="Autre",$H685="F"),1,"")</f>
        <v/>
      </c>
      <c r="AU685" s="35" t="str">
        <f ca="1">IF($D685&gt;$AU$5,1,"")</f>
        <v/>
      </c>
      <c r="AV685" s="35" t="str">
        <f ca="1">IF(AND($D685&gt;$AV$5,$D685&lt;$AU$5),1,"")</f>
        <v/>
      </c>
      <c r="AW685" s="35" t="str">
        <f ca="1">IF($C685&gt;$AU$5,1,"")</f>
        <v/>
      </c>
      <c r="AX685" s="35" t="str">
        <f ca="1">IF(AND($C685&gt;$AV$5,$C685&lt;$AU$5),1,"")</f>
        <v/>
      </c>
      <c r="AY685" s="21" t="str">
        <f t="shared" si="54"/>
        <v/>
      </c>
    </row>
    <row r="686" spans="1:51" x14ac:dyDescent="0.25">
      <c r="A686" s="18">
        <v>679</v>
      </c>
      <c r="B686" s="32"/>
      <c r="C686" s="33"/>
      <c r="D686" s="33"/>
      <c r="E686" s="26" t="str">
        <f t="shared" si="50"/>
        <v/>
      </c>
      <c r="F686" s="34"/>
      <c r="G686" s="35"/>
      <c r="H686" s="33"/>
      <c r="I686" s="35"/>
      <c r="J686" s="37"/>
      <c r="K686" s="37"/>
      <c r="L686" s="37"/>
      <c r="M686" s="37"/>
      <c r="N686" s="33"/>
      <c r="O686" s="33"/>
      <c r="P686" s="33"/>
      <c r="Q686" s="33"/>
      <c r="R686" s="35"/>
      <c r="S686" s="35"/>
      <c r="T686" s="37"/>
      <c r="U686" s="37"/>
      <c r="V686" s="35" t="str">
        <f>IF(ISBLANK(C686),"",IF(ISBLANK($D686),$C$3-C686,D686-C686))</f>
        <v/>
      </c>
      <c r="W686" s="35" t="str">
        <f>IF(E686="Oui",1,"")</f>
        <v/>
      </c>
      <c r="X686" s="35" t="str">
        <f t="shared" si="51"/>
        <v/>
      </c>
      <c r="Y686" s="35" t="str">
        <f t="shared" si="52"/>
        <v/>
      </c>
      <c r="Z686" s="35" t="str">
        <f>IF(E686="Oui",N686,"")</f>
        <v/>
      </c>
      <c r="AA686" s="38" t="str">
        <f>IF(E686="Oui",($C$3-J686)/365,"")</f>
        <v/>
      </c>
      <c r="AB686" s="35" t="str">
        <f t="shared" si="53"/>
        <v/>
      </c>
      <c r="AC686" s="35" t="str">
        <f>IF(AND($E686="Oui",$L686="CDI"),1,"")</f>
        <v/>
      </c>
      <c r="AD686" s="35" t="str">
        <f>IF(AND($E686="Oui",$L686="CDD"),1,"")</f>
        <v/>
      </c>
      <c r="AE686" s="35" t="str">
        <f>IF(AND($E686="Oui",$L686="Apprentissage"),1,"")</f>
        <v/>
      </c>
      <c r="AF686" s="35" t="str">
        <f>IF(AND($E686="Oui",$L686="Stage"),1,"")</f>
        <v/>
      </c>
      <c r="AG686" s="35" t="str">
        <f>IF(AND($E686="Oui",$L686="Autre"),1,"")</f>
        <v/>
      </c>
      <c r="AH686" s="35" t="str">
        <f>IF(AND($E686="Oui",$O686="Cadre"),1,"")</f>
        <v/>
      </c>
      <c r="AI686" s="35" t="str">
        <f>IF(AND($E686="Oui",$O686="Agent de maîtrise"),1,"")</f>
        <v/>
      </c>
      <c r="AJ686" s="35" t="str">
        <f>IF(AND($E686="Oui",$O686="Autre"),1,"")</f>
        <v/>
      </c>
      <c r="AK686" s="38" t="str">
        <f>IF(AND($E686="Oui",$H686="F"),($C$3-J686)/365,"")</f>
        <v/>
      </c>
      <c r="AL686" s="38" t="str">
        <f>IF(AND($E686="Oui",$H686="M"),($C$3-$J686)/365,"")</f>
        <v/>
      </c>
      <c r="AM686" s="35" t="str">
        <f>IF(AND($E686="Oui",$L686="CDI",$H686="F"),1,"")</f>
        <v/>
      </c>
      <c r="AN686" s="35" t="str">
        <f>IF(AND($E686="Oui",$L686="CDD",$H686="F"),1,"")</f>
        <v/>
      </c>
      <c r="AO686" s="35" t="str">
        <f>IF(AND($E686="Oui",$L686="Apprentissage",$H686="F"),1,"")</f>
        <v/>
      </c>
      <c r="AP686" s="35" t="str">
        <f>IF(AND($E686="Oui",$L686="Stage",$H686="F"),1,"")</f>
        <v/>
      </c>
      <c r="AQ686" s="35" t="str">
        <f>IF(AND($E686="Oui",$L686="Autre",$H686="F"),1,"")</f>
        <v/>
      </c>
      <c r="AR686" s="35" t="str">
        <f>IF(AND($E686="Oui",$O686="Cadre",$H686="F"),1,"")</f>
        <v/>
      </c>
      <c r="AS686" s="35" t="str">
        <f>IF(AND($E686="Oui",$O686="Agent de maîtrise",$H686="F"),1,"")</f>
        <v/>
      </c>
      <c r="AT686" s="35" t="str">
        <f>IF(AND($E686="Oui",$O686="Autre",$H686="F"),1,"")</f>
        <v/>
      </c>
      <c r="AU686" s="35" t="str">
        <f ca="1">IF($D686&gt;$AU$5,1,"")</f>
        <v/>
      </c>
      <c r="AV686" s="35" t="str">
        <f ca="1">IF(AND($D686&gt;$AV$5,$D686&lt;$AU$5),1,"")</f>
        <v/>
      </c>
      <c r="AW686" s="35" t="str">
        <f ca="1">IF($C686&gt;$AU$5,1,"")</f>
        <v/>
      </c>
      <c r="AX686" s="35" t="str">
        <f ca="1">IF(AND($C686&gt;$AV$5,$C686&lt;$AU$5),1,"")</f>
        <v/>
      </c>
      <c r="AY686" s="21" t="str">
        <f t="shared" si="54"/>
        <v/>
      </c>
    </row>
    <row r="687" spans="1:51" x14ac:dyDescent="0.25">
      <c r="A687" s="18">
        <v>680</v>
      </c>
      <c r="B687" s="32"/>
      <c r="C687" s="33"/>
      <c r="D687" s="33"/>
      <c r="E687" s="26" t="str">
        <f t="shared" si="50"/>
        <v/>
      </c>
      <c r="F687" s="34"/>
      <c r="G687" s="35"/>
      <c r="H687" s="33"/>
      <c r="I687" s="35"/>
      <c r="J687" s="37"/>
      <c r="K687" s="37"/>
      <c r="L687" s="37"/>
      <c r="M687" s="37"/>
      <c r="N687" s="33"/>
      <c r="O687" s="33"/>
      <c r="P687" s="33"/>
      <c r="Q687" s="33"/>
      <c r="R687" s="35"/>
      <c r="S687" s="35"/>
      <c r="T687" s="37"/>
      <c r="U687" s="37"/>
      <c r="V687" s="35" t="str">
        <f>IF(ISBLANK(C687),"",IF(ISBLANK($D687),$C$3-C687,D687-C687))</f>
        <v/>
      </c>
      <c r="W687" s="35" t="str">
        <f>IF(E687="Oui",1,"")</f>
        <v/>
      </c>
      <c r="X687" s="35" t="str">
        <f t="shared" si="51"/>
        <v/>
      </c>
      <c r="Y687" s="35" t="str">
        <f t="shared" si="52"/>
        <v/>
      </c>
      <c r="Z687" s="35" t="str">
        <f>IF(E687="Oui",N687,"")</f>
        <v/>
      </c>
      <c r="AA687" s="38" t="str">
        <f>IF(E687="Oui",($C$3-J687)/365,"")</f>
        <v/>
      </c>
      <c r="AB687" s="35" t="str">
        <f t="shared" si="53"/>
        <v/>
      </c>
      <c r="AC687" s="35" t="str">
        <f>IF(AND($E687="Oui",$L687="CDI"),1,"")</f>
        <v/>
      </c>
      <c r="AD687" s="35" t="str">
        <f>IF(AND($E687="Oui",$L687="CDD"),1,"")</f>
        <v/>
      </c>
      <c r="AE687" s="35" t="str">
        <f>IF(AND($E687="Oui",$L687="Apprentissage"),1,"")</f>
        <v/>
      </c>
      <c r="AF687" s="35" t="str">
        <f>IF(AND($E687="Oui",$L687="Stage"),1,"")</f>
        <v/>
      </c>
      <c r="AG687" s="35" t="str">
        <f>IF(AND($E687="Oui",$L687="Autre"),1,"")</f>
        <v/>
      </c>
      <c r="AH687" s="35" t="str">
        <f>IF(AND($E687="Oui",$O687="Cadre"),1,"")</f>
        <v/>
      </c>
      <c r="AI687" s="35" t="str">
        <f>IF(AND($E687="Oui",$O687="Agent de maîtrise"),1,"")</f>
        <v/>
      </c>
      <c r="AJ687" s="35" t="str">
        <f>IF(AND($E687="Oui",$O687="Autre"),1,"")</f>
        <v/>
      </c>
      <c r="AK687" s="38" t="str">
        <f>IF(AND($E687="Oui",$H687="F"),($C$3-J687)/365,"")</f>
        <v/>
      </c>
      <c r="AL687" s="38" t="str">
        <f>IF(AND($E687="Oui",$H687="M"),($C$3-$J687)/365,"")</f>
        <v/>
      </c>
      <c r="AM687" s="35" t="str">
        <f>IF(AND($E687="Oui",$L687="CDI",$H687="F"),1,"")</f>
        <v/>
      </c>
      <c r="AN687" s="35" t="str">
        <f>IF(AND($E687="Oui",$L687="CDD",$H687="F"),1,"")</f>
        <v/>
      </c>
      <c r="AO687" s="35" t="str">
        <f>IF(AND($E687="Oui",$L687="Apprentissage",$H687="F"),1,"")</f>
        <v/>
      </c>
      <c r="AP687" s="35" t="str">
        <f>IF(AND($E687="Oui",$L687="Stage",$H687="F"),1,"")</f>
        <v/>
      </c>
      <c r="AQ687" s="35" t="str">
        <f>IF(AND($E687="Oui",$L687="Autre",$H687="F"),1,"")</f>
        <v/>
      </c>
      <c r="AR687" s="35" t="str">
        <f>IF(AND($E687="Oui",$O687="Cadre",$H687="F"),1,"")</f>
        <v/>
      </c>
      <c r="AS687" s="35" t="str">
        <f>IF(AND($E687="Oui",$O687="Agent de maîtrise",$H687="F"),1,"")</f>
        <v/>
      </c>
      <c r="AT687" s="35" t="str">
        <f>IF(AND($E687="Oui",$O687="Autre",$H687="F"),1,"")</f>
        <v/>
      </c>
      <c r="AU687" s="35" t="str">
        <f ca="1">IF($D687&gt;$AU$5,1,"")</f>
        <v/>
      </c>
      <c r="AV687" s="35" t="str">
        <f ca="1">IF(AND($D687&gt;$AV$5,$D687&lt;$AU$5),1,"")</f>
        <v/>
      </c>
      <c r="AW687" s="35" t="str">
        <f ca="1">IF($C687&gt;$AU$5,1,"")</f>
        <v/>
      </c>
      <c r="AX687" s="35" t="str">
        <f ca="1">IF(AND($C687&gt;$AV$5,$C687&lt;$AU$5),1,"")</f>
        <v/>
      </c>
      <c r="AY687" s="21" t="str">
        <f t="shared" si="54"/>
        <v/>
      </c>
    </row>
    <row r="688" spans="1:51" x14ac:dyDescent="0.25">
      <c r="A688" s="18">
        <v>681</v>
      </c>
      <c r="B688" s="32"/>
      <c r="C688" s="33"/>
      <c r="D688" s="33"/>
      <c r="E688" s="26" t="str">
        <f t="shared" si="50"/>
        <v/>
      </c>
      <c r="F688" s="34"/>
      <c r="G688" s="35"/>
      <c r="H688" s="33"/>
      <c r="I688" s="35"/>
      <c r="J688" s="37"/>
      <c r="K688" s="37"/>
      <c r="L688" s="37"/>
      <c r="M688" s="37"/>
      <c r="N688" s="33"/>
      <c r="O688" s="33"/>
      <c r="P688" s="33"/>
      <c r="Q688" s="33"/>
      <c r="R688" s="35"/>
      <c r="S688" s="35"/>
      <c r="T688" s="37"/>
      <c r="U688" s="37"/>
      <c r="V688" s="35" t="str">
        <f>IF(ISBLANK(C688),"",IF(ISBLANK($D688),$C$3-C688,D688-C688))</f>
        <v/>
      </c>
      <c r="W688" s="35" t="str">
        <f>IF(E688="Oui",1,"")</f>
        <v/>
      </c>
      <c r="X688" s="35" t="str">
        <f t="shared" si="51"/>
        <v/>
      </c>
      <c r="Y688" s="35" t="str">
        <f t="shared" si="52"/>
        <v/>
      </c>
      <c r="Z688" s="35" t="str">
        <f>IF(E688="Oui",N688,"")</f>
        <v/>
      </c>
      <c r="AA688" s="38" t="str">
        <f>IF(E688="Oui",($C$3-J688)/365,"")</f>
        <v/>
      </c>
      <c r="AB688" s="35" t="str">
        <f t="shared" si="53"/>
        <v/>
      </c>
      <c r="AC688" s="35" t="str">
        <f>IF(AND($E688="Oui",$L688="CDI"),1,"")</f>
        <v/>
      </c>
      <c r="AD688" s="35" t="str">
        <f>IF(AND($E688="Oui",$L688="CDD"),1,"")</f>
        <v/>
      </c>
      <c r="AE688" s="35" t="str">
        <f>IF(AND($E688="Oui",$L688="Apprentissage"),1,"")</f>
        <v/>
      </c>
      <c r="AF688" s="35" t="str">
        <f>IF(AND($E688="Oui",$L688="Stage"),1,"")</f>
        <v/>
      </c>
      <c r="AG688" s="35" t="str">
        <f>IF(AND($E688="Oui",$L688="Autre"),1,"")</f>
        <v/>
      </c>
      <c r="AH688" s="35" t="str">
        <f>IF(AND($E688="Oui",$O688="Cadre"),1,"")</f>
        <v/>
      </c>
      <c r="AI688" s="35" t="str">
        <f>IF(AND($E688="Oui",$O688="Agent de maîtrise"),1,"")</f>
        <v/>
      </c>
      <c r="AJ688" s="35" t="str">
        <f>IF(AND($E688="Oui",$O688="Autre"),1,"")</f>
        <v/>
      </c>
      <c r="AK688" s="38" t="str">
        <f>IF(AND($E688="Oui",$H688="F"),($C$3-J688)/365,"")</f>
        <v/>
      </c>
      <c r="AL688" s="38" t="str">
        <f>IF(AND($E688="Oui",$H688="M"),($C$3-$J688)/365,"")</f>
        <v/>
      </c>
      <c r="AM688" s="35" t="str">
        <f>IF(AND($E688="Oui",$L688="CDI",$H688="F"),1,"")</f>
        <v/>
      </c>
      <c r="AN688" s="35" t="str">
        <f>IF(AND($E688="Oui",$L688="CDD",$H688="F"),1,"")</f>
        <v/>
      </c>
      <c r="AO688" s="35" t="str">
        <f>IF(AND($E688="Oui",$L688="Apprentissage",$H688="F"),1,"")</f>
        <v/>
      </c>
      <c r="AP688" s="35" t="str">
        <f>IF(AND($E688="Oui",$L688="Stage",$H688="F"),1,"")</f>
        <v/>
      </c>
      <c r="AQ688" s="35" t="str">
        <f>IF(AND($E688="Oui",$L688="Autre",$H688="F"),1,"")</f>
        <v/>
      </c>
      <c r="AR688" s="35" t="str">
        <f>IF(AND($E688="Oui",$O688="Cadre",$H688="F"),1,"")</f>
        <v/>
      </c>
      <c r="AS688" s="35" t="str">
        <f>IF(AND($E688="Oui",$O688="Agent de maîtrise",$H688="F"),1,"")</f>
        <v/>
      </c>
      <c r="AT688" s="35" t="str">
        <f>IF(AND($E688="Oui",$O688="Autre",$H688="F"),1,"")</f>
        <v/>
      </c>
      <c r="AU688" s="35" t="str">
        <f ca="1">IF($D688&gt;$AU$5,1,"")</f>
        <v/>
      </c>
      <c r="AV688" s="35" t="str">
        <f ca="1">IF(AND($D688&gt;$AV$5,$D688&lt;$AU$5),1,"")</f>
        <v/>
      </c>
      <c r="AW688" s="35" t="str">
        <f ca="1">IF($C688&gt;$AU$5,1,"")</f>
        <v/>
      </c>
      <c r="AX688" s="35" t="str">
        <f ca="1">IF(AND($C688&gt;$AV$5,$C688&lt;$AU$5),1,"")</f>
        <v/>
      </c>
      <c r="AY688" s="21" t="str">
        <f t="shared" si="54"/>
        <v/>
      </c>
    </row>
    <row r="689" spans="1:51" x14ac:dyDescent="0.25">
      <c r="A689" s="18">
        <v>682</v>
      </c>
      <c r="B689" s="32"/>
      <c r="C689" s="33"/>
      <c r="D689" s="33"/>
      <c r="E689" s="26" t="str">
        <f t="shared" si="50"/>
        <v/>
      </c>
      <c r="F689" s="34"/>
      <c r="G689" s="35"/>
      <c r="H689" s="33"/>
      <c r="I689" s="35"/>
      <c r="J689" s="37"/>
      <c r="K689" s="37"/>
      <c r="L689" s="37"/>
      <c r="M689" s="37"/>
      <c r="N689" s="33"/>
      <c r="O689" s="33"/>
      <c r="P689" s="33"/>
      <c r="Q689" s="33"/>
      <c r="R689" s="35"/>
      <c r="S689" s="35"/>
      <c r="T689" s="37"/>
      <c r="U689" s="37"/>
      <c r="V689" s="35" t="str">
        <f>IF(ISBLANK(C689),"",IF(ISBLANK($D689),$C$3-C689,D689-C689))</f>
        <v/>
      </c>
      <c r="W689" s="35" t="str">
        <f>IF(E689="Oui",1,"")</f>
        <v/>
      </c>
      <c r="X689" s="35" t="str">
        <f t="shared" si="51"/>
        <v/>
      </c>
      <c r="Y689" s="35" t="str">
        <f t="shared" si="52"/>
        <v/>
      </c>
      <c r="Z689" s="35" t="str">
        <f>IF(E689="Oui",N689,"")</f>
        <v/>
      </c>
      <c r="AA689" s="38" t="str">
        <f>IF(E689="Oui",($C$3-J689)/365,"")</f>
        <v/>
      </c>
      <c r="AB689" s="35" t="str">
        <f t="shared" si="53"/>
        <v/>
      </c>
      <c r="AC689" s="35" t="str">
        <f>IF(AND($E689="Oui",$L689="CDI"),1,"")</f>
        <v/>
      </c>
      <c r="AD689" s="35" t="str">
        <f>IF(AND($E689="Oui",$L689="CDD"),1,"")</f>
        <v/>
      </c>
      <c r="AE689" s="35" t="str">
        <f>IF(AND($E689="Oui",$L689="Apprentissage"),1,"")</f>
        <v/>
      </c>
      <c r="AF689" s="35" t="str">
        <f>IF(AND($E689="Oui",$L689="Stage"),1,"")</f>
        <v/>
      </c>
      <c r="AG689" s="35" t="str">
        <f>IF(AND($E689="Oui",$L689="Autre"),1,"")</f>
        <v/>
      </c>
      <c r="AH689" s="35" t="str">
        <f>IF(AND($E689="Oui",$O689="Cadre"),1,"")</f>
        <v/>
      </c>
      <c r="AI689" s="35" t="str">
        <f>IF(AND($E689="Oui",$O689="Agent de maîtrise"),1,"")</f>
        <v/>
      </c>
      <c r="AJ689" s="35" t="str">
        <f>IF(AND($E689="Oui",$O689="Autre"),1,"")</f>
        <v/>
      </c>
      <c r="AK689" s="38" t="str">
        <f>IF(AND($E689="Oui",$H689="F"),($C$3-J689)/365,"")</f>
        <v/>
      </c>
      <c r="AL689" s="38" t="str">
        <f>IF(AND($E689="Oui",$H689="M"),($C$3-$J689)/365,"")</f>
        <v/>
      </c>
      <c r="AM689" s="35" t="str">
        <f>IF(AND($E689="Oui",$L689="CDI",$H689="F"),1,"")</f>
        <v/>
      </c>
      <c r="AN689" s="35" t="str">
        <f>IF(AND($E689="Oui",$L689="CDD",$H689="F"),1,"")</f>
        <v/>
      </c>
      <c r="AO689" s="35" t="str">
        <f>IF(AND($E689="Oui",$L689="Apprentissage",$H689="F"),1,"")</f>
        <v/>
      </c>
      <c r="AP689" s="35" t="str">
        <f>IF(AND($E689="Oui",$L689="Stage",$H689="F"),1,"")</f>
        <v/>
      </c>
      <c r="AQ689" s="35" t="str">
        <f>IF(AND($E689="Oui",$L689="Autre",$H689="F"),1,"")</f>
        <v/>
      </c>
      <c r="AR689" s="35" t="str">
        <f>IF(AND($E689="Oui",$O689="Cadre",$H689="F"),1,"")</f>
        <v/>
      </c>
      <c r="AS689" s="35" t="str">
        <f>IF(AND($E689="Oui",$O689="Agent de maîtrise",$H689="F"),1,"")</f>
        <v/>
      </c>
      <c r="AT689" s="35" t="str">
        <f>IF(AND($E689="Oui",$O689="Autre",$H689="F"),1,"")</f>
        <v/>
      </c>
      <c r="AU689" s="35" t="str">
        <f ca="1">IF($D689&gt;$AU$5,1,"")</f>
        <v/>
      </c>
      <c r="AV689" s="35" t="str">
        <f ca="1">IF(AND($D689&gt;$AV$5,$D689&lt;$AU$5),1,"")</f>
        <v/>
      </c>
      <c r="AW689" s="35" t="str">
        <f ca="1">IF($C689&gt;$AU$5,1,"")</f>
        <v/>
      </c>
      <c r="AX689" s="35" t="str">
        <f ca="1">IF(AND($C689&gt;$AV$5,$C689&lt;$AU$5),1,"")</f>
        <v/>
      </c>
      <c r="AY689" s="21" t="str">
        <f t="shared" si="54"/>
        <v/>
      </c>
    </row>
    <row r="690" spans="1:51" x14ac:dyDescent="0.25">
      <c r="A690" s="18">
        <v>683</v>
      </c>
      <c r="B690" s="32"/>
      <c r="C690" s="33"/>
      <c r="D690" s="33"/>
      <c r="E690" s="26" t="str">
        <f t="shared" si="50"/>
        <v/>
      </c>
      <c r="F690" s="34"/>
      <c r="G690" s="35"/>
      <c r="H690" s="33"/>
      <c r="I690" s="35"/>
      <c r="J690" s="37"/>
      <c r="K690" s="37"/>
      <c r="L690" s="37"/>
      <c r="M690" s="37"/>
      <c r="N690" s="33"/>
      <c r="O690" s="33"/>
      <c r="P690" s="33"/>
      <c r="Q690" s="33"/>
      <c r="R690" s="35"/>
      <c r="S690" s="35"/>
      <c r="T690" s="37"/>
      <c r="U690" s="37"/>
      <c r="V690" s="35" t="str">
        <f>IF(ISBLANK(C690),"",IF(ISBLANK($D690),$C$3-C690,D690-C690))</f>
        <v/>
      </c>
      <c r="W690" s="35" t="str">
        <f>IF(E690="Oui",1,"")</f>
        <v/>
      </c>
      <c r="X690" s="35" t="str">
        <f t="shared" si="51"/>
        <v/>
      </c>
      <c r="Y690" s="35" t="str">
        <f t="shared" si="52"/>
        <v/>
      </c>
      <c r="Z690" s="35" t="str">
        <f>IF(E690="Oui",N690,"")</f>
        <v/>
      </c>
      <c r="AA690" s="38" t="str">
        <f>IF(E690="Oui",($C$3-J690)/365,"")</f>
        <v/>
      </c>
      <c r="AB690" s="35" t="str">
        <f t="shared" si="53"/>
        <v/>
      </c>
      <c r="AC690" s="35" t="str">
        <f>IF(AND($E690="Oui",$L690="CDI"),1,"")</f>
        <v/>
      </c>
      <c r="AD690" s="35" t="str">
        <f>IF(AND($E690="Oui",$L690="CDD"),1,"")</f>
        <v/>
      </c>
      <c r="AE690" s="35" t="str">
        <f>IF(AND($E690="Oui",$L690="Apprentissage"),1,"")</f>
        <v/>
      </c>
      <c r="AF690" s="35" t="str">
        <f>IF(AND($E690="Oui",$L690="Stage"),1,"")</f>
        <v/>
      </c>
      <c r="AG690" s="35" t="str">
        <f>IF(AND($E690="Oui",$L690="Autre"),1,"")</f>
        <v/>
      </c>
      <c r="AH690" s="35" t="str">
        <f>IF(AND($E690="Oui",$O690="Cadre"),1,"")</f>
        <v/>
      </c>
      <c r="AI690" s="35" t="str">
        <f>IF(AND($E690="Oui",$O690="Agent de maîtrise"),1,"")</f>
        <v/>
      </c>
      <c r="AJ690" s="35" t="str">
        <f>IF(AND($E690="Oui",$O690="Autre"),1,"")</f>
        <v/>
      </c>
      <c r="AK690" s="38" t="str">
        <f>IF(AND($E690="Oui",$H690="F"),($C$3-J690)/365,"")</f>
        <v/>
      </c>
      <c r="AL690" s="38" t="str">
        <f>IF(AND($E690="Oui",$H690="M"),($C$3-$J690)/365,"")</f>
        <v/>
      </c>
      <c r="AM690" s="35" t="str">
        <f>IF(AND($E690="Oui",$L690="CDI",$H690="F"),1,"")</f>
        <v/>
      </c>
      <c r="AN690" s="35" t="str">
        <f>IF(AND($E690="Oui",$L690="CDD",$H690="F"),1,"")</f>
        <v/>
      </c>
      <c r="AO690" s="35" t="str">
        <f>IF(AND($E690="Oui",$L690="Apprentissage",$H690="F"),1,"")</f>
        <v/>
      </c>
      <c r="AP690" s="35" t="str">
        <f>IF(AND($E690="Oui",$L690="Stage",$H690="F"),1,"")</f>
        <v/>
      </c>
      <c r="AQ690" s="35" t="str">
        <f>IF(AND($E690="Oui",$L690="Autre",$H690="F"),1,"")</f>
        <v/>
      </c>
      <c r="AR690" s="35" t="str">
        <f>IF(AND($E690="Oui",$O690="Cadre",$H690="F"),1,"")</f>
        <v/>
      </c>
      <c r="AS690" s="35" t="str">
        <f>IF(AND($E690="Oui",$O690="Agent de maîtrise",$H690="F"),1,"")</f>
        <v/>
      </c>
      <c r="AT690" s="35" t="str">
        <f>IF(AND($E690="Oui",$O690="Autre",$H690="F"),1,"")</f>
        <v/>
      </c>
      <c r="AU690" s="35" t="str">
        <f ca="1">IF($D690&gt;$AU$5,1,"")</f>
        <v/>
      </c>
      <c r="AV690" s="35" t="str">
        <f ca="1">IF(AND($D690&gt;$AV$5,$D690&lt;$AU$5),1,"")</f>
        <v/>
      </c>
      <c r="AW690" s="35" t="str">
        <f ca="1">IF($C690&gt;$AU$5,1,"")</f>
        <v/>
      </c>
      <c r="AX690" s="35" t="str">
        <f ca="1">IF(AND($C690&gt;$AV$5,$C690&lt;$AU$5),1,"")</f>
        <v/>
      </c>
      <c r="AY690" s="21" t="str">
        <f t="shared" si="54"/>
        <v/>
      </c>
    </row>
    <row r="691" spans="1:51" x14ac:dyDescent="0.25">
      <c r="A691" s="18">
        <v>684</v>
      </c>
      <c r="B691" s="32"/>
      <c r="C691" s="33"/>
      <c r="D691" s="33"/>
      <c r="E691" s="26" t="str">
        <f t="shared" si="50"/>
        <v/>
      </c>
      <c r="F691" s="34"/>
      <c r="G691" s="35"/>
      <c r="H691" s="33"/>
      <c r="I691" s="35"/>
      <c r="J691" s="37"/>
      <c r="K691" s="37"/>
      <c r="L691" s="37"/>
      <c r="M691" s="37"/>
      <c r="N691" s="33"/>
      <c r="O691" s="33"/>
      <c r="P691" s="33"/>
      <c r="Q691" s="33"/>
      <c r="R691" s="35"/>
      <c r="S691" s="35"/>
      <c r="T691" s="37"/>
      <c r="U691" s="37"/>
      <c r="V691" s="35" t="str">
        <f>IF(ISBLANK(C691),"",IF(ISBLANK($D691),$C$3-C691,D691-C691))</f>
        <v/>
      </c>
      <c r="W691" s="35" t="str">
        <f>IF(E691="Oui",1,"")</f>
        <v/>
      </c>
      <c r="X691" s="35" t="str">
        <f t="shared" si="51"/>
        <v/>
      </c>
      <c r="Y691" s="35" t="str">
        <f t="shared" si="52"/>
        <v/>
      </c>
      <c r="Z691" s="35" t="str">
        <f>IF(E691="Oui",N691,"")</f>
        <v/>
      </c>
      <c r="AA691" s="38" t="str">
        <f>IF(E691="Oui",($C$3-J691)/365,"")</f>
        <v/>
      </c>
      <c r="AB691" s="35" t="str">
        <f t="shared" si="53"/>
        <v/>
      </c>
      <c r="AC691" s="35" t="str">
        <f>IF(AND($E691="Oui",$L691="CDI"),1,"")</f>
        <v/>
      </c>
      <c r="AD691" s="35" t="str">
        <f>IF(AND($E691="Oui",$L691="CDD"),1,"")</f>
        <v/>
      </c>
      <c r="AE691" s="35" t="str">
        <f>IF(AND($E691="Oui",$L691="Apprentissage"),1,"")</f>
        <v/>
      </c>
      <c r="AF691" s="35" t="str">
        <f>IF(AND($E691="Oui",$L691="Stage"),1,"")</f>
        <v/>
      </c>
      <c r="AG691" s="35" t="str">
        <f>IF(AND($E691="Oui",$L691="Autre"),1,"")</f>
        <v/>
      </c>
      <c r="AH691" s="35" t="str">
        <f>IF(AND($E691="Oui",$O691="Cadre"),1,"")</f>
        <v/>
      </c>
      <c r="AI691" s="35" t="str">
        <f>IF(AND($E691="Oui",$O691="Agent de maîtrise"),1,"")</f>
        <v/>
      </c>
      <c r="AJ691" s="35" t="str">
        <f>IF(AND($E691="Oui",$O691="Autre"),1,"")</f>
        <v/>
      </c>
      <c r="AK691" s="38" t="str">
        <f>IF(AND($E691="Oui",$H691="F"),($C$3-J691)/365,"")</f>
        <v/>
      </c>
      <c r="AL691" s="38" t="str">
        <f>IF(AND($E691="Oui",$H691="M"),($C$3-$J691)/365,"")</f>
        <v/>
      </c>
      <c r="AM691" s="35" t="str">
        <f>IF(AND($E691="Oui",$L691="CDI",$H691="F"),1,"")</f>
        <v/>
      </c>
      <c r="AN691" s="35" t="str">
        <f>IF(AND($E691="Oui",$L691="CDD",$H691="F"),1,"")</f>
        <v/>
      </c>
      <c r="AO691" s="35" t="str">
        <f>IF(AND($E691="Oui",$L691="Apprentissage",$H691="F"),1,"")</f>
        <v/>
      </c>
      <c r="AP691" s="35" t="str">
        <f>IF(AND($E691="Oui",$L691="Stage",$H691="F"),1,"")</f>
        <v/>
      </c>
      <c r="AQ691" s="35" t="str">
        <f>IF(AND($E691="Oui",$L691="Autre",$H691="F"),1,"")</f>
        <v/>
      </c>
      <c r="AR691" s="35" t="str">
        <f>IF(AND($E691="Oui",$O691="Cadre",$H691="F"),1,"")</f>
        <v/>
      </c>
      <c r="AS691" s="35" t="str">
        <f>IF(AND($E691="Oui",$O691="Agent de maîtrise",$H691="F"),1,"")</f>
        <v/>
      </c>
      <c r="AT691" s="35" t="str">
        <f>IF(AND($E691="Oui",$O691="Autre",$H691="F"),1,"")</f>
        <v/>
      </c>
      <c r="AU691" s="35" t="str">
        <f ca="1">IF($D691&gt;$AU$5,1,"")</f>
        <v/>
      </c>
      <c r="AV691" s="35" t="str">
        <f ca="1">IF(AND($D691&gt;$AV$5,$D691&lt;$AU$5),1,"")</f>
        <v/>
      </c>
      <c r="AW691" s="35" t="str">
        <f ca="1">IF($C691&gt;$AU$5,1,"")</f>
        <v/>
      </c>
      <c r="AX691" s="35" t="str">
        <f ca="1">IF(AND($C691&gt;$AV$5,$C691&lt;$AU$5),1,"")</f>
        <v/>
      </c>
      <c r="AY691" s="21" t="str">
        <f t="shared" si="54"/>
        <v/>
      </c>
    </row>
    <row r="692" spans="1:51" x14ac:dyDescent="0.25">
      <c r="A692" s="18">
        <v>685</v>
      </c>
      <c r="B692" s="32"/>
      <c r="C692" s="33"/>
      <c r="D692" s="33"/>
      <c r="E692" s="26" t="str">
        <f t="shared" si="50"/>
        <v/>
      </c>
      <c r="F692" s="34"/>
      <c r="G692" s="35"/>
      <c r="H692" s="33"/>
      <c r="I692" s="35"/>
      <c r="J692" s="37"/>
      <c r="K692" s="37"/>
      <c r="L692" s="37"/>
      <c r="M692" s="37"/>
      <c r="N692" s="33"/>
      <c r="O692" s="33"/>
      <c r="P692" s="33"/>
      <c r="Q692" s="33"/>
      <c r="R692" s="35"/>
      <c r="S692" s="35"/>
      <c r="T692" s="37"/>
      <c r="U692" s="37"/>
      <c r="V692" s="35" t="str">
        <f>IF(ISBLANK(C692),"",IF(ISBLANK($D692),$C$3-C692,D692-C692))</f>
        <v/>
      </c>
      <c r="W692" s="35" t="str">
        <f>IF(E692="Oui",1,"")</f>
        <v/>
      </c>
      <c r="X692" s="35" t="str">
        <f t="shared" si="51"/>
        <v/>
      </c>
      <c r="Y692" s="35" t="str">
        <f t="shared" si="52"/>
        <v/>
      </c>
      <c r="Z692" s="35" t="str">
        <f>IF(E692="Oui",N692,"")</f>
        <v/>
      </c>
      <c r="AA692" s="38" t="str">
        <f>IF(E692="Oui",($C$3-J692)/365,"")</f>
        <v/>
      </c>
      <c r="AB692" s="35" t="str">
        <f t="shared" si="53"/>
        <v/>
      </c>
      <c r="AC692" s="35" t="str">
        <f>IF(AND($E692="Oui",$L692="CDI"),1,"")</f>
        <v/>
      </c>
      <c r="AD692" s="35" t="str">
        <f>IF(AND($E692="Oui",$L692="CDD"),1,"")</f>
        <v/>
      </c>
      <c r="AE692" s="35" t="str">
        <f>IF(AND($E692="Oui",$L692="Apprentissage"),1,"")</f>
        <v/>
      </c>
      <c r="AF692" s="35" t="str">
        <f>IF(AND($E692="Oui",$L692="Stage"),1,"")</f>
        <v/>
      </c>
      <c r="AG692" s="35" t="str">
        <f>IF(AND($E692="Oui",$L692="Autre"),1,"")</f>
        <v/>
      </c>
      <c r="AH692" s="35" t="str">
        <f>IF(AND($E692="Oui",$O692="Cadre"),1,"")</f>
        <v/>
      </c>
      <c r="AI692" s="35" t="str">
        <f>IF(AND($E692="Oui",$O692="Agent de maîtrise"),1,"")</f>
        <v/>
      </c>
      <c r="AJ692" s="35" t="str">
        <f>IF(AND($E692="Oui",$O692="Autre"),1,"")</f>
        <v/>
      </c>
      <c r="AK692" s="38" t="str">
        <f>IF(AND($E692="Oui",$H692="F"),($C$3-J692)/365,"")</f>
        <v/>
      </c>
      <c r="AL692" s="38" t="str">
        <f>IF(AND($E692="Oui",$H692="M"),($C$3-$J692)/365,"")</f>
        <v/>
      </c>
      <c r="AM692" s="35" t="str">
        <f>IF(AND($E692="Oui",$L692="CDI",$H692="F"),1,"")</f>
        <v/>
      </c>
      <c r="AN692" s="35" t="str">
        <f>IF(AND($E692="Oui",$L692="CDD",$H692="F"),1,"")</f>
        <v/>
      </c>
      <c r="AO692" s="35" t="str">
        <f>IF(AND($E692="Oui",$L692="Apprentissage",$H692="F"),1,"")</f>
        <v/>
      </c>
      <c r="AP692" s="35" t="str">
        <f>IF(AND($E692="Oui",$L692="Stage",$H692="F"),1,"")</f>
        <v/>
      </c>
      <c r="AQ692" s="35" t="str">
        <f>IF(AND($E692="Oui",$L692="Autre",$H692="F"),1,"")</f>
        <v/>
      </c>
      <c r="AR692" s="35" t="str">
        <f>IF(AND($E692="Oui",$O692="Cadre",$H692="F"),1,"")</f>
        <v/>
      </c>
      <c r="AS692" s="35" t="str">
        <f>IF(AND($E692="Oui",$O692="Agent de maîtrise",$H692="F"),1,"")</f>
        <v/>
      </c>
      <c r="AT692" s="35" t="str">
        <f>IF(AND($E692="Oui",$O692="Autre",$H692="F"),1,"")</f>
        <v/>
      </c>
      <c r="AU692" s="35" t="str">
        <f ca="1">IF($D692&gt;$AU$5,1,"")</f>
        <v/>
      </c>
      <c r="AV692" s="35" t="str">
        <f ca="1">IF(AND($D692&gt;$AV$5,$D692&lt;$AU$5),1,"")</f>
        <v/>
      </c>
      <c r="AW692" s="35" t="str">
        <f ca="1">IF($C692&gt;$AU$5,1,"")</f>
        <v/>
      </c>
      <c r="AX692" s="35" t="str">
        <f ca="1">IF(AND($C692&gt;$AV$5,$C692&lt;$AU$5),1,"")</f>
        <v/>
      </c>
      <c r="AY692" s="21" t="str">
        <f t="shared" si="54"/>
        <v/>
      </c>
    </row>
    <row r="693" spans="1:51" x14ac:dyDescent="0.25">
      <c r="A693" s="18">
        <v>686</v>
      </c>
      <c r="B693" s="32"/>
      <c r="C693" s="33"/>
      <c r="D693" s="33"/>
      <c r="E693" s="26" t="str">
        <f t="shared" si="50"/>
        <v/>
      </c>
      <c r="F693" s="34"/>
      <c r="G693" s="35"/>
      <c r="H693" s="33"/>
      <c r="I693" s="35"/>
      <c r="J693" s="37"/>
      <c r="K693" s="37"/>
      <c r="L693" s="37"/>
      <c r="M693" s="37"/>
      <c r="N693" s="33"/>
      <c r="O693" s="33"/>
      <c r="P693" s="33"/>
      <c r="Q693" s="33"/>
      <c r="R693" s="35"/>
      <c r="S693" s="35"/>
      <c r="T693" s="37"/>
      <c r="U693" s="37"/>
      <c r="V693" s="35" t="str">
        <f>IF(ISBLANK(C693),"",IF(ISBLANK($D693),$C$3-C693,D693-C693))</f>
        <v/>
      </c>
      <c r="W693" s="35" t="str">
        <f>IF(E693="Oui",1,"")</f>
        <v/>
      </c>
      <c r="X693" s="35" t="str">
        <f t="shared" si="51"/>
        <v/>
      </c>
      <c r="Y693" s="35" t="str">
        <f t="shared" si="52"/>
        <v/>
      </c>
      <c r="Z693" s="35" t="str">
        <f>IF(E693="Oui",N693,"")</f>
        <v/>
      </c>
      <c r="AA693" s="38" t="str">
        <f>IF(E693="Oui",($C$3-J693)/365,"")</f>
        <v/>
      </c>
      <c r="AB693" s="35" t="str">
        <f t="shared" si="53"/>
        <v/>
      </c>
      <c r="AC693" s="35" t="str">
        <f>IF(AND($E693="Oui",$L693="CDI"),1,"")</f>
        <v/>
      </c>
      <c r="AD693" s="35" t="str">
        <f>IF(AND($E693="Oui",$L693="CDD"),1,"")</f>
        <v/>
      </c>
      <c r="AE693" s="35" t="str">
        <f>IF(AND($E693="Oui",$L693="Apprentissage"),1,"")</f>
        <v/>
      </c>
      <c r="AF693" s="35" t="str">
        <f>IF(AND($E693="Oui",$L693="Stage"),1,"")</f>
        <v/>
      </c>
      <c r="AG693" s="35" t="str">
        <f>IF(AND($E693="Oui",$L693="Autre"),1,"")</f>
        <v/>
      </c>
      <c r="AH693" s="35" t="str">
        <f>IF(AND($E693="Oui",$O693="Cadre"),1,"")</f>
        <v/>
      </c>
      <c r="AI693" s="35" t="str">
        <f>IF(AND($E693="Oui",$O693="Agent de maîtrise"),1,"")</f>
        <v/>
      </c>
      <c r="AJ693" s="35" t="str">
        <f>IF(AND($E693="Oui",$O693="Autre"),1,"")</f>
        <v/>
      </c>
      <c r="AK693" s="38" t="str">
        <f>IF(AND($E693="Oui",$H693="F"),($C$3-J693)/365,"")</f>
        <v/>
      </c>
      <c r="AL693" s="38" t="str">
        <f>IF(AND($E693="Oui",$H693="M"),($C$3-$J693)/365,"")</f>
        <v/>
      </c>
      <c r="AM693" s="35" t="str">
        <f>IF(AND($E693="Oui",$L693="CDI",$H693="F"),1,"")</f>
        <v/>
      </c>
      <c r="AN693" s="35" t="str">
        <f>IF(AND($E693="Oui",$L693="CDD",$H693="F"),1,"")</f>
        <v/>
      </c>
      <c r="AO693" s="35" t="str">
        <f>IF(AND($E693="Oui",$L693="Apprentissage",$H693="F"),1,"")</f>
        <v/>
      </c>
      <c r="AP693" s="35" t="str">
        <f>IF(AND($E693="Oui",$L693="Stage",$H693="F"),1,"")</f>
        <v/>
      </c>
      <c r="AQ693" s="35" t="str">
        <f>IF(AND($E693="Oui",$L693="Autre",$H693="F"),1,"")</f>
        <v/>
      </c>
      <c r="AR693" s="35" t="str">
        <f>IF(AND($E693="Oui",$O693="Cadre",$H693="F"),1,"")</f>
        <v/>
      </c>
      <c r="AS693" s="35" t="str">
        <f>IF(AND($E693="Oui",$O693="Agent de maîtrise",$H693="F"),1,"")</f>
        <v/>
      </c>
      <c r="AT693" s="35" t="str">
        <f>IF(AND($E693="Oui",$O693="Autre",$H693="F"),1,"")</f>
        <v/>
      </c>
      <c r="AU693" s="35" t="str">
        <f ca="1">IF($D693&gt;$AU$5,1,"")</f>
        <v/>
      </c>
      <c r="AV693" s="35" t="str">
        <f ca="1">IF(AND($D693&gt;$AV$5,$D693&lt;$AU$5),1,"")</f>
        <v/>
      </c>
      <c r="AW693" s="35" t="str">
        <f ca="1">IF($C693&gt;$AU$5,1,"")</f>
        <v/>
      </c>
      <c r="AX693" s="35" t="str">
        <f ca="1">IF(AND($C693&gt;$AV$5,$C693&lt;$AU$5),1,"")</f>
        <v/>
      </c>
      <c r="AY693" s="21" t="str">
        <f t="shared" si="54"/>
        <v/>
      </c>
    </row>
    <row r="694" spans="1:51" x14ac:dyDescent="0.25">
      <c r="A694" s="18">
        <v>687</v>
      </c>
      <c r="B694" s="32"/>
      <c r="C694" s="33"/>
      <c r="D694" s="33"/>
      <c r="E694" s="26" t="str">
        <f t="shared" si="50"/>
        <v/>
      </c>
      <c r="F694" s="34"/>
      <c r="G694" s="35"/>
      <c r="H694" s="33"/>
      <c r="I694" s="35"/>
      <c r="J694" s="37"/>
      <c r="K694" s="37"/>
      <c r="L694" s="37"/>
      <c r="M694" s="37"/>
      <c r="N694" s="33"/>
      <c r="O694" s="33"/>
      <c r="P694" s="33"/>
      <c r="Q694" s="33"/>
      <c r="R694" s="35"/>
      <c r="S694" s="35"/>
      <c r="T694" s="37"/>
      <c r="U694" s="37"/>
      <c r="V694" s="35" t="str">
        <f>IF(ISBLANK(C694),"",IF(ISBLANK($D694),$C$3-C694,D694-C694))</f>
        <v/>
      </c>
      <c r="W694" s="35" t="str">
        <f>IF(E694="Oui",1,"")</f>
        <v/>
      </c>
      <c r="X694" s="35" t="str">
        <f t="shared" si="51"/>
        <v/>
      </c>
      <c r="Y694" s="35" t="str">
        <f t="shared" si="52"/>
        <v/>
      </c>
      <c r="Z694" s="35" t="str">
        <f>IF(E694="Oui",N694,"")</f>
        <v/>
      </c>
      <c r="AA694" s="38" t="str">
        <f>IF(E694="Oui",($C$3-J694)/365,"")</f>
        <v/>
      </c>
      <c r="AB694" s="35" t="str">
        <f t="shared" si="53"/>
        <v/>
      </c>
      <c r="AC694" s="35" t="str">
        <f>IF(AND($E694="Oui",$L694="CDI"),1,"")</f>
        <v/>
      </c>
      <c r="AD694" s="35" t="str">
        <f>IF(AND($E694="Oui",$L694="CDD"),1,"")</f>
        <v/>
      </c>
      <c r="AE694" s="35" t="str">
        <f>IF(AND($E694="Oui",$L694="Apprentissage"),1,"")</f>
        <v/>
      </c>
      <c r="AF694" s="35" t="str">
        <f>IF(AND($E694="Oui",$L694="Stage"),1,"")</f>
        <v/>
      </c>
      <c r="AG694" s="35" t="str">
        <f>IF(AND($E694="Oui",$L694="Autre"),1,"")</f>
        <v/>
      </c>
      <c r="AH694" s="35" t="str">
        <f>IF(AND($E694="Oui",$O694="Cadre"),1,"")</f>
        <v/>
      </c>
      <c r="AI694" s="35" t="str">
        <f>IF(AND($E694="Oui",$O694="Agent de maîtrise"),1,"")</f>
        <v/>
      </c>
      <c r="AJ694" s="35" t="str">
        <f>IF(AND($E694="Oui",$O694="Autre"),1,"")</f>
        <v/>
      </c>
      <c r="AK694" s="38" t="str">
        <f>IF(AND($E694="Oui",$H694="F"),($C$3-J694)/365,"")</f>
        <v/>
      </c>
      <c r="AL694" s="38" t="str">
        <f>IF(AND($E694="Oui",$H694="M"),($C$3-$J694)/365,"")</f>
        <v/>
      </c>
      <c r="AM694" s="35" t="str">
        <f>IF(AND($E694="Oui",$L694="CDI",$H694="F"),1,"")</f>
        <v/>
      </c>
      <c r="AN694" s="35" t="str">
        <f>IF(AND($E694="Oui",$L694="CDD",$H694="F"),1,"")</f>
        <v/>
      </c>
      <c r="AO694" s="35" t="str">
        <f>IF(AND($E694="Oui",$L694="Apprentissage",$H694="F"),1,"")</f>
        <v/>
      </c>
      <c r="AP694" s="35" t="str">
        <f>IF(AND($E694="Oui",$L694="Stage",$H694="F"),1,"")</f>
        <v/>
      </c>
      <c r="AQ694" s="35" t="str">
        <f>IF(AND($E694="Oui",$L694="Autre",$H694="F"),1,"")</f>
        <v/>
      </c>
      <c r="AR694" s="35" t="str">
        <f>IF(AND($E694="Oui",$O694="Cadre",$H694="F"),1,"")</f>
        <v/>
      </c>
      <c r="AS694" s="35" t="str">
        <f>IF(AND($E694="Oui",$O694="Agent de maîtrise",$H694="F"),1,"")</f>
        <v/>
      </c>
      <c r="AT694" s="35" t="str">
        <f>IF(AND($E694="Oui",$O694="Autre",$H694="F"),1,"")</f>
        <v/>
      </c>
      <c r="AU694" s="35" t="str">
        <f ca="1">IF($D694&gt;$AU$5,1,"")</f>
        <v/>
      </c>
      <c r="AV694" s="35" t="str">
        <f ca="1">IF(AND($D694&gt;$AV$5,$D694&lt;$AU$5),1,"")</f>
        <v/>
      </c>
      <c r="AW694" s="35" t="str">
        <f ca="1">IF($C694&gt;$AU$5,1,"")</f>
        <v/>
      </c>
      <c r="AX694" s="35" t="str">
        <f ca="1">IF(AND($C694&gt;$AV$5,$C694&lt;$AU$5),1,"")</f>
        <v/>
      </c>
      <c r="AY694" s="21" t="str">
        <f t="shared" si="54"/>
        <v/>
      </c>
    </row>
    <row r="695" spans="1:51" x14ac:dyDescent="0.25">
      <c r="A695" s="18">
        <v>688</v>
      </c>
      <c r="B695" s="32"/>
      <c r="C695" s="33"/>
      <c r="D695" s="33"/>
      <c r="E695" s="26" t="str">
        <f t="shared" si="50"/>
        <v/>
      </c>
      <c r="F695" s="34"/>
      <c r="G695" s="35"/>
      <c r="H695" s="33"/>
      <c r="I695" s="35"/>
      <c r="J695" s="37"/>
      <c r="K695" s="37"/>
      <c r="L695" s="37"/>
      <c r="M695" s="37"/>
      <c r="N695" s="33"/>
      <c r="O695" s="33"/>
      <c r="P695" s="33"/>
      <c r="Q695" s="33"/>
      <c r="R695" s="35"/>
      <c r="S695" s="35"/>
      <c r="T695" s="37"/>
      <c r="U695" s="37"/>
      <c r="V695" s="35" t="str">
        <f>IF(ISBLANK(C695),"",IF(ISBLANK($D695),$C$3-C695,D695-C695))</f>
        <v/>
      </c>
      <c r="W695" s="35" t="str">
        <f>IF(E695="Oui",1,"")</f>
        <v/>
      </c>
      <c r="X695" s="35" t="str">
        <f t="shared" si="51"/>
        <v/>
      </c>
      <c r="Y695" s="35" t="str">
        <f t="shared" si="52"/>
        <v/>
      </c>
      <c r="Z695" s="35" t="str">
        <f>IF(E695="Oui",N695,"")</f>
        <v/>
      </c>
      <c r="AA695" s="38" t="str">
        <f>IF(E695="Oui",($C$3-J695)/365,"")</f>
        <v/>
      </c>
      <c r="AB695" s="35" t="str">
        <f t="shared" si="53"/>
        <v/>
      </c>
      <c r="AC695" s="35" t="str">
        <f>IF(AND($E695="Oui",$L695="CDI"),1,"")</f>
        <v/>
      </c>
      <c r="AD695" s="35" t="str">
        <f>IF(AND($E695="Oui",$L695="CDD"),1,"")</f>
        <v/>
      </c>
      <c r="AE695" s="35" t="str">
        <f>IF(AND($E695="Oui",$L695="Apprentissage"),1,"")</f>
        <v/>
      </c>
      <c r="AF695" s="35" t="str">
        <f>IF(AND($E695="Oui",$L695="Stage"),1,"")</f>
        <v/>
      </c>
      <c r="AG695" s="35" t="str">
        <f>IF(AND($E695="Oui",$L695="Autre"),1,"")</f>
        <v/>
      </c>
      <c r="AH695" s="35" t="str">
        <f>IF(AND($E695="Oui",$O695="Cadre"),1,"")</f>
        <v/>
      </c>
      <c r="AI695" s="35" t="str">
        <f>IF(AND($E695="Oui",$O695="Agent de maîtrise"),1,"")</f>
        <v/>
      </c>
      <c r="AJ695" s="35" t="str">
        <f>IF(AND($E695="Oui",$O695="Autre"),1,"")</f>
        <v/>
      </c>
      <c r="AK695" s="38" t="str">
        <f>IF(AND($E695="Oui",$H695="F"),($C$3-J695)/365,"")</f>
        <v/>
      </c>
      <c r="AL695" s="38" t="str">
        <f>IF(AND($E695="Oui",$H695="M"),($C$3-$J695)/365,"")</f>
        <v/>
      </c>
      <c r="AM695" s="35" t="str">
        <f>IF(AND($E695="Oui",$L695="CDI",$H695="F"),1,"")</f>
        <v/>
      </c>
      <c r="AN695" s="35" t="str">
        <f>IF(AND($E695="Oui",$L695="CDD",$H695="F"),1,"")</f>
        <v/>
      </c>
      <c r="AO695" s="35" t="str">
        <f>IF(AND($E695="Oui",$L695="Apprentissage",$H695="F"),1,"")</f>
        <v/>
      </c>
      <c r="AP695" s="35" t="str">
        <f>IF(AND($E695="Oui",$L695="Stage",$H695="F"),1,"")</f>
        <v/>
      </c>
      <c r="AQ695" s="35" t="str">
        <f>IF(AND($E695="Oui",$L695="Autre",$H695="F"),1,"")</f>
        <v/>
      </c>
      <c r="AR695" s="35" t="str">
        <f>IF(AND($E695="Oui",$O695="Cadre",$H695="F"),1,"")</f>
        <v/>
      </c>
      <c r="AS695" s="35" t="str">
        <f>IF(AND($E695="Oui",$O695="Agent de maîtrise",$H695="F"),1,"")</f>
        <v/>
      </c>
      <c r="AT695" s="35" t="str">
        <f>IF(AND($E695="Oui",$O695="Autre",$H695="F"),1,"")</f>
        <v/>
      </c>
      <c r="AU695" s="35" t="str">
        <f ca="1">IF($D695&gt;$AU$5,1,"")</f>
        <v/>
      </c>
      <c r="AV695" s="35" t="str">
        <f ca="1">IF(AND($D695&gt;$AV$5,$D695&lt;$AU$5),1,"")</f>
        <v/>
      </c>
      <c r="AW695" s="35" t="str">
        <f ca="1">IF($C695&gt;$AU$5,1,"")</f>
        <v/>
      </c>
      <c r="AX695" s="35" t="str">
        <f ca="1">IF(AND($C695&gt;$AV$5,$C695&lt;$AU$5),1,"")</f>
        <v/>
      </c>
      <c r="AY695" s="21" t="str">
        <f t="shared" si="54"/>
        <v/>
      </c>
    </row>
    <row r="696" spans="1:51" x14ac:dyDescent="0.25">
      <c r="A696" s="18">
        <v>689</v>
      </c>
      <c r="B696" s="32"/>
      <c r="C696" s="33"/>
      <c r="D696" s="33"/>
      <c r="E696" s="26" t="str">
        <f t="shared" si="50"/>
        <v/>
      </c>
      <c r="F696" s="34"/>
      <c r="G696" s="35"/>
      <c r="H696" s="33"/>
      <c r="I696" s="35"/>
      <c r="J696" s="37"/>
      <c r="K696" s="37"/>
      <c r="L696" s="37"/>
      <c r="M696" s="37"/>
      <c r="N696" s="33"/>
      <c r="O696" s="33"/>
      <c r="P696" s="33"/>
      <c r="Q696" s="33"/>
      <c r="R696" s="35"/>
      <c r="S696" s="35"/>
      <c r="T696" s="37"/>
      <c r="U696" s="37"/>
      <c r="V696" s="35" t="str">
        <f>IF(ISBLANK(C696),"",IF(ISBLANK($D696),$C$3-C696,D696-C696))</f>
        <v/>
      </c>
      <c r="W696" s="35" t="str">
        <f>IF(E696="Oui",1,"")</f>
        <v/>
      </c>
      <c r="X696" s="35" t="str">
        <f t="shared" si="51"/>
        <v/>
      </c>
      <c r="Y696" s="35" t="str">
        <f t="shared" si="52"/>
        <v/>
      </c>
      <c r="Z696" s="35" t="str">
        <f>IF(E696="Oui",N696,"")</f>
        <v/>
      </c>
      <c r="AA696" s="38" t="str">
        <f>IF(E696="Oui",($C$3-J696)/365,"")</f>
        <v/>
      </c>
      <c r="AB696" s="35" t="str">
        <f t="shared" si="53"/>
        <v/>
      </c>
      <c r="AC696" s="35" t="str">
        <f>IF(AND($E696="Oui",$L696="CDI"),1,"")</f>
        <v/>
      </c>
      <c r="AD696" s="35" t="str">
        <f>IF(AND($E696="Oui",$L696="CDD"),1,"")</f>
        <v/>
      </c>
      <c r="AE696" s="35" t="str">
        <f>IF(AND($E696="Oui",$L696="Apprentissage"),1,"")</f>
        <v/>
      </c>
      <c r="AF696" s="35" t="str">
        <f>IF(AND($E696="Oui",$L696="Stage"),1,"")</f>
        <v/>
      </c>
      <c r="AG696" s="35" t="str">
        <f>IF(AND($E696="Oui",$L696="Autre"),1,"")</f>
        <v/>
      </c>
      <c r="AH696" s="35" t="str">
        <f>IF(AND($E696="Oui",$O696="Cadre"),1,"")</f>
        <v/>
      </c>
      <c r="AI696" s="35" t="str">
        <f>IF(AND($E696="Oui",$O696="Agent de maîtrise"),1,"")</f>
        <v/>
      </c>
      <c r="AJ696" s="35" t="str">
        <f>IF(AND($E696="Oui",$O696="Autre"),1,"")</f>
        <v/>
      </c>
      <c r="AK696" s="38" t="str">
        <f>IF(AND($E696="Oui",$H696="F"),($C$3-J696)/365,"")</f>
        <v/>
      </c>
      <c r="AL696" s="38" t="str">
        <f>IF(AND($E696="Oui",$H696="M"),($C$3-$J696)/365,"")</f>
        <v/>
      </c>
      <c r="AM696" s="35" t="str">
        <f>IF(AND($E696="Oui",$L696="CDI",$H696="F"),1,"")</f>
        <v/>
      </c>
      <c r="AN696" s="35" t="str">
        <f>IF(AND($E696="Oui",$L696="CDD",$H696="F"),1,"")</f>
        <v/>
      </c>
      <c r="AO696" s="35" t="str">
        <f>IF(AND($E696="Oui",$L696="Apprentissage",$H696="F"),1,"")</f>
        <v/>
      </c>
      <c r="AP696" s="35" t="str">
        <f>IF(AND($E696="Oui",$L696="Stage",$H696="F"),1,"")</f>
        <v/>
      </c>
      <c r="AQ696" s="35" t="str">
        <f>IF(AND($E696="Oui",$L696="Autre",$H696="F"),1,"")</f>
        <v/>
      </c>
      <c r="AR696" s="35" t="str">
        <f>IF(AND($E696="Oui",$O696="Cadre",$H696="F"),1,"")</f>
        <v/>
      </c>
      <c r="AS696" s="35" t="str">
        <f>IF(AND($E696="Oui",$O696="Agent de maîtrise",$H696="F"),1,"")</f>
        <v/>
      </c>
      <c r="AT696" s="35" t="str">
        <f>IF(AND($E696="Oui",$O696="Autre",$H696="F"),1,"")</f>
        <v/>
      </c>
      <c r="AU696" s="35" t="str">
        <f ca="1">IF($D696&gt;$AU$5,1,"")</f>
        <v/>
      </c>
      <c r="AV696" s="35" t="str">
        <f ca="1">IF(AND($D696&gt;$AV$5,$D696&lt;$AU$5),1,"")</f>
        <v/>
      </c>
      <c r="AW696" s="35" t="str">
        <f ca="1">IF($C696&gt;$AU$5,1,"")</f>
        <v/>
      </c>
      <c r="AX696" s="35" t="str">
        <f ca="1">IF(AND($C696&gt;$AV$5,$C696&lt;$AU$5),1,"")</f>
        <v/>
      </c>
      <c r="AY696" s="21" t="str">
        <f t="shared" si="54"/>
        <v/>
      </c>
    </row>
    <row r="697" spans="1:51" x14ac:dyDescent="0.25">
      <c r="A697" s="18">
        <v>690</v>
      </c>
      <c r="B697" s="32"/>
      <c r="C697" s="33"/>
      <c r="D697" s="33"/>
      <c r="E697" s="26" t="str">
        <f t="shared" si="50"/>
        <v/>
      </c>
      <c r="F697" s="34"/>
      <c r="G697" s="35"/>
      <c r="H697" s="33"/>
      <c r="I697" s="35"/>
      <c r="J697" s="37"/>
      <c r="K697" s="37"/>
      <c r="L697" s="37"/>
      <c r="M697" s="37"/>
      <c r="N697" s="33"/>
      <c r="O697" s="33"/>
      <c r="P697" s="33"/>
      <c r="Q697" s="33"/>
      <c r="R697" s="35"/>
      <c r="S697" s="35"/>
      <c r="T697" s="37"/>
      <c r="U697" s="37"/>
      <c r="V697" s="35" t="str">
        <f>IF(ISBLANK(C697),"",IF(ISBLANK($D697),$C$3-C697,D697-C697))</f>
        <v/>
      </c>
      <c r="W697" s="35" t="str">
        <f>IF(E697="Oui",1,"")</f>
        <v/>
      </c>
      <c r="X697" s="35" t="str">
        <f t="shared" si="51"/>
        <v/>
      </c>
      <c r="Y697" s="35" t="str">
        <f t="shared" si="52"/>
        <v/>
      </c>
      <c r="Z697" s="35" t="str">
        <f>IF(E697="Oui",N697,"")</f>
        <v/>
      </c>
      <c r="AA697" s="38" t="str">
        <f>IF(E697="Oui",($C$3-J697)/365,"")</f>
        <v/>
      </c>
      <c r="AB697" s="35" t="str">
        <f t="shared" si="53"/>
        <v/>
      </c>
      <c r="AC697" s="35" t="str">
        <f>IF(AND($E697="Oui",$L697="CDI"),1,"")</f>
        <v/>
      </c>
      <c r="AD697" s="35" t="str">
        <f>IF(AND($E697="Oui",$L697="CDD"),1,"")</f>
        <v/>
      </c>
      <c r="AE697" s="35" t="str">
        <f>IF(AND($E697="Oui",$L697="Apprentissage"),1,"")</f>
        <v/>
      </c>
      <c r="AF697" s="35" t="str">
        <f>IF(AND($E697="Oui",$L697="Stage"),1,"")</f>
        <v/>
      </c>
      <c r="AG697" s="35" t="str">
        <f>IF(AND($E697="Oui",$L697="Autre"),1,"")</f>
        <v/>
      </c>
      <c r="AH697" s="35" t="str">
        <f>IF(AND($E697="Oui",$O697="Cadre"),1,"")</f>
        <v/>
      </c>
      <c r="AI697" s="35" t="str">
        <f>IF(AND($E697="Oui",$O697="Agent de maîtrise"),1,"")</f>
        <v/>
      </c>
      <c r="AJ697" s="35" t="str">
        <f>IF(AND($E697="Oui",$O697="Autre"),1,"")</f>
        <v/>
      </c>
      <c r="AK697" s="38" t="str">
        <f>IF(AND($E697="Oui",$H697="F"),($C$3-J697)/365,"")</f>
        <v/>
      </c>
      <c r="AL697" s="38" t="str">
        <f>IF(AND($E697="Oui",$H697="M"),($C$3-$J697)/365,"")</f>
        <v/>
      </c>
      <c r="AM697" s="35" t="str">
        <f>IF(AND($E697="Oui",$L697="CDI",$H697="F"),1,"")</f>
        <v/>
      </c>
      <c r="AN697" s="35" t="str">
        <f>IF(AND($E697="Oui",$L697="CDD",$H697="F"),1,"")</f>
        <v/>
      </c>
      <c r="AO697" s="35" t="str">
        <f>IF(AND($E697="Oui",$L697="Apprentissage",$H697="F"),1,"")</f>
        <v/>
      </c>
      <c r="AP697" s="35" t="str">
        <f>IF(AND($E697="Oui",$L697="Stage",$H697="F"),1,"")</f>
        <v/>
      </c>
      <c r="AQ697" s="35" t="str">
        <f>IF(AND($E697="Oui",$L697="Autre",$H697="F"),1,"")</f>
        <v/>
      </c>
      <c r="AR697" s="35" t="str">
        <f>IF(AND($E697="Oui",$O697="Cadre",$H697="F"),1,"")</f>
        <v/>
      </c>
      <c r="AS697" s="35" t="str">
        <f>IF(AND($E697="Oui",$O697="Agent de maîtrise",$H697="F"),1,"")</f>
        <v/>
      </c>
      <c r="AT697" s="35" t="str">
        <f>IF(AND($E697="Oui",$O697="Autre",$H697="F"),1,"")</f>
        <v/>
      </c>
      <c r="AU697" s="35" t="str">
        <f ca="1">IF($D697&gt;$AU$5,1,"")</f>
        <v/>
      </c>
      <c r="AV697" s="35" t="str">
        <f ca="1">IF(AND($D697&gt;$AV$5,$D697&lt;$AU$5),1,"")</f>
        <v/>
      </c>
      <c r="AW697" s="35" t="str">
        <f ca="1">IF($C697&gt;$AU$5,1,"")</f>
        <v/>
      </c>
      <c r="AX697" s="35" t="str">
        <f ca="1">IF(AND($C697&gt;$AV$5,$C697&lt;$AU$5),1,"")</f>
        <v/>
      </c>
      <c r="AY697" s="21" t="str">
        <f t="shared" si="54"/>
        <v/>
      </c>
    </row>
    <row r="698" spans="1:51" x14ac:dyDescent="0.25">
      <c r="A698" s="18">
        <v>691</v>
      </c>
      <c r="B698" s="32"/>
      <c r="C698" s="33"/>
      <c r="D698" s="33"/>
      <c r="E698" s="26" t="str">
        <f t="shared" si="50"/>
        <v/>
      </c>
      <c r="F698" s="34"/>
      <c r="G698" s="35"/>
      <c r="H698" s="33"/>
      <c r="I698" s="35"/>
      <c r="J698" s="37"/>
      <c r="K698" s="37"/>
      <c r="L698" s="37"/>
      <c r="M698" s="37"/>
      <c r="N698" s="33"/>
      <c r="O698" s="33"/>
      <c r="P698" s="33"/>
      <c r="Q698" s="33"/>
      <c r="R698" s="35"/>
      <c r="S698" s="35"/>
      <c r="T698" s="37"/>
      <c r="U698" s="37"/>
      <c r="V698" s="35" t="str">
        <f>IF(ISBLANK(C698),"",IF(ISBLANK($D698),$C$3-C698,D698-C698))</f>
        <v/>
      </c>
      <c r="W698" s="35" t="str">
        <f>IF(E698="Oui",1,"")</f>
        <v/>
      </c>
      <c r="X698" s="35" t="str">
        <f t="shared" si="51"/>
        <v/>
      </c>
      <c r="Y698" s="35" t="str">
        <f t="shared" si="52"/>
        <v/>
      </c>
      <c r="Z698" s="35" t="str">
        <f>IF(E698="Oui",N698,"")</f>
        <v/>
      </c>
      <c r="AA698" s="38" t="str">
        <f>IF(E698="Oui",($C$3-J698)/365,"")</f>
        <v/>
      </c>
      <c r="AB698" s="35" t="str">
        <f t="shared" si="53"/>
        <v/>
      </c>
      <c r="AC698" s="35" t="str">
        <f>IF(AND($E698="Oui",$L698="CDI"),1,"")</f>
        <v/>
      </c>
      <c r="AD698" s="35" t="str">
        <f>IF(AND($E698="Oui",$L698="CDD"),1,"")</f>
        <v/>
      </c>
      <c r="AE698" s="35" t="str">
        <f>IF(AND($E698="Oui",$L698="Apprentissage"),1,"")</f>
        <v/>
      </c>
      <c r="AF698" s="35" t="str">
        <f>IF(AND($E698="Oui",$L698="Stage"),1,"")</f>
        <v/>
      </c>
      <c r="AG698" s="35" t="str">
        <f>IF(AND($E698="Oui",$L698="Autre"),1,"")</f>
        <v/>
      </c>
      <c r="AH698" s="35" t="str">
        <f>IF(AND($E698="Oui",$O698="Cadre"),1,"")</f>
        <v/>
      </c>
      <c r="AI698" s="35" t="str">
        <f>IF(AND($E698="Oui",$O698="Agent de maîtrise"),1,"")</f>
        <v/>
      </c>
      <c r="AJ698" s="35" t="str">
        <f>IF(AND($E698="Oui",$O698="Autre"),1,"")</f>
        <v/>
      </c>
      <c r="AK698" s="38" t="str">
        <f>IF(AND($E698="Oui",$H698="F"),($C$3-J698)/365,"")</f>
        <v/>
      </c>
      <c r="AL698" s="38" t="str">
        <f>IF(AND($E698="Oui",$H698="M"),($C$3-$J698)/365,"")</f>
        <v/>
      </c>
      <c r="AM698" s="35" t="str">
        <f>IF(AND($E698="Oui",$L698="CDI",$H698="F"),1,"")</f>
        <v/>
      </c>
      <c r="AN698" s="35" t="str">
        <f>IF(AND($E698="Oui",$L698="CDD",$H698="F"),1,"")</f>
        <v/>
      </c>
      <c r="AO698" s="35" t="str">
        <f>IF(AND($E698="Oui",$L698="Apprentissage",$H698="F"),1,"")</f>
        <v/>
      </c>
      <c r="AP698" s="35" t="str">
        <f>IF(AND($E698="Oui",$L698="Stage",$H698="F"),1,"")</f>
        <v/>
      </c>
      <c r="AQ698" s="35" t="str">
        <f>IF(AND($E698="Oui",$L698="Autre",$H698="F"),1,"")</f>
        <v/>
      </c>
      <c r="AR698" s="35" t="str">
        <f>IF(AND($E698="Oui",$O698="Cadre",$H698="F"),1,"")</f>
        <v/>
      </c>
      <c r="AS698" s="35" t="str">
        <f>IF(AND($E698="Oui",$O698="Agent de maîtrise",$H698="F"),1,"")</f>
        <v/>
      </c>
      <c r="AT698" s="35" t="str">
        <f>IF(AND($E698="Oui",$O698="Autre",$H698="F"),1,"")</f>
        <v/>
      </c>
      <c r="AU698" s="35" t="str">
        <f ca="1">IF($D698&gt;$AU$5,1,"")</f>
        <v/>
      </c>
      <c r="AV698" s="35" t="str">
        <f ca="1">IF(AND($D698&gt;$AV$5,$D698&lt;$AU$5),1,"")</f>
        <v/>
      </c>
      <c r="AW698" s="35" t="str">
        <f ca="1">IF($C698&gt;$AU$5,1,"")</f>
        <v/>
      </c>
      <c r="AX698" s="35" t="str">
        <f ca="1">IF(AND($C698&gt;$AV$5,$C698&lt;$AU$5),1,"")</f>
        <v/>
      </c>
      <c r="AY698" s="21" t="str">
        <f t="shared" si="54"/>
        <v/>
      </c>
    </row>
    <row r="699" spans="1:51" x14ac:dyDescent="0.25">
      <c r="A699" s="18">
        <v>692</v>
      </c>
      <c r="B699" s="32"/>
      <c r="C699" s="33"/>
      <c r="D699" s="33"/>
      <c r="E699" s="26" t="str">
        <f t="shared" si="50"/>
        <v/>
      </c>
      <c r="F699" s="34"/>
      <c r="G699" s="35"/>
      <c r="H699" s="33"/>
      <c r="I699" s="35"/>
      <c r="J699" s="37"/>
      <c r="K699" s="37"/>
      <c r="L699" s="37"/>
      <c r="M699" s="37"/>
      <c r="N699" s="33"/>
      <c r="O699" s="33"/>
      <c r="P699" s="33"/>
      <c r="Q699" s="33"/>
      <c r="R699" s="35"/>
      <c r="S699" s="35"/>
      <c r="T699" s="37"/>
      <c r="U699" s="37"/>
      <c r="V699" s="35" t="str">
        <f>IF(ISBLANK(C699),"",IF(ISBLANK($D699),$C$3-C699,D699-C699))</f>
        <v/>
      </c>
      <c r="W699" s="35" t="str">
        <f>IF(E699="Oui",1,"")</f>
        <v/>
      </c>
      <c r="X699" s="35" t="str">
        <f t="shared" si="51"/>
        <v/>
      </c>
      <c r="Y699" s="35" t="str">
        <f t="shared" si="52"/>
        <v/>
      </c>
      <c r="Z699" s="35" t="str">
        <f>IF(E699="Oui",N699,"")</f>
        <v/>
      </c>
      <c r="AA699" s="38" t="str">
        <f>IF(E699="Oui",($C$3-J699)/365,"")</f>
        <v/>
      </c>
      <c r="AB699" s="35" t="str">
        <f t="shared" si="53"/>
        <v/>
      </c>
      <c r="AC699" s="35" t="str">
        <f>IF(AND($E699="Oui",$L699="CDI"),1,"")</f>
        <v/>
      </c>
      <c r="AD699" s="35" t="str">
        <f>IF(AND($E699="Oui",$L699="CDD"),1,"")</f>
        <v/>
      </c>
      <c r="AE699" s="35" t="str">
        <f>IF(AND($E699="Oui",$L699="Apprentissage"),1,"")</f>
        <v/>
      </c>
      <c r="AF699" s="35" t="str">
        <f>IF(AND($E699="Oui",$L699="Stage"),1,"")</f>
        <v/>
      </c>
      <c r="AG699" s="35" t="str">
        <f>IF(AND($E699="Oui",$L699="Autre"),1,"")</f>
        <v/>
      </c>
      <c r="AH699" s="35" t="str">
        <f>IF(AND($E699="Oui",$O699="Cadre"),1,"")</f>
        <v/>
      </c>
      <c r="AI699" s="35" t="str">
        <f>IF(AND($E699="Oui",$O699="Agent de maîtrise"),1,"")</f>
        <v/>
      </c>
      <c r="AJ699" s="35" t="str">
        <f>IF(AND($E699="Oui",$O699="Autre"),1,"")</f>
        <v/>
      </c>
      <c r="AK699" s="38" t="str">
        <f>IF(AND($E699="Oui",$H699="F"),($C$3-J699)/365,"")</f>
        <v/>
      </c>
      <c r="AL699" s="38" t="str">
        <f>IF(AND($E699="Oui",$H699="M"),($C$3-$J699)/365,"")</f>
        <v/>
      </c>
      <c r="AM699" s="35" t="str">
        <f>IF(AND($E699="Oui",$L699="CDI",$H699="F"),1,"")</f>
        <v/>
      </c>
      <c r="AN699" s="35" t="str">
        <f>IF(AND($E699="Oui",$L699="CDD",$H699="F"),1,"")</f>
        <v/>
      </c>
      <c r="AO699" s="35" t="str">
        <f>IF(AND($E699="Oui",$L699="Apprentissage",$H699="F"),1,"")</f>
        <v/>
      </c>
      <c r="AP699" s="35" t="str">
        <f>IF(AND($E699="Oui",$L699="Stage",$H699="F"),1,"")</f>
        <v/>
      </c>
      <c r="AQ699" s="35" t="str">
        <f>IF(AND($E699="Oui",$L699="Autre",$H699="F"),1,"")</f>
        <v/>
      </c>
      <c r="AR699" s="35" t="str">
        <f>IF(AND($E699="Oui",$O699="Cadre",$H699="F"),1,"")</f>
        <v/>
      </c>
      <c r="AS699" s="35" t="str">
        <f>IF(AND($E699="Oui",$O699="Agent de maîtrise",$H699="F"),1,"")</f>
        <v/>
      </c>
      <c r="AT699" s="35" t="str">
        <f>IF(AND($E699="Oui",$O699="Autre",$H699="F"),1,"")</f>
        <v/>
      </c>
      <c r="AU699" s="35" t="str">
        <f ca="1">IF($D699&gt;$AU$5,1,"")</f>
        <v/>
      </c>
      <c r="AV699" s="35" t="str">
        <f ca="1">IF(AND($D699&gt;$AV$5,$D699&lt;$AU$5),1,"")</f>
        <v/>
      </c>
      <c r="AW699" s="35" t="str">
        <f ca="1">IF($C699&gt;$AU$5,1,"")</f>
        <v/>
      </c>
      <c r="AX699" s="35" t="str">
        <f ca="1">IF(AND($C699&gt;$AV$5,$C699&lt;$AU$5),1,"")</f>
        <v/>
      </c>
      <c r="AY699" s="21" t="str">
        <f t="shared" si="54"/>
        <v/>
      </c>
    </row>
    <row r="700" spans="1:51" x14ac:dyDescent="0.25">
      <c r="A700" s="18">
        <v>693</v>
      </c>
      <c r="B700" s="32"/>
      <c r="C700" s="33"/>
      <c r="D700" s="33"/>
      <c r="E700" s="26" t="str">
        <f t="shared" si="50"/>
        <v/>
      </c>
      <c r="F700" s="34"/>
      <c r="G700" s="35"/>
      <c r="H700" s="33"/>
      <c r="I700" s="35"/>
      <c r="J700" s="37"/>
      <c r="K700" s="37"/>
      <c r="L700" s="37"/>
      <c r="M700" s="37"/>
      <c r="N700" s="33"/>
      <c r="O700" s="33"/>
      <c r="P700" s="33"/>
      <c r="Q700" s="33"/>
      <c r="R700" s="35"/>
      <c r="S700" s="35"/>
      <c r="T700" s="37"/>
      <c r="U700" s="37"/>
      <c r="V700" s="35" t="str">
        <f>IF(ISBLANK(C700),"",IF(ISBLANK($D700),$C$3-C700,D700-C700))</f>
        <v/>
      </c>
      <c r="W700" s="35" t="str">
        <f>IF(E700="Oui",1,"")</f>
        <v/>
      </c>
      <c r="X700" s="35" t="str">
        <f t="shared" si="51"/>
        <v/>
      </c>
      <c r="Y700" s="35" t="str">
        <f t="shared" si="52"/>
        <v/>
      </c>
      <c r="Z700" s="35" t="str">
        <f>IF(E700="Oui",N700,"")</f>
        <v/>
      </c>
      <c r="AA700" s="38" t="str">
        <f>IF(E700="Oui",($C$3-J700)/365,"")</f>
        <v/>
      </c>
      <c r="AB700" s="35" t="str">
        <f t="shared" si="53"/>
        <v/>
      </c>
      <c r="AC700" s="35" t="str">
        <f>IF(AND($E700="Oui",$L700="CDI"),1,"")</f>
        <v/>
      </c>
      <c r="AD700" s="35" t="str">
        <f>IF(AND($E700="Oui",$L700="CDD"),1,"")</f>
        <v/>
      </c>
      <c r="AE700" s="35" t="str">
        <f>IF(AND($E700="Oui",$L700="Apprentissage"),1,"")</f>
        <v/>
      </c>
      <c r="AF700" s="35" t="str">
        <f>IF(AND($E700="Oui",$L700="Stage"),1,"")</f>
        <v/>
      </c>
      <c r="AG700" s="35" t="str">
        <f>IF(AND($E700="Oui",$L700="Autre"),1,"")</f>
        <v/>
      </c>
      <c r="AH700" s="35" t="str">
        <f>IF(AND($E700="Oui",$O700="Cadre"),1,"")</f>
        <v/>
      </c>
      <c r="AI700" s="35" t="str">
        <f>IF(AND($E700="Oui",$O700="Agent de maîtrise"),1,"")</f>
        <v/>
      </c>
      <c r="AJ700" s="35" t="str">
        <f>IF(AND($E700="Oui",$O700="Autre"),1,"")</f>
        <v/>
      </c>
      <c r="AK700" s="38" t="str">
        <f>IF(AND($E700="Oui",$H700="F"),($C$3-J700)/365,"")</f>
        <v/>
      </c>
      <c r="AL700" s="38" t="str">
        <f>IF(AND($E700="Oui",$H700="M"),($C$3-$J700)/365,"")</f>
        <v/>
      </c>
      <c r="AM700" s="35" t="str">
        <f>IF(AND($E700="Oui",$L700="CDI",$H700="F"),1,"")</f>
        <v/>
      </c>
      <c r="AN700" s="35" t="str">
        <f>IF(AND($E700="Oui",$L700="CDD",$H700="F"),1,"")</f>
        <v/>
      </c>
      <c r="AO700" s="35" t="str">
        <f>IF(AND($E700="Oui",$L700="Apprentissage",$H700="F"),1,"")</f>
        <v/>
      </c>
      <c r="AP700" s="35" t="str">
        <f>IF(AND($E700="Oui",$L700="Stage",$H700="F"),1,"")</f>
        <v/>
      </c>
      <c r="AQ700" s="35" t="str">
        <f>IF(AND($E700="Oui",$L700="Autre",$H700="F"),1,"")</f>
        <v/>
      </c>
      <c r="AR700" s="35" t="str">
        <f>IF(AND($E700="Oui",$O700="Cadre",$H700="F"),1,"")</f>
        <v/>
      </c>
      <c r="AS700" s="35" t="str">
        <f>IF(AND($E700="Oui",$O700="Agent de maîtrise",$H700="F"),1,"")</f>
        <v/>
      </c>
      <c r="AT700" s="35" t="str">
        <f>IF(AND($E700="Oui",$O700="Autre",$H700="F"),1,"")</f>
        <v/>
      </c>
      <c r="AU700" s="35" t="str">
        <f ca="1">IF($D700&gt;$AU$5,1,"")</f>
        <v/>
      </c>
      <c r="AV700" s="35" t="str">
        <f ca="1">IF(AND($D700&gt;$AV$5,$D700&lt;$AU$5),1,"")</f>
        <v/>
      </c>
      <c r="AW700" s="35" t="str">
        <f ca="1">IF($C700&gt;$AU$5,1,"")</f>
        <v/>
      </c>
      <c r="AX700" s="35" t="str">
        <f ca="1">IF(AND($C700&gt;$AV$5,$C700&lt;$AU$5),1,"")</f>
        <v/>
      </c>
      <c r="AY700" s="21" t="str">
        <f t="shared" si="54"/>
        <v/>
      </c>
    </row>
    <row r="701" spans="1:51" x14ac:dyDescent="0.25">
      <c r="A701" s="18">
        <v>694</v>
      </c>
      <c r="B701" s="32"/>
      <c r="C701" s="33"/>
      <c r="D701" s="33"/>
      <c r="E701" s="26" t="str">
        <f t="shared" si="50"/>
        <v/>
      </c>
      <c r="F701" s="34"/>
      <c r="G701" s="35"/>
      <c r="H701" s="33"/>
      <c r="I701" s="35"/>
      <c r="J701" s="37"/>
      <c r="K701" s="37"/>
      <c r="L701" s="37"/>
      <c r="M701" s="37"/>
      <c r="N701" s="33"/>
      <c r="O701" s="33"/>
      <c r="P701" s="33"/>
      <c r="Q701" s="33"/>
      <c r="R701" s="35"/>
      <c r="S701" s="35"/>
      <c r="T701" s="37"/>
      <c r="U701" s="37"/>
      <c r="V701" s="35" t="str">
        <f>IF(ISBLANK(C701),"",IF(ISBLANK($D701),$C$3-C701,D701-C701))</f>
        <v/>
      </c>
      <c r="W701" s="35" t="str">
        <f>IF(E701="Oui",1,"")</f>
        <v/>
      </c>
      <c r="X701" s="35" t="str">
        <f t="shared" si="51"/>
        <v/>
      </c>
      <c r="Y701" s="35" t="str">
        <f t="shared" si="52"/>
        <v/>
      </c>
      <c r="Z701" s="35" t="str">
        <f>IF(E701="Oui",N701,"")</f>
        <v/>
      </c>
      <c r="AA701" s="38" t="str">
        <f>IF(E701="Oui",($C$3-J701)/365,"")</f>
        <v/>
      </c>
      <c r="AB701" s="35" t="str">
        <f t="shared" si="53"/>
        <v/>
      </c>
      <c r="AC701" s="35" t="str">
        <f>IF(AND($E701="Oui",$L701="CDI"),1,"")</f>
        <v/>
      </c>
      <c r="AD701" s="35" t="str">
        <f>IF(AND($E701="Oui",$L701="CDD"),1,"")</f>
        <v/>
      </c>
      <c r="AE701" s="35" t="str">
        <f>IF(AND($E701="Oui",$L701="Apprentissage"),1,"")</f>
        <v/>
      </c>
      <c r="AF701" s="35" t="str">
        <f>IF(AND($E701="Oui",$L701="Stage"),1,"")</f>
        <v/>
      </c>
      <c r="AG701" s="35" t="str">
        <f>IF(AND($E701="Oui",$L701="Autre"),1,"")</f>
        <v/>
      </c>
      <c r="AH701" s="35" t="str">
        <f>IF(AND($E701="Oui",$O701="Cadre"),1,"")</f>
        <v/>
      </c>
      <c r="AI701" s="35" t="str">
        <f>IF(AND($E701="Oui",$O701="Agent de maîtrise"),1,"")</f>
        <v/>
      </c>
      <c r="AJ701" s="35" t="str">
        <f>IF(AND($E701="Oui",$O701="Autre"),1,"")</f>
        <v/>
      </c>
      <c r="AK701" s="38" t="str">
        <f>IF(AND($E701="Oui",$H701="F"),($C$3-J701)/365,"")</f>
        <v/>
      </c>
      <c r="AL701" s="38" t="str">
        <f>IF(AND($E701="Oui",$H701="M"),($C$3-$J701)/365,"")</f>
        <v/>
      </c>
      <c r="AM701" s="35" t="str">
        <f>IF(AND($E701="Oui",$L701="CDI",$H701="F"),1,"")</f>
        <v/>
      </c>
      <c r="AN701" s="35" t="str">
        <f>IF(AND($E701="Oui",$L701="CDD",$H701="F"),1,"")</f>
        <v/>
      </c>
      <c r="AO701" s="35" t="str">
        <f>IF(AND($E701="Oui",$L701="Apprentissage",$H701="F"),1,"")</f>
        <v/>
      </c>
      <c r="AP701" s="35" t="str">
        <f>IF(AND($E701="Oui",$L701="Stage",$H701="F"),1,"")</f>
        <v/>
      </c>
      <c r="AQ701" s="35" t="str">
        <f>IF(AND($E701="Oui",$L701="Autre",$H701="F"),1,"")</f>
        <v/>
      </c>
      <c r="AR701" s="35" t="str">
        <f>IF(AND($E701="Oui",$O701="Cadre",$H701="F"),1,"")</f>
        <v/>
      </c>
      <c r="AS701" s="35" t="str">
        <f>IF(AND($E701="Oui",$O701="Agent de maîtrise",$H701="F"),1,"")</f>
        <v/>
      </c>
      <c r="AT701" s="35" t="str">
        <f>IF(AND($E701="Oui",$O701="Autre",$H701="F"),1,"")</f>
        <v/>
      </c>
      <c r="AU701" s="35" t="str">
        <f ca="1">IF($D701&gt;$AU$5,1,"")</f>
        <v/>
      </c>
      <c r="AV701" s="35" t="str">
        <f ca="1">IF(AND($D701&gt;$AV$5,$D701&lt;$AU$5),1,"")</f>
        <v/>
      </c>
      <c r="AW701" s="35" t="str">
        <f ca="1">IF($C701&gt;$AU$5,1,"")</f>
        <v/>
      </c>
      <c r="AX701" s="35" t="str">
        <f ca="1">IF(AND($C701&gt;$AV$5,$C701&lt;$AU$5),1,"")</f>
        <v/>
      </c>
      <c r="AY701" s="21" t="str">
        <f t="shared" si="54"/>
        <v/>
      </c>
    </row>
    <row r="702" spans="1:51" x14ac:dyDescent="0.25">
      <c r="A702" s="18">
        <v>695</v>
      </c>
      <c r="B702" s="32"/>
      <c r="C702" s="33"/>
      <c r="D702" s="33"/>
      <c r="E702" s="26" t="str">
        <f t="shared" si="50"/>
        <v/>
      </c>
      <c r="F702" s="34"/>
      <c r="G702" s="35"/>
      <c r="H702" s="33"/>
      <c r="I702" s="35"/>
      <c r="J702" s="37"/>
      <c r="K702" s="37"/>
      <c r="L702" s="37"/>
      <c r="M702" s="37"/>
      <c r="N702" s="33"/>
      <c r="O702" s="33"/>
      <c r="P702" s="33"/>
      <c r="Q702" s="33"/>
      <c r="R702" s="35"/>
      <c r="S702" s="35"/>
      <c r="T702" s="37"/>
      <c r="U702" s="37"/>
      <c r="V702" s="35" t="str">
        <f>IF(ISBLANK(C702),"",IF(ISBLANK($D702),$C$3-C702,D702-C702))</f>
        <v/>
      </c>
      <c r="W702" s="35" t="str">
        <f>IF(E702="Oui",1,"")</f>
        <v/>
      </c>
      <c r="X702" s="35" t="str">
        <f t="shared" si="51"/>
        <v/>
      </c>
      <c r="Y702" s="35" t="str">
        <f t="shared" si="52"/>
        <v/>
      </c>
      <c r="Z702" s="35" t="str">
        <f>IF(E702="Oui",N702,"")</f>
        <v/>
      </c>
      <c r="AA702" s="38" t="str">
        <f>IF(E702="Oui",($C$3-J702)/365,"")</f>
        <v/>
      </c>
      <c r="AB702" s="35" t="str">
        <f t="shared" si="53"/>
        <v/>
      </c>
      <c r="AC702" s="35" t="str">
        <f>IF(AND($E702="Oui",$L702="CDI"),1,"")</f>
        <v/>
      </c>
      <c r="AD702" s="35" t="str">
        <f>IF(AND($E702="Oui",$L702="CDD"),1,"")</f>
        <v/>
      </c>
      <c r="AE702" s="35" t="str">
        <f>IF(AND($E702="Oui",$L702="Apprentissage"),1,"")</f>
        <v/>
      </c>
      <c r="AF702" s="35" t="str">
        <f>IF(AND($E702="Oui",$L702="Stage"),1,"")</f>
        <v/>
      </c>
      <c r="AG702" s="35" t="str">
        <f>IF(AND($E702="Oui",$L702="Autre"),1,"")</f>
        <v/>
      </c>
      <c r="AH702" s="35" t="str">
        <f>IF(AND($E702="Oui",$O702="Cadre"),1,"")</f>
        <v/>
      </c>
      <c r="AI702" s="35" t="str">
        <f>IF(AND($E702="Oui",$O702="Agent de maîtrise"),1,"")</f>
        <v/>
      </c>
      <c r="AJ702" s="35" t="str">
        <f>IF(AND($E702="Oui",$O702="Autre"),1,"")</f>
        <v/>
      </c>
      <c r="AK702" s="38" t="str">
        <f>IF(AND($E702="Oui",$H702="F"),($C$3-J702)/365,"")</f>
        <v/>
      </c>
      <c r="AL702" s="38" t="str">
        <f>IF(AND($E702="Oui",$H702="M"),($C$3-$J702)/365,"")</f>
        <v/>
      </c>
      <c r="AM702" s="35" t="str">
        <f>IF(AND($E702="Oui",$L702="CDI",$H702="F"),1,"")</f>
        <v/>
      </c>
      <c r="AN702" s="35" t="str">
        <f>IF(AND($E702="Oui",$L702="CDD",$H702="F"),1,"")</f>
        <v/>
      </c>
      <c r="AO702" s="35" t="str">
        <f>IF(AND($E702="Oui",$L702="Apprentissage",$H702="F"),1,"")</f>
        <v/>
      </c>
      <c r="AP702" s="35" t="str">
        <f>IF(AND($E702="Oui",$L702="Stage",$H702="F"),1,"")</f>
        <v/>
      </c>
      <c r="AQ702" s="35" t="str">
        <f>IF(AND($E702="Oui",$L702="Autre",$H702="F"),1,"")</f>
        <v/>
      </c>
      <c r="AR702" s="35" t="str">
        <f>IF(AND($E702="Oui",$O702="Cadre",$H702="F"),1,"")</f>
        <v/>
      </c>
      <c r="AS702" s="35" t="str">
        <f>IF(AND($E702="Oui",$O702="Agent de maîtrise",$H702="F"),1,"")</f>
        <v/>
      </c>
      <c r="AT702" s="35" t="str">
        <f>IF(AND($E702="Oui",$O702="Autre",$H702="F"),1,"")</f>
        <v/>
      </c>
      <c r="AU702" s="35" t="str">
        <f ca="1">IF($D702&gt;$AU$5,1,"")</f>
        <v/>
      </c>
      <c r="AV702" s="35" t="str">
        <f ca="1">IF(AND($D702&gt;$AV$5,$D702&lt;$AU$5),1,"")</f>
        <v/>
      </c>
      <c r="AW702" s="35" t="str">
        <f ca="1">IF($C702&gt;$AU$5,1,"")</f>
        <v/>
      </c>
      <c r="AX702" s="35" t="str">
        <f ca="1">IF(AND($C702&gt;$AV$5,$C702&lt;$AU$5),1,"")</f>
        <v/>
      </c>
      <c r="AY702" s="21" t="str">
        <f t="shared" si="54"/>
        <v/>
      </c>
    </row>
    <row r="703" spans="1:51" x14ac:dyDescent="0.25">
      <c r="A703" s="18">
        <v>696</v>
      </c>
      <c r="B703" s="32"/>
      <c r="C703" s="33"/>
      <c r="D703" s="33"/>
      <c r="E703" s="26" t="str">
        <f t="shared" si="50"/>
        <v/>
      </c>
      <c r="F703" s="34"/>
      <c r="G703" s="35"/>
      <c r="H703" s="33"/>
      <c r="I703" s="35"/>
      <c r="J703" s="37"/>
      <c r="K703" s="37"/>
      <c r="L703" s="37"/>
      <c r="M703" s="37"/>
      <c r="N703" s="33"/>
      <c r="O703" s="33"/>
      <c r="P703" s="33"/>
      <c r="Q703" s="33"/>
      <c r="R703" s="35"/>
      <c r="S703" s="35"/>
      <c r="T703" s="37"/>
      <c r="U703" s="37"/>
      <c r="V703" s="35" t="str">
        <f>IF(ISBLANK(C703),"",IF(ISBLANK($D703),$C$3-C703,D703-C703))</f>
        <v/>
      </c>
      <c r="W703" s="35" t="str">
        <f>IF(E703="Oui",1,"")</f>
        <v/>
      </c>
      <c r="X703" s="35" t="str">
        <f t="shared" si="51"/>
        <v/>
      </c>
      <c r="Y703" s="35" t="str">
        <f t="shared" si="52"/>
        <v/>
      </c>
      <c r="Z703" s="35" t="str">
        <f>IF(E703="Oui",N703,"")</f>
        <v/>
      </c>
      <c r="AA703" s="38" t="str">
        <f>IF(E703="Oui",($C$3-J703)/365,"")</f>
        <v/>
      </c>
      <c r="AB703" s="35" t="str">
        <f t="shared" si="53"/>
        <v/>
      </c>
      <c r="AC703" s="35" t="str">
        <f>IF(AND($E703="Oui",$L703="CDI"),1,"")</f>
        <v/>
      </c>
      <c r="AD703" s="35" t="str">
        <f>IF(AND($E703="Oui",$L703="CDD"),1,"")</f>
        <v/>
      </c>
      <c r="AE703" s="35" t="str">
        <f>IF(AND($E703="Oui",$L703="Apprentissage"),1,"")</f>
        <v/>
      </c>
      <c r="AF703" s="35" t="str">
        <f>IF(AND($E703="Oui",$L703="Stage"),1,"")</f>
        <v/>
      </c>
      <c r="AG703" s="35" t="str">
        <f>IF(AND($E703="Oui",$L703="Autre"),1,"")</f>
        <v/>
      </c>
      <c r="AH703" s="35" t="str">
        <f>IF(AND($E703="Oui",$O703="Cadre"),1,"")</f>
        <v/>
      </c>
      <c r="AI703" s="35" t="str">
        <f>IF(AND($E703="Oui",$O703="Agent de maîtrise"),1,"")</f>
        <v/>
      </c>
      <c r="AJ703" s="35" t="str">
        <f>IF(AND($E703="Oui",$O703="Autre"),1,"")</f>
        <v/>
      </c>
      <c r="AK703" s="38" t="str">
        <f>IF(AND($E703="Oui",$H703="F"),($C$3-J703)/365,"")</f>
        <v/>
      </c>
      <c r="AL703" s="38" t="str">
        <f>IF(AND($E703="Oui",$H703="M"),($C$3-$J703)/365,"")</f>
        <v/>
      </c>
      <c r="AM703" s="35" t="str">
        <f>IF(AND($E703="Oui",$L703="CDI",$H703="F"),1,"")</f>
        <v/>
      </c>
      <c r="AN703" s="35" t="str">
        <f>IF(AND($E703="Oui",$L703="CDD",$H703="F"),1,"")</f>
        <v/>
      </c>
      <c r="AO703" s="35" t="str">
        <f>IF(AND($E703="Oui",$L703="Apprentissage",$H703="F"),1,"")</f>
        <v/>
      </c>
      <c r="AP703" s="35" t="str">
        <f>IF(AND($E703="Oui",$L703="Stage",$H703="F"),1,"")</f>
        <v/>
      </c>
      <c r="AQ703" s="35" t="str">
        <f>IF(AND($E703="Oui",$L703="Autre",$H703="F"),1,"")</f>
        <v/>
      </c>
      <c r="AR703" s="35" t="str">
        <f>IF(AND($E703="Oui",$O703="Cadre",$H703="F"),1,"")</f>
        <v/>
      </c>
      <c r="AS703" s="35" t="str">
        <f>IF(AND($E703="Oui",$O703="Agent de maîtrise",$H703="F"),1,"")</f>
        <v/>
      </c>
      <c r="AT703" s="35" t="str">
        <f>IF(AND($E703="Oui",$O703="Autre",$H703="F"),1,"")</f>
        <v/>
      </c>
      <c r="AU703" s="35" t="str">
        <f ca="1">IF($D703&gt;$AU$5,1,"")</f>
        <v/>
      </c>
      <c r="AV703" s="35" t="str">
        <f ca="1">IF(AND($D703&gt;$AV$5,$D703&lt;$AU$5),1,"")</f>
        <v/>
      </c>
      <c r="AW703" s="35" t="str">
        <f ca="1">IF($C703&gt;$AU$5,1,"")</f>
        <v/>
      </c>
      <c r="AX703" s="35" t="str">
        <f ca="1">IF(AND($C703&gt;$AV$5,$C703&lt;$AU$5),1,"")</f>
        <v/>
      </c>
      <c r="AY703" s="21" t="str">
        <f t="shared" si="54"/>
        <v/>
      </c>
    </row>
    <row r="704" spans="1:51" x14ac:dyDescent="0.25">
      <c r="A704" s="18">
        <v>697</v>
      </c>
      <c r="B704" s="32"/>
      <c r="C704" s="33"/>
      <c r="D704" s="33"/>
      <c r="E704" s="26" t="str">
        <f t="shared" si="50"/>
        <v/>
      </c>
      <c r="F704" s="34"/>
      <c r="G704" s="35"/>
      <c r="H704" s="33"/>
      <c r="I704" s="35"/>
      <c r="J704" s="37"/>
      <c r="K704" s="37"/>
      <c r="L704" s="37"/>
      <c r="M704" s="37"/>
      <c r="N704" s="33"/>
      <c r="O704" s="33"/>
      <c r="P704" s="33"/>
      <c r="Q704" s="33"/>
      <c r="R704" s="35"/>
      <c r="S704" s="35"/>
      <c r="T704" s="37"/>
      <c r="U704" s="37"/>
      <c r="V704" s="35" t="str">
        <f>IF(ISBLANK(C704),"",IF(ISBLANK($D704),$C$3-C704,D704-C704))</f>
        <v/>
      </c>
      <c r="W704" s="35" t="str">
        <f>IF(E704="Oui",1,"")</f>
        <v/>
      </c>
      <c r="X704" s="35" t="str">
        <f t="shared" si="51"/>
        <v/>
      </c>
      <c r="Y704" s="35" t="str">
        <f t="shared" si="52"/>
        <v/>
      </c>
      <c r="Z704" s="35" t="str">
        <f>IF(E704="Oui",N704,"")</f>
        <v/>
      </c>
      <c r="AA704" s="38" t="str">
        <f>IF(E704="Oui",($C$3-J704)/365,"")</f>
        <v/>
      </c>
      <c r="AB704" s="35" t="str">
        <f t="shared" si="53"/>
        <v/>
      </c>
      <c r="AC704" s="35" t="str">
        <f>IF(AND($E704="Oui",$L704="CDI"),1,"")</f>
        <v/>
      </c>
      <c r="AD704" s="35" t="str">
        <f>IF(AND($E704="Oui",$L704="CDD"),1,"")</f>
        <v/>
      </c>
      <c r="AE704" s="35" t="str">
        <f>IF(AND($E704="Oui",$L704="Apprentissage"),1,"")</f>
        <v/>
      </c>
      <c r="AF704" s="35" t="str">
        <f>IF(AND($E704="Oui",$L704="Stage"),1,"")</f>
        <v/>
      </c>
      <c r="AG704" s="35" t="str">
        <f>IF(AND($E704="Oui",$L704="Autre"),1,"")</f>
        <v/>
      </c>
      <c r="AH704" s="35" t="str">
        <f>IF(AND($E704="Oui",$O704="Cadre"),1,"")</f>
        <v/>
      </c>
      <c r="AI704" s="35" t="str">
        <f>IF(AND($E704="Oui",$O704="Agent de maîtrise"),1,"")</f>
        <v/>
      </c>
      <c r="AJ704" s="35" t="str">
        <f>IF(AND($E704="Oui",$O704="Autre"),1,"")</f>
        <v/>
      </c>
      <c r="AK704" s="38" t="str">
        <f>IF(AND($E704="Oui",$H704="F"),($C$3-J704)/365,"")</f>
        <v/>
      </c>
      <c r="AL704" s="38" t="str">
        <f>IF(AND($E704="Oui",$H704="M"),($C$3-$J704)/365,"")</f>
        <v/>
      </c>
      <c r="AM704" s="35" t="str">
        <f>IF(AND($E704="Oui",$L704="CDI",$H704="F"),1,"")</f>
        <v/>
      </c>
      <c r="AN704" s="35" t="str">
        <f>IF(AND($E704="Oui",$L704="CDD",$H704="F"),1,"")</f>
        <v/>
      </c>
      <c r="AO704" s="35" t="str">
        <f>IF(AND($E704="Oui",$L704="Apprentissage",$H704="F"),1,"")</f>
        <v/>
      </c>
      <c r="AP704" s="35" t="str">
        <f>IF(AND($E704="Oui",$L704="Stage",$H704="F"),1,"")</f>
        <v/>
      </c>
      <c r="AQ704" s="35" t="str">
        <f>IF(AND($E704="Oui",$L704="Autre",$H704="F"),1,"")</f>
        <v/>
      </c>
      <c r="AR704" s="35" t="str">
        <f>IF(AND($E704="Oui",$O704="Cadre",$H704="F"),1,"")</f>
        <v/>
      </c>
      <c r="AS704" s="35" t="str">
        <f>IF(AND($E704="Oui",$O704="Agent de maîtrise",$H704="F"),1,"")</f>
        <v/>
      </c>
      <c r="AT704" s="35" t="str">
        <f>IF(AND($E704="Oui",$O704="Autre",$H704="F"),1,"")</f>
        <v/>
      </c>
      <c r="AU704" s="35" t="str">
        <f ca="1">IF($D704&gt;$AU$5,1,"")</f>
        <v/>
      </c>
      <c r="AV704" s="35" t="str">
        <f ca="1">IF(AND($D704&gt;$AV$5,$D704&lt;$AU$5),1,"")</f>
        <v/>
      </c>
      <c r="AW704" s="35" t="str">
        <f ca="1">IF($C704&gt;$AU$5,1,"")</f>
        <v/>
      </c>
      <c r="AX704" s="35" t="str">
        <f ca="1">IF(AND($C704&gt;$AV$5,$C704&lt;$AU$5),1,"")</f>
        <v/>
      </c>
      <c r="AY704" s="21" t="str">
        <f t="shared" si="54"/>
        <v/>
      </c>
    </row>
    <row r="705" spans="1:51" x14ac:dyDescent="0.25">
      <c r="A705" s="18">
        <v>698</v>
      </c>
      <c r="B705" s="32"/>
      <c r="C705" s="33"/>
      <c r="D705" s="33"/>
      <c r="E705" s="26" t="str">
        <f t="shared" si="50"/>
        <v/>
      </c>
      <c r="F705" s="34"/>
      <c r="G705" s="35"/>
      <c r="H705" s="33"/>
      <c r="I705" s="35"/>
      <c r="J705" s="37"/>
      <c r="K705" s="37"/>
      <c r="L705" s="37"/>
      <c r="M705" s="37"/>
      <c r="N705" s="33"/>
      <c r="O705" s="33"/>
      <c r="P705" s="33"/>
      <c r="Q705" s="33"/>
      <c r="R705" s="35"/>
      <c r="S705" s="35"/>
      <c r="T705" s="37"/>
      <c r="U705" s="37"/>
      <c r="V705" s="35" t="str">
        <f>IF(ISBLANK(C705),"",IF(ISBLANK($D705),$C$3-C705,D705-C705))</f>
        <v/>
      </c>
      <c r="W705" s="35" t="str">
        <f>IF(E705="Oui",1,"")</f>
        <v/>
      </c>
      <c r="X705" s="35" t="str">
        <f t="shared" si="51"/>
        <v/>
      </c>
      <c r="Y705" s="35" t="str">
        <f t="shared" si="52"/>
        <v/>
      </c>
      <c r="Z705" s="35" t="str">
        <f>IF(E705="Oui",N705,"")</f>
        <v/>
      </c>
      <c r="AA705" s="38" t="str">
        <f>IF(E705="Oui",($C$3-J705)/365,"")</f>
        <v/>
      </c>
      <c r="AB705" s="35" t="str">
        <f t="shared" si="53"/>
        <v/>
      </c>
      <c r="AC705" s="35" t="str">
        <f>IF(AND($E705="Oui",$L705="CDI"),1,"")</f>
        <v/>
      </c>
      <c r="AD705" s="35" t="str">
        <f>IF(AND($E705="Oui",$L705="CDD"),1,"")</f>
        <v/>
      </c>
      <c r="AE705" s="35" t="str">
        <f>IF(AND($E705="Oui",$L705="Apprentissage"),1,"")</f>
        <v/>
      </c>
      <c r="AF705" s="35" t="str">
        <f>IF(AND($E705="Oui",$L705="Stage"),1,"")</f>
        <v/>
      </c>
      <c r="AG705" s="35" t="str">
        <f>IF(AND($E705="Oui",$L705="Autre"),1,"")</f>
        <v/>
      </c>
      <c r="AH705" s="35" t="str">
        <f>IF(AND($E705="Oui",$O705="Cadre"),1,"")</f>
        <v/>
      </c>
      <c r="AI705" s="35" t="str">
        <f>IF(AND($E705="Oui",$O705="Agent de maîtrise"),1,"")</f>
        <v/>
      </c>
      <c r="AJ705" s="35" t="str">
        <f>IF(AND($E705="Oui",$O705="Autre"),1,"")</f>
        <v/>
      </c>
      <c r="AK705" s="38" t="str">
        <f>IF(AND($E705="Oui",$H705="F"),($C$3-J705)/365,"")</f>
        <v/>
      </c>
      <c r="AL705" s="38" t="str">
        <f>IF(AND($E705="Oui",$H705="M"),($C$3-$J705)/365,"")</f>
        <v/>
      </c>
      <c r="AM705" s="35" t="str">
        <f>IF(AND($E705="Oui",$L705="CDI",$H705="F"),1,"")</f>
        <v/>
      </c>
      <c r="AN705" s="35" t="str">
        <f>IF(AND($E705="Oui",$L705="CDD",$H705="F"),1,"")</f>
        <v/>
      </c>
      <c r="AO705" s="35" t="str">
        <f>IF(AND($E705="Oui",$L705="Apprentissage",$H705="F"),1,"")</f>
        <v/>
      </c>
      <c r="AP705" s="35" t="str">
        <f>IF(AND($E705="Oui",$L705="Stage",$H705="F"),1,"")</f>
        <v/>
      </c>
      <c r="AQ705" s="35" t="str">
        <f>IF(AND($E705="Oui",$L705="Autre",$H705="F"),1,"")</f>
        <v/>
      </c>
      <c r="AR705" s="35" t="str">
        <f>IF(AND($E705="Oui",$O705="Cadre",$H705="F"),1,"")</f>
        <v/>
      </c>
      <c r="AS705" s="35" t="str">
        <f>IF(AND($E705="Oui",$O705="Agent de maîtrise",$H705="F"),1,"")</f>
        <v/>
      </c>
      <c r="AT705" s="35" t="str">
        <f>IF(AND($E705="Oui",$O705="Autre",$H705="F"),1,"")</f>
        <v/>
      </c>
      <c r="AU705" s="35" t="str">
        <f ca="1">IF($D705&gt;$AU$5,1,"")</f>
        <v/>
      </c>
      <c r="AV705" s="35" t="str">
        <f ca="1">IF(AND($D705&gt;$AV$5,$D705&lt;$AU$5),1,"")</f>
        <v/>
      </c>
      <c r="AW705" s="35" t="str">
        <f ca="1">IF($C705&gt;$AU$5,1,"")</f>
        <v/>
      </c>
      <c r="AX705" s="35" t="str">
        <f ca="1">IF(AND($C705&gt;$AV$5,$C705&lt;$AU$5),1,"")</f>
        <v/>
      </c>
      <c r="AY705" s="21" t="str">
        <f t="shared" si="54"/>
        <v/>
      </c>
    </row>
    <row r="706" spans="1:51" x14ac:dyDescent="0.25">
      <c r="A706" s="18">
        <v>699</v>
      </c>
      <c r="B706" s="32"/>
      <c r="C706" s="33"/>
      <c r="D706" s="33"/>
      <c r="E706" s="26" t="str">
        <f t="shared" si="50"/>
        <v/>
      </c>
      <c r="F706" s="34"/>
      <c r="G706" s="35"/>
      <c r="H706" s="33"/>
      <c r="I706" s="35"/>
      <c r="J706" s="37"/>
      <c r="K706" s="37"/>
      <c r="L706" s="37"/>
      <c r="M706" s="37"/>
      <c r="N706" s="33"/>
      <c r="O706" s="33"/>
      <c r="P706" s="33"/>
      <c r="Q706" s="33"/>
      <c r="R706" s="35"/>
      <c r="S706" s="35"/>
      <c r="T706" s="37"/>
      <c r="U706" s="37"/>
      <c r="V706" s="35" t="str">
        <f>IF(ISBLANK(C706),"",IF(ISBLANK($D706),$C$3-C706,D706-C706))</f>
        <v/>
      </c>
      <c r="W706" s="35" t="str">
        <f>IF(E706="Oui",1,"")</f>
        <v/>
      </c>
      <c r="X706" s="35" t="str">
        <f t="shared" si="51"/>
        <v/>
      </c>
      <c r="Y706" s="35" t="str">
        <f t="shared" si="52"/>
        <v/>
      </c>
      <c r="Z706" s="35" t="str">
        <f>IF(E706="Oui",N706,"")</f>
        <v/>
      </c>
      <c r="AA706" s="38" t="str">
        <f>IF(E706="Oui",($C$3-J706)/365,"")</f>
        <v/>
      </c>
      <c r="AB706" s="35" t="str">
        <f t="shared" si="53"/>
        <v/>
      </c>
      <c r="AC706" s="35" t="str">
        <f>IF(AND($E706="Oui",$L706="CDI"),1,"")</f>
        <v/>
      </c>
      <c r="AD706" s="35" t="str">
        <f>IF(AND($E706="Oui",$L706="CDD"),1,"")</f>
        <v/>
      </c>
      <c r="AE706" s="35" t="str">
        <f>IF(AND($E706="Oui",$L706="Apprentissage"),1,"")</f>
        <v/>
      </c>
      <c r="AF706" s="35" t="str">
        <f>IF(AND($E706="Oui",$L706="Stage"),1,"")</f>
        <v/>
      </c>
      <c r="AG706" s="35" t="str">
        <f>IF(AND($E706="Oui",$L706="Autre"),1,"")</f>
        <v/>
      </c>
      <c r="AH706" s="35" t="str">
        <f>IF(AND($E706="Oui",$O706="Cadre"),1,"")</f>
        <v/>
      </c>
      <c r="AI706" s="35" t="str">
        <f>IF(AND($E706="Oui",$O706="Agent de maîtrise"),1,"")</f>
        <v/>
      </c>
      <c r="AJ706" s="35" t="str">
        <f>IF(AND($E706="Oui",$O706="Autre"),1,"")</f>
        <v/>
      </c>
      <c r="AK706" s="38" t="str">
        <f>IF(AND($E706="Oui",$H706="F"),($C$3-J706)/365,"")</f>
        <v/>
      </c>
      <c r="AL706" s="38" t="str">
        <f>IF(AND($E706="Oui",$H706="M"),($C$3-$J706)/365,"")</f>
        <v/>
      </c>
      <c r="AM706" s="35" t="str">
        <f>IF(AND($E706="Oui",$L706="CDI",$H706="F"),1,"")</f>
        <v/>
      </c>
      <c r="AN706" s="35" t="str">
        <f>IF(AND($E706="Oui",$L706="CDD",$H706="F"),1,"")</f>
        <v/>
      </c>
      <c r="AO706" s="35" t="str">
        <f>IF(AND($E706="Oui",$L706="Apprentissage",$H706="F"),1,"")</f>
        <v/>
      </c>
      <c r="AP706" s="35" t="str">
        <f>IF(AND($E706="Oui",$L706="Stage",$H706="F"),1,"")</f>
        <v/>
      </c>
      <c r="AQ706" s="35" t="str">
        <f>IF(AND($E706="Oui",$L706="Autre",$H706="F"),1,"")</f>
        <v/>
      </c>
      <c r="AR706" s="35" t="str">
        <f>IF(AND($E706="Oui",$O706="Cadre",$H706="F"),1,"")</f>
        <v/>
      </c>
      <c r="AS706" s="35" t="str">
        <f>IF(AND($E706="Oui",$O706="Agent de maîtrise",$H706="F"),1,"")</f>
        <v/>
      </c>
      <c r="AT706" s="35" t="str">
        <f>IF(AND($E706="Oui",$O706="Autre",$H706="F"),1,"")</f>
        <v/>
      </c>
      <c r="AU706" s="35" t="str">
        <f ca="1">IF($D706&gt;$AU$5,1,"")</f>
        <v/>
      </c>
      <c r="AV706" s="35" t="str">
        <f ca="1">IF(AND($D706&gt;$AV$5,$D706&lt;$AU$5),1,"")</f>
        <v/>
      </c>
      <c r="AW706" s="35" t="str">
        <f ca="1">IF($C706&gt;$AU$5,1,"")</f>
        <v/>
      </c>
      <c r="AX706" s="35" t="str">
        <f ca="1">IF(AND($C706&gt;$AV$5,$C706&lt;$AU$5),1,"")</f>
        <v/>
      </c>
      <c r="AY706" s="21" t="str">
        <f t="shared" si="54"/>
        <v/>
      </c>
    </row>
    <row r="707" spans="1:51" x14ac:dyDescent="0.25">
      <c r="A707" s="18">
        <v>700</v>
      </c>
      <c r="B707" s="32"/>
      <c r="C707" s="33"/>
      <c r="D707" s="33"/>
      <c r="E707" s="26" t="str">
        <f t="shared" si="50"/>
        <v/>
      </c>
      <c r="F707" s="34"/>
      <c r="G707" s="35"/>
      <c r="H707" s="33"/>
      <c r="I707" s="35"/>
      <c r="J707" s="37"/>
      <c r="K707" s="37"/>
      <c r="L707" s="37"/>
      <c r="M707" s="37"/>
      <c r="N707" s="33"/>
      <c r="O707" s="33"/>
      <c r="P707" s="33"/>
      <c r="Q707" s="33"/>
      <c r="R707" s="35"/>
      <c r="S707" s="35"/>
      <c r="T707" s="37"/>
      <c r="U707" s="37"/>
      <c r="V707" s="35" t="str">
        <f>IF(ISBLANK(C707),"",IF(ISBLANK($D707),$C$3-C707,D707-C707))</f>
        <v/>
      </c>
      <c r="W707" s="35" t="str">
        <f>IF(E707="Oui",1,"")</f>
        <v/>
      </c>
      <c r="X707" s="35" t="str">
        <f t="shared" si="51"/>
        <v/>
      </c>
      <c r="Y707" s="35" t="str">
        <f t="shared" si="52"/>
        <v/>
      </c>
      <c r="Z707" s="35" t="str">
        <f>IF(E707="Oui",N707,"")</f>
        <v/>
      </c>
      <c r="AA707" s="38" t="str">
        <f>IF(E707="Oui",($C$3-J707)/365,"")</f>
        <v/>
      </c>
      <c r="AB707" s="35" t="str">
        <f t="shared" si="53"/>
        <v/>
      </c>
      <c r="AC707" s="35" t="str">
        <f>IF(AND($E707="Oui",$L707="CDI"),1,"")</f>
        <v/>
      </c>
      <c r="AD707" s="35" t="str">
        <f>IF(AND($E707="Oui",$L707="CDD"),1,"")</f>
        <v/>
      </c>
      <c r="AE707" s="35" t="str">
        <f>IF(AND($E707="Oui",$L707="Apprentissage"),1,"")</f>
        <v/>
      </c>
      <c r="AF707" s="35" t="str">
        <f>IF(AND($E707="Oui",$L707="Stage"),1,"")</f>
        <v/>
      </c>
      <c r="AG707" s="35" t="str">
        <f>IF(AND($E707="Oui",$L707="Autre"),1,"")</f>
        <v/>
      </c>
      <c r="AH707" s="35" t="str">
        <f>IF(AND($E707="Oui",$O707="Cadre"),1,"")</f>
        <v/>
      </c>
      <c r="AI707" s="35" t="str">
        <f>IF(AND($E707="Oui",$O707="Agent de maîtrise"),1,"")</f>
        <v/>
      </c>
      <c r="AJ707" s="35" t="str">
        <f>IF(AND($E707="Oui",$O707="Autre"),1,"")</f>
        <v/>
      </c>
      <c r="AK707" s="38" t="str">
        <f>IF(AND($E707="Oui",$H707="F"),($C$3-J707)/365,"")</f>
        <v/>
      </c>
      <c r="AL707" s="38" t="str">
        <f>IF(AND($E707="Oui",$H707="M"),($C$3-$J707)/365,"")</f>
        <v/>
      </c>
      <c r="AM707" s="35" t="str">
        <f>IF(AND($E707="Oui",$L707="CDI",$H707="F"),1,"")</f>
        <v/>
      </c>
      <c r="AN707" s="35" t="str">
        <f>IF(AND($E707="Oui",$L707="CDD",$H707="F"),1,"")</f>
        <v/>
      </c>
      <c r="AO707" s="35" t="str">
        <f>IF(AND($E707="Oui",$L707="Apprentissage",$H707="F"),1,"")</f>
        <v/>
      </c>
      <c r="AP707" s="35" t="str">
        <f>IF(AND($E707="Oui",$L707="Stage",$H707="F"),1,"")</f>
        <v/>
      </c>
      <c r="AQ707" s="35" t="str">
        <f>IF(AND($E707="Oui",$L707="Autre",$H707="F"),1,"")</f>
        <v/>
      </c>
      <c r="AR707" s="35" t="str">
        <f>IF(AND($E707="Oui",$O707="Cadre",$H707="F"),1,"")</f>
        <v/>
      </c>
      <c r="AS707" s="35" t="str">
        <f>IF(AND($E707="Oui",$O707="Agent de maîtrise",$H707="F"),1,"")</f>
        <v/>
      </c>
      <c r="AT707" s="35" t="str">
        <f>IF(AND($E707="Oui",$O707="Autre",$H707="F"),1,"")</f>
        <v/>
      </c>
      <c r="AU707" s="35" t="str">
        <f ca="1">IF($D707&gt;$AU$5,1,"")</f>
        <v/>
      </c>
      <c r="AV707" s="35" t="str">
        <f ca="1">IF(AND($D707&gt;$AV$5,$D707&lt;$AU$5),1,"")</f>
        <v/>
      </c>
      <c r="AW707" s="35" t="str">
        <f ca="1">IF($C707&gt;$AU$5,1,"")</f>
        <v/>
      </c>
      <c r="AX707" s="35" t="str">
        <f ca="1">IF(AND($C707&gt;$AV$5,$C707&lt;$AU$5),1,"")</f>
        <v/>
      </c>
      <c r="AY707" s="21" t="str">
        <f t="shared" si="54"/>
        <v/>
      </c>
    </row>
    <row r="708" spans="1:51" x14ac:dyDescent="0.25">
      <c r="A708" s="18">
        <v>701</v>
      </c>
      <c r="B708" s="32"/>
      <c r="C708" s="33"/>
      <c r="D708" s="33"/>
      <c r="E708" s="26" t="str">
        <f t="shared" si="50"/>
        <v/>
      </c>
      <c r="F708" s="34"/>
      <c r="G708" s="35"/>
      <c r="H708" s="33"/>
      <c r="I708" s="35"/>
      <c r="J708" s="37"/>
      <c r="K708" s="37"/>
      <c r="L708" s="37"/>
      <c r="M708" s="37"/>
      <c r="N708" s="33"/>
      <c r="O708" s="33"/>
      <c r="P708" s="33"/>
      <c r="Q708" s="33"/>
      <c r="R708" s="35"/>
      <c r="S708" s="35"/>
      <c r="T708" s="37"/>
      <c r="U708" s="37"/>
      <c r="V708" s="35" t="str">
        <f>IF(ISBLANK(C708),"",IF(ISBLANK($D708),$C$3-C708,D708-C708))</f>
        <v/>
      </c>
      <c r="W708" s="35" t="str">
        <f>IF(E708="Oui",1,"")</f>
        <v/>
      </c>
      <c r="X708" s="35" t="str">
        <f t="shared" si="51"/>
        <v/>
      </c>
      <c r="Y708" s="35" t="str">
        <f t="shared" si="52"/>
        <v/>
      </c>
      <c r="Z708" s="35" t="str">
        <f>IF(E708="Oui",N708,"")</f>
        <v/>
      </c>
      <c r="AA708" s="38" t="str">
        <f>IF(E708="Oui",($C$3-J708)/365,"")</f>
        <v/>
      </c>
      <c r="AB708" s="35" t="str">
        <f t="shared" si="53"/>
        <v/>
      </c>
      <c r="AC708" s="35" t="str">
        <f>IF(AND($E708="Oui",$L708="CDI"),1,"")</f>
        <v/>
      </c>
      <c r="AD708" s="35" t="str">
        <f>IF(AND($E708="Oui",$L708="CDD"),1,"")</f>
        <v/>
      </c>
      <c r="AE708" s="35" t="str">
        <f>IF(AND($E708="Oui",$L708="Apprentissage"),1,"")</f>
        <v/>
      </c>
      <c r="AF708" s="35" t="str">
        <f>IF(AND($E708="Oui",$L708="Stage"),1,"")</f>
        <v/>
      </c>
      <c r="AG708" s="35" t="str">
        <f>IF(AND($E708="Oui",$L708="Autre"),1,"")</f>
        <v/>
      </c>
      <c r="AH708" s="35" t="str">
        <f>IF(AND($E708="Oui",$O708="Cadre"),1,"")</f>
        <v/>
      </c>
      <c r="AI708" s="35" t="str">
        <f>IF(AND($E708="Oui",$O708="Agent de maîtrise"),1,"")</f>
        <v/>
      </c>
      <c r="AJ708" s="35" t="str">
        <f>IF(AND($E708="Oui",$O708="Autre"),1,"")</f>
        <v/>
      </c>
      <c r="AK708" s="38" t="str">
        <f>IF(AND($E708="Oui",$H708="F"),($C$3-J708)/365,"")</f>
        <v/>
      </c>
      <c r="AL708" s="38" t="str">
        <f>IF(AND($E708="Oui",$H708="M"),($C$3-$J708)/365,"")</f>
        <v/>
      </c>
      <c r="AM708" s="35" t="str">
        <f>IF(AND($E708="Oui",$L708="CDI",$H708="F"),1,"")</f>
        <v/>
      </c>
      <c r="AN708" s="35" t="str">
        <f>IF(AND($E708="Oui",$L708="CDD",$H708="F"),1,"")</f>
        <v/>
      </c>
      <c r="AO708" s="35" t="str">
        <f>IF(AND($E708="Oui",$L708="Apprentissage",$H708="F"),1,"")</f>
        <v/>
      </c>
      <c r="AP708" s="35" t="str">
        <f>IF(AND($E708="Oui",$L708="Stage",$H708="F"),1,"")</f>
        <v/>
      </c>
      <c r="AQ708" s="35" t="str">
        <f>IF(AND($E708="Oui",$L708="Autre",$H708="F"),1,"")</f>
        <v/>
      </c>
      <c r="AR708" s="35" t="str">
        <f>IF(AND($E708="Oui",$O708="Cadre",$H708="F"),1,"")</f>
        <v/>
      </c>
      <c r="AS708" s="35" t="str">
        <f>IF(AND($E708="Oui",$O708="Agent de maîtrise",$H708="F"),1,"")</f>
        <v/>
      </c>
      <c r="AT708" s="35" t="str">
        <f>IF(AND($E708="Oui",$O708="Autre",$H708="F"),1,"")</f>
        <v/>
      </c>
      <c r="AU708" s="35" t="str">
        <f ca="1">IF($D708&gt;$AU$5,1,"")</f>
        <v/>
      </c>
      <c r="AV708" s="35" t="str">
        <f ca="1">IF(AND($D708&gt;$AV$5,$D708&lt;$AU$5),1,"")</f>
        <v/>
      </c>
      <c r="AW708" s="35" t="str">
        <f ca="1">IF($C708&gt;$AU$5,1,"")</f>
        <v/>
      </c>
      <c r="AX708" s="35" t="str">
        <f ca="1">IF(AND($C708&gt;$AV$5,$C708&lt;$AU$5),1,"")</f>
        <v/>
      </c>
      <c r="AY708" s="21" t="str">
        <f t="shared" si="54"/>
        <v/>
      </c>
    </row>
    <row r="709" spans="1:51" x14ac:dyDescent="0.25">
      <c r="A709" s="18">
        <v>702</v>
      </c>
      <c r="B709" s="32"/>
      <c r="C709" s="33"/>
      <c r="D709" s="33"/>
      <c r="E709" s="26" t="str">
        <f t="shared" si="50"/>
        <v/>
      </c>
      <c r="F709" s="34"/>
      <c r="G709" s="35"/>
      <c r="H709" s="33"/>
      <c r="I709" s="35"/>
      <c r="J709" s="37"/>
      <c r="K709" s="37"/>
      <c r="L709" s="37"/>
      <c r="M709" s="37"/>
      <c r="N709" s="33"/>
      <c r="O709" s="33"/>
      <c r="P709" s="33"/>
      <c r="Q709" s="33"/>
      <c r="R709" s="35"/>
      <c r="S709" s="35"/>
      <c r="T709" s="37"/>
      <c r="U709" s="37"/>
      <c r="V709" s="35" t="str">
        <f>IF(ISBLANK(C709),"",IF(ISBLANK($D709),$C$3-C709,D709-C709))</f>
        <v/>
      </c>
      <c r="W709" s="35" t="str">
        <f>IF(E709="Oui",1,"")</f>
        <v/>
      </c>
      <c r="X709" s="35" t="str">
        <f t="shared" si="51"/>
        <v/>
      </c>
      <c r="Y709" s="35" t="str">
        <f t="shared" si="52"/>
        <v/>
      </c>
      <c r="Z709" s="35" t="str">
        <f>IF(E709="Oui",N709,"")</f>
        <v/>
      </c>
      <c r="AA709" s="38" t="str">
        <f>IF(E709="Oui",($C$3-J709)/365,"")</f>
        <v/>
      </c>
      <c r="AB709" s="35" t="str">
        <f t="shared" si="53"/>
        <v/>
      </c>
      <c r="AC709" s="35" t="str">
        <f>IF(AND($E709="Oui",$L709="CDI"),1,"")</f>
        <v/>
      </c>
      <c r="AD709" s="35" t="str">
        <f>IF(AND($E709="Oui",$L709="CDD"),1,"")</f>
        <v/>
      </c>
      <c r="AE709" s="35" t="str">
        <f>IF(AND($E709="Oui",$L709="Apprentissage"),1,"")</f>
        <v/>
      </c>
      <c r="AF709" s="35" t="str">
        <f>IF(AND($E709="Oui",$L709="Stage"),1,"")</f>
        <v/>
      </c>
      <c r="AG709" s="35" t="str">
        <f>IF(AND($E709="Oui",$L709="Autre"),1,"")</f>
        <v/>
      </c>
      <c r="AH709" s="35" t="str">
        <f>IF(AND($E709="Oui",$O709="Cadre"),1,"")</f>
        <v/>
      </c>
      <c r="AI709" s="35" t="str">
        <f>IF(AND($E709="Oui",$O709="Agent de maîtrise"),1,"")</f>
        <v/>
      </c>
      <c r="AJ709" s="35" t="str">
        <f>IF(AND($E709="Oui",$O709="Autre"),1,"")</f>
        <v/>
      </c>
      <c r="AK709" s="38" t="str">
        <f>IF(AND($E709="Oui",$H709="F"),($C$3-J709)/365,"")</f>
        <v/>
      </c>
      <c r="AL709" s="38" t="str">
        <f>IF(AND($E709="Oui",$H709="M"),($C$3-$J709)/365,"")</f>
        <v/>
      </c>
      <c r="AM709" s="35" t="str">
        <f>IF(AND($E709="Oui",$L709="CDI",$H709="F"),1,"")</f>
        <v/>
      </c>
      <c r="AN709" s="35" t="str">
        <f>IF(AND($E709="Oui",$L709="CDD",$H709="F"),1,"")</f>
        <v/>
      </c>
      <c r="AO709" s="35" t="str">
        <f>IF(AND($E709="Oui",$L709="Apprentissage",$H709="F"),1,"")</f>
        <v/>
      </c>
      <c r="AP709" s="35" t="str">
        <f>IF(AND($E709="Oui",$L709="Stage",$H709="F"),1,"")</f>
        <v/>
      </c>
      <c r="AQ709" s="35" t="str">
        <f>IF(AND($E709="Oui",$L709="Autre",$H709="F"),1,"")</f>
        <v/>
      </c>
      <c r="AR709" s="35" t="str">
        <f>IF(AND($E709="Oui",$O709="Cadre",$H709="F"),1,"")</f>
        <v/>
      </c>
      <c r="AS709" s="35" t="str">
        <f>IF(AND($E709="Oui",$O709="Agent de maîtrise",$H709="F"),1,"")</f>
        <v/>
      </c>
      <c r="AT709" s="35" t="str">
        <f>IF(AND($E709="Oui",$O709="Autre",$H709="F"),1,"")</f>
        <v/>
      </c>
      <c r="AU709" s="35" t="str">
        <f ca="1">IF($D709&gt;$AU$5,1,"")</f>
        <v/>
      </c>
      <c r="AV709" s="35" t="str">
        <f ca="1">IF(AND($D709&gt;$AV$5,$D709&lt;$AU$5),1,"")</f>
        <v/>
      </c>
      <c r="AW709" s="35" t="str">
        <f ca="1">IF($C709&gt;$AU$5,1,"")</f>
        <v/>
      </c>
      <c r="AX709" s="35" t="str">
        <f ca="1">IF(AND($C709&gt;$AV$5,$C709&lt;$AU$5),1,"")</f>
        <v/>
      </c>
      <c r="AY709" s="21" t="str">
        <f t="shared" si="54"/>
        <v/>
      </c>
    </row>
    <row r="710" spans="1:51" x14ac:dyDescent="0.25">
      <c r="A710" s="18">
        <v>703</v>
      </c>
      <c r="B710" s="32"/>
      <c r="C710" s="33"/>
      <c r="D710" s="33"/>
      <c r="E710" s="26" t="str">
        <f t="shared" si="50"/>
        <v/>
      </c>
      <c r="F710" s="34"/>
      <c r="G710" s="35"/>
      <c r="H710" s="33"/>
      <c r="I710" s="35"/>
      <c r="J710" s="37"/>
      <c r="K710" s="37"/>
      <c r="L710" s="37"/>
      <c r="M710" s="37"/>
      <c r="N710" s="33"/>
      <c r="O710" s="33"/>
      <c r="P710" s="33"/>
      <c r="Q710" s="33"/>
      <c r="R710" s="35"/>
      <c r="S710" s="35"/>
      <c r="T710" s="37"/>
      <c r="U710" s="37"/>
      <c r="V710" s="35" t="str">
        <f>IF(ISBLANK(C710),"",IF(ISBLANK($D710),$C$3-C710,D710-C710))</f>
        <v/>
      </c>
      <c r="W710" s="35" t="str">
        <f>IF(E710="Oui",1,"")</f>
        <v/>
      </c>
      <c r="X710" s="35" t="str">
        <f t="shared" si="51"/>
        <v/>
      </c>
      <c r="Y710" s="35" t="str">
        <f t="shared" si="52"/>
        <v/>
      </c>
      <c r="Z710" s="35" t="str">
        <f>IF(E710="Oui",N710,"")</f>
        <v/>
      </c>
      <c r="AA710" s="38" t="str">
        <f>IF(E710="Oui",($C$3-J710)/365,"")</f>
        <v/>
      </c>
      <c r="AB710" s="35" t="str">
        <f t="shared" si="53"/>
        <v/>
      </c>
      <c r="AC710" s="35" t="str">
        <f>IF(AND($E710="Oui",$L710="CDI"),1,"")</f>
        <v/>
      </c>
      <c r="AD710" s="35" t="str">
        <f>IF(AND($E710="Oui",$L710="CDD"),1,"")</f>
        <v/>
      </c>
      <c r="AE710" s="35" t="str">
        <f>IF(AND($E710="Oui",$L710="Apprentissage"),1,"")</f>
        <v/>
      </c>
      <c r="AF710" s="35" t="str">
        <f>IF(AND($E710="Oui",$L710="Stage"),1,"")</f>
        <v/>
      </c>
      <c r="AG710" s="35" t="str">
        <f>IF(AND($E710="Oui",$L710="Autre"),1,"")</f>
        <v/>
      </c>
      <c r="AH710" s="35" t="str">
        <f>IF(AND($E710="Oui",$O710="Cadre"),1,"")</f>
        <v/>
      </c>
      <c r="AI710" s="35" t="str">
        <f>IF(AND($E710="Oui",$O710="Agent de maîtrise"),1,"")</f>
        <v/>
      </c>
      <c r="AJ710" s="35" t="str">
        <f>IF(AND($E710="Oui",$O710="Autre"),1,"")</f>
        <v/>
      </c>
      <c r="AK710" s="38" t="str">
        <f>IF(AND($E710="Oui",$H710="F"),($C$3-J710)/365,"")</f>
        <v/>
      </c>
      <c r="AL710" s="38" t="str">
        <f>IF(AND($E710="Oui",$H710="M"),($C$3-$J710)/365,"")</f>
        <v/>
      </c>
      <c r="AM710" s="35" t="str">
        <f>IF(AND($E710="Oui",$L710="CDI",$H710="F"),1,"")</f>
        <v/>
      </c>
      <c r="AN710" s="35" t="str">
        <f>IF(AND($E710="Oui",$L710="CDD",$H710="F"),1,"")</f>
        <v/>
      </c>
      <c r="AO710" s="35" t="str">
        <f>IF(AND($E710="Oui",$L710="Apprentissage",$H710="F"),1,"")</f>
        <v/>
      </c>
      <c r="AP710" s="35" t="str">
        <f>IF(AND($E710="Oui",$L710="Stage",$H710="F"),1,"")</f>
        <v/>
      </c>
      <c r="AQ710" s="35" t="str">
        <f>IF(AND($E710="Oui",$L710="Autre",$H710="F"),1,"")</f>
        <v/>
      </c>
      <c r="AR710" s="35" t="str">
        <f>IF(AND($E710="Oui",$O710="Cadre",$H710="F"),1,"")</f>
        <v/>
      </c>
      <c r="AS710" s="35" t="str">
        <f>IF(AND($E710="Oui",$O710="Agent de maîtrise",$H710="F"),1,"")</f>
        <v/>
      </c>
      <c r="AT710" s="35" t="str">
        <f>IF(AND($E710="Oui",$O710="Autre",$H710="F"),1,"")</f>
        <v/>
      </c>
      <c r="AU710" s="35" t="str">
        <f ca="1">IF($D710&gt;$AU$5,1,"")</f>
        <v/>
      </c>
      <c r="AV710" s="35" t="str">
        <f ca="1">IF(AND($D710&gt;$AV$5,$D710&lt;$AU$5),1,"")</f>
        <v/>
      </c>
      <c r="AW710" s="35" t="str">
        <f ca="1">IF($C710&gt;$AU$5,1,"")</f>
        <v/>
      </c>
      <c r="AX710" s="35" t="str">
        <f ca="1">IF(AND($C710&gt;$AV$5,$C710&lt;$AU$5),1,"")</f>
        <v/>
      </c>
      <c r="AY710" s="21" t="str">
        <f t="shared" si="54"/>
        <v/>
      </c>
    </row>
    <row r="711" spans="1:51" x14ac:dyDescent="0.25">
      <c r="A711" s="18">
        <v>704</v>
      </c>
      <c r="B711" s="32"/>
      <c r="C711" s="33"/>
      <c r="D711" s="33"/>
      <c r="E711" s="26" t="str">
        <f t="shared" si="50"/>
        <v/>
      </c>
      <c r="F711" s="34"/>
      <c r="G711" s="35"/>
      <c r="H711" s="33"/>
      <c r="I711" s="35"/>
      <c r="J711" s="37"/>
      <c r="K711" s="37"/>
      <c r="L711" s="37"/>
      <c r="M711" s="37"/>
      <c r="N711" s="33"/>
      <c r="O711" s="33"/>
      <c r="P711" s="33"/>
      <c r="Q711" s="33"/>
      <c r="R711" s="35"/>
      <c r="S711" s="35"/>
      <c r="T711" s="37"/>
      <c r="U711" s="37"/>
      <c r="V711" s="35" t="str">
        <f>IF(ISBLANK(C711),"",IF(ISBLANK($D711),$C$3-C711,D711-C711))</f>
        <v/>
      </c>
      <c r="W711" s="35" t="str">
        <f>IF(E711="Oui",1,"")</f>
        <v/>
      </c>
      <c r="X711" s="35" t="str">
        <f t="shared" si="51"/>
        <v/>
      </c>
      <c r="Y711" s="35" t="str">
        <f t="shared" si="52"/>
        <v/>
      </c>
      <c r="Z711" s="35" t="str">
        <f>IF(E711="Oui",N711,"")</f>
        <v/>
      </c>
      <c r="AA711" s="38" t="str">
        <f>IF(E711="Oui",($C$3-J711)/365,"")</f>
        <v/>
      </c>
      <c r="AB711" s="35" t="str">
        <f t="shared" si="53"/>
        <v/>
      </c>
      <c r="AC711" s="35" t="str">
        <f>IF(AND($E711="Oui",$L711="CDI"),1,"")</f>
        <v/>
      </c>
      <c r="AD711" s="35" t="str">
        <f>IF(AND($E711="Oui",$L711="CDD"),1,"")</f>
        <v/>
      </c>
      <c r="AE711" s="35" t="str">
        <f>IF(AND($E711="Oui",$L711="Apprentissage"),1,"")</f>
        <v/>
      </c>
      <c r="AF711" s="35" t="str">
        <f>IF(AND($E711="Oui",$L711="Stage"),1,"")</f>
        <v/>
      </c>
      <c r="AG711" s="35" t="str">
        <f>IF(AND($E711="Oui",$L711="Autre"),1,"")</f>
        <v/>
      </c>
      <c r="AH711" s="35" t="str">
        <f>IF(AND($E711="Oui",$O711="Cadre"),1,"")</f>
        <v/>
      </c>
      <c r="AI711" s="35" t="str">
        <f>IF(AND($E711="Oui",$O711="Agent de maîtrise"),1,"")</f>
        <v/>
      </c>
      <c r="AJ711" s="35" t="str">
        <f>IF(AND($E711="Oui",$O711="Autre"),1,"")</f>
        <v/>
      </c>
      <c r="AK711" s="38" t="str">
        <f>IF(AND($E711="Oui",$H711="F"),($C$3-J711)/365,"")</f>
        <v/>
      </c>
      <c r="AL711" s="38" t="str">
        <f>IF(AND($E711="Oui",$H711="M"),($C$3-$J711)/365,"")</f>
        <v/>
      </c>
      <c r="AM711" s="35" t="str">
        <f>IF(AND($E711="Oui",$L711="CDI",$H711="F"),1,"")</f>
        <v/>
      </c>
      <c r="AN711" s="35" t="str">
        <f>IF(AND($E711="Oui",$L711="CDD",$H711="F"),1,"")</f>
        <v/>
      </c>
      <c r="AO711" s="35" t="str">
        <f>IF(AND($E711="Oui",$L711="Apprentissage",$H711="F"),1,"")</f>
        <v/>
      </c>
      <c r="AP711" s="35" t="str">
        <f>IF(AND($E711="Oui",$L711="Stage",$H711="F"),1,"")</f>
        <v/>
      </c>
      <c r="AQ711" s="35" t="str">
        <f>IF(AND($E711="Oui",$L711="Autre",$H711="F"),1,"")</f>
        <v/>
      </c>
      <c r="AR711" s="35" t="str">
        <f>IF(AND($E711="Oui",$O711="Cadre",$H711="F"),1,"")</f>
        <v/>
      </c>
      <c r="AS711" s="35" t="str">
        <f>IF(AND($E711="Oui",$O711="Agent de maîtrise",$H711="F"),1,"")</f>
        <v/>
      </c>
      <c r="AT711" s="35" t="str">
        <f>IF(AND($E711="Oui",$O711="Autre",$H711="F"),1,"")</f>
        <v/>
      </c>
      <c r="AU711" s="35" t="str">
        <f ca="1">IF($D711&gt;$AU$5,1,"")</f>
        <v/>
      </c>
      <c r="AV711" s="35" t="str">
        <f ca="1">IF(AND($D711&gt;$AV$5,$D711&lt;$AU$5),1,"")</f>
        <v/>
      </c>
      <c r="AW711" s="35" t="str">
        <f ca="1">IF($C711&gt;$AU$5,1,"")</f>
        <v/>
      </c>
      <c r="AX711" s="35" t="str">
        <f ca="1">IF(AND($C711&gt;$AV$5,$C711&lt;$AU$5),1,"")</f>
        <v/>
      </c>
      <c r="AY711" s="21" t="str">
        <f t="shared" si="54"/>
        <v/>
      </c>
    </row>
    <row r="712" spans="1:51" x14ac:dyDescent="0.25">
      <c r="A712" s="18">
        <v>705</v>
      </c>
      <c r="B712" s="32"/>
      <c r="C712" s="33"/>
      <c r="D712" s="33"/>
      <c r="E712" s="26" t="str">
        <f t="shared" si="50"/>
        <v/>
      </c>
      <c r="F712" s="34"/>
      <c r="G712" s="35"/>
      <c r="H712" s="33"/>
      <c r="I712" s="35"/>
      <c r="J712" s="37"/>
      <c r="K712" s="37"/>
      <c r="L712" s="37"/>
      <c r="M712" s="37"/>
      <c r="N712" s="33"/>
      <c r="O712" s="33"/>
      <c r="P712" s="33"/>
      <c r="Q712" s="33"/>
      <c r="R712" s="35"/>
      <c r="S712" s="35"/>
      <c r="T712" s="37"/>
      <c r="U712" s="37"/>
      <c r="V712" s="35" t="str">
        <f>IF(ISBLANK(C712),"",IF(ISBLANK($D712),$C$3-C712,D712-C712))</f>
        <v/>
      </c>
      <c r="W712" s="35" t="str">
        <f>IF(E712="Oui",1,"")</f>
        <v/>
      </c>
      <c r="X712" s="35" t="str">
        <f t="shared" si="51"/>
        <v/>
      </c>
      <c r="Y712" s="35" t="str">
        <f t="shared" si="52"/>
        <v/>
      </c>
      <c r="Z712" s="35" t="str">
        <f>IF(E712="Oui",N712,"")</f>
        <v/>
      </c>
      <c r="AA712" s="38" t="str">
        <f>IF(E712="Oui",($C$3-J712)/365,"")</f>
        <v/>
      </c>
      <c r="AB712" s="35" t="str">
        <f t="shared" si="53"/>
        <v/>
      </c>
      <c r="AC712" s="35" t="str">
        <f>IF(AND($E712="Oui",$L712="CDI"),1,"")</f>
        <v/>
      </c>
      <c r="AD712" s="35" t="str">
        <f>IF(AND($E712="Oui",$L712="CDD"),1,"")</f>
        <v/>
      </c>
      <c r="AE712" s="35" t="str">
        <f>IF(AND($E712="Oui",$L712="Apprentissage"),1,"")</f>
        <v/>
      </c>
      <c r="AF712" s="35" t="str">
        <f>IF(AND($E712="Oui",$L712="Stage"),1,"")</f>
        <v/>
      </c>
      <c r="AG712" s="35" t="str">
        <f>IF(AND($E712="Oui",$L712="Autre"),1,"")</f>
        <v/>
      </c>
      <c r="AH712" s="35" t="str">
        <f>IF(AND($E712="Oui",$O712="Cadre"),1,"")</f>
        <v/>
      </c>
      <c r="AI712" s="35" t="str">
        <f>IF(AND($E712="Oui",$O712="Agent de maîtrise"),1,"")</f>
        <v/>
      </c>
      <c r="AJ712" s="35" t="str">
        <f>IF(AND($E712="Oui",$O712="Autre"),1,"")</f>
        <v/>
      </c>
      <c r="AK712" s="38" t="str">
        <f>IF(AND($E712="Oui",$H712="F"),($C$3-J712)/365,"")</f>
        <v/>
      </c>
      <c r="AL712" s="38" t="str">
        <f>IF(AND($E712="Oui",$H712="M"),($C$3-$J712)/365,"")</f>
        <v/>
      </c>
      <c r="AM712" s="35" t="str">
        <f>IF(AND($E712="Oui",$L712="CDI",$H712="F"),1,"")</f>
        <v/>
      </c>
      <c r="AN712" s="35" t="str">
        <f>IF(AND($E712="Oui",$L712="CDD",$H712="F"),1,"")</f>
        <v/>
      </c>
      <c r="AO712" s="35" t="str">
        <f>IF(AND($E712="Oui",$L712="Apprentissage",$H712="F"),1,"")</f>
        <v/>
      </c>
      <c r="AP712" s="35" t="str">
        <f>IF(AND($E712="Oui",$L712="Stage",$H712="F"),1,"")</f>
        <v/>
      </c>
      <c r="AQ712" s="35" t="str">
        <f>IF(AND($E712="Oui",$L712="Autre",$H712="F"),1,"")</f>
        <v/>
      </c>
      <c r="AR712" s="35" t="str">
        <f>IF(AND($E712="Oui",$O712="Cadre",$H712="F"),1,"")</f>
        <v/>
      </c>
      <c r="AS712" s="35" t="str">
        <f>IF(AND($E712="Oui",$O712="Agent de maîtrise",$H712="F"),1,"")</f>
        <v/>
      </c>
      <c r="AT712" s="35" t="str">
        <f>IF(AND($E712="Oui",$O712="Autre",$H712="F"),1,"")</f>
        <v/>
      </c>
      <c r="AU712" s="35" t="str">
        <f ca="1">IF($D712&gt;$AU$5,1,"")</f>
        <v/>
      </c>
      <c r="AV712" s="35" t="str">
        <f ca="1">IF(AND($D712&gt;$AV$5,$D712&lt;$AU$5),1,"")</f>
        <v/>
      </c>
      <c r="AW712" s="35" t="str">
        <f ca="1">IF($C712&gt;$AU$5,1,"")</f>
        <v/>
      </c>
      <c r="AX712" s="35" t="str">
        <f ca="1">IF(AND($C712&gt;$AV$5,$C712&lt;$AU$5),1,"")</f>
        <v/>
      </c>
      <c r="AY712" s="21" t="str">
        <f t="shared" si="54"/>
        <v/>
      </c>
    </row>
    <row r="713" spans="1:51" x14ac:dyDescent="0.25">
      <c r="A713" s="18">
        <v>706</v>
      </c>
      <c r="B713" s="32"/>
      <c r="C713" s="33"/>
      <c r="D713" s="33"/>
      <c r="E713" s="26" t="str">
        <f t="shared" ref="E713:E776" si="55">IF(AND(ISBLANK(D713),ISBLANK(C713)),"",IF(ISBLANK(D713),"Oui","Non"))</f>
        <v/>
      </c>
      <c r="F713" s="34"/>
      <c r="G713" s="35"/>
      <c r="H713" s="33"/>
      <c r="I713" s="35"/>
      <c r="J713" s="37"/>
      <c r="K713" s="37"/>
      <c r="L713" s="37"/>
      <c r="M713" s="37"/>
      <c r="N713" s="33"/>
      <c r="O713" s="33"/>
      <c r="P713" s="33"/>
      <c r="Q713" s="33"/>
      <c r="R713" s="35"/>
      <c r="S713" s="35"/>
      <c r="T713" s="37"/>
      <c r="U713" s="37"/>
      <c r="V713" s="35" t="str">
        <f>IF(ISBLANK(C713),"",IF(ISBLANK($D713),$C$3-C713,D713-C713))</f>
        <v/>
      </c>
      <c r="W713" s="35" t="str">
        <f>IF(E713="Oui",1,"")</f>
        <v/>
      </c>
      <c r="X713" s="35" t="str">
        <f t="shared" ref="X713:X776" si="56">IF(H713="F",W713,"")</f>
        <v/>
      </c>
      <c r="Y713" s="35" t="str">
        <f t="shared" ref="Y713:Y776" si="57">IF(H713="M",W713,"")</f>
        <v/>
      </c>
      <c r="Z713" s="35" t="str">
        <f>IF(E713="Oui",N713,"")</f>
        <v/>
      </c>
      <c r="AA713" s="38" t="str">
        <f>IF(E713="Oui",($C$3-J713)/365,"")</f>
        <v/>
      </c>
      <c r="AB713" s="35" t="str">
        <f t="shared" ref="AB713:AB776" si="58">IF(AND($E713="Oui",K713="Oui"),1,"")</f>
        <v/>
      </c>
      <c r="AC713" s="35" t="str">
        <f>IF(AND($E713="Oui",$L713="CDI"),1,"")</f>
        <v/>
      </c>
      <c r="AD713" s="35" t="str">
        <f>IF(AND($E713="Oui",$L713="CDD"),1,"")</f>
        <v/>
      </c>
      <c r="AE713" s="35" t="str">
        <f>IF(AND($E713="Oui",$L713="Apprentissage"),1,"")</f>
        <v/>
      </c>
      <c r="AF713" s="35" t="str">
        <f>IF(AND($E713="Oui",$L713="Stage"),1,"")</f>
        <v/>
      </c>
      <c r="AG713" s="35" t="str">
        <f>IF(AND($E713="Oui",$L713="Autre"),1,"")</f>
        <v/>
      </c>
      <c r="AH713" s="35" t="str">
        <f>IF(AND($E713="Oui",$O713="Cadre"),1,"")</f>
        <v/>
      </c>
      <c r="AI713" s="35" t="str">
        <f>IF(AND($E713="Oui",$O713="Agent de maîtrise"),1,"")</f>
        <v/>
      </c>
      <c r="AJ713" s="35" t="str">
        <f>IF(AND($E713="Oui",$O713="Autre"),1,"")</f>
        <v/>
      </c>
      <c r="AK713" s="38" t="str">
        <f>IF(AND($E713="Oui",$H713="F"),($C$3-J713)/365,"")</f>
        <v/>
      </c>
      <c r="AL713" s="38" t="str">
        <f>IF(AND($E713="Oui",$H713="M"),($C$3-$J713)/365,"")</f>
        <v/>
      </c>
      <c r="AM713" s="35" t="str">
        <f>IF(AND($E713="Oui",$L713="CDI",$H713="F"),1,"")</f>
        <v/>
      </c>
      <c r="AN713" s="35" t="str">
        <f>IF(AND($E713="Oui",$L713="CDD",$H713="F"),1,"")</f>
        <v/>
      </c>
      <c r="AO713" s="35" t="str">
        <f>IF(AND($E713="Oui",$L713="Apprentissage",$H713="F"),1,"")</f>
        <v/>
      </c>
      <c r="AP713" s="35" t="str">
        <f>IF(AND($E713="Oui",$L713="Stage",$H713="F"),1,"")</f>
        <v/>
      </c>
      <c r="AQ713" s="35" t="str">
        <f>IF(AND($E713="Oui",$L713="Autre",$H713="F"),1,"")</f>
        <v/>
      </c>
      <c r="AR713" s="35" t="str">
        <f>IF(AND($E713="Oui",$O713="Cadre",$H713="F"),1,"")</f>
        <v/>
      </c>
      <c r="AS713" s="35" t="str">
        <f>IF(AND($E713="Oui",$O713="Agent de maîtrise",$H713="F"),1,"")</f>
        <v/>
      </c>
      <c r="AT713" s="35" t="str">
        <f>IF(AND($E713="Oui",$O713="Autre",$H713="F"),1,"")</f>
        <v/>
      </c>
      <c r="AU713" s="35" t="str">
        <f ca="1">IF($D713&gt;$AU$5,1,"")</f>
        <v/>
      </c>
      <c r="AV713" s="35" t="str">
        <f ca="1">IF(AND($D713&gt;$AV$5,$D713&lt;$AU$5),1,"")</f>
        <v/>
      </c>
      <c r="AW713" s="35" t="str">
        <f ca="1">IF($C713&gt;$AU$5,1,"")</f>
        <v/>
      </c>
      <c r="AX713" s="35" t="str">
        <f ca="1">IF(AND($C713&gt;$AV$5,$C713&lt;$AU$5),1,"")</f>
        <v/>
      </c>
      <c r="AY713" s="21" t="str">
        <f t="shared" ref="AY713:AY776" si="59">IF(ISBLANK(B713),"",B713)</f>
        <v/>
      </c>
    </row>
    <row r="714" spans="1:51" x14ac:dyDescent="0.25">
      <c r="A714" s="18">
        <v>707</v>
      </c>
      <c r="B714" s="32"/>
      <c r="C714" s="33"/>
      <c r="D714" s="33"/>
      <c r="E714" s="26" t="str">
        <f t="shared" si="55"/>
        <v/>
      </c>
      <c r="F714" s="34"/>
      <c r="G714" s="35"/>
      <c r="H714" s="33"/>
      <c r="I714" s="35"/>
      <c r="J714" s="37"/>
      <c r="K714" s="37"/>
      <c r="L714" s="37"/>
      <c r="M714" s="37"/>
      <c r="N714" s="33"/>
      <c r="O714" s="33"/>
      <c r="P714" s="33"/>
      <c r="Q714" s="33"/>
      <c r="R714" s="35"/>
      <c r="S714" s="35"/>
      <c r="T714" s="37"/>
      <c r="U714" s="37"/>
      <c r="V714" s="35" t="str">
        <f>IF(ISBLANK(C714),"",IF(ISBLANK($D714),$C$3-C714,D714-C714))</f>
        <v/>
      </c>
      <c r="W714" s="35" t="str">
        <f>IF(E714="Oui",1,"")</f>
        <v/>
      </c>
      <c r="X714" s="35" t="str">
        <f t="shared" si="56"/>
        <v/>
      </c>
      <c r="Y714" s="35" t="str">
        <f t="shared" si="57"/>
        <v/>
      </c>
      <c r="Z714" s="35" t="str">
        <f>IF(E714="Oui",N714,"")</f>
        <v/>
      </c>
      <c r="AA714" s="38" t="str">
        <f>IF(E714="Oui",($C$3-J714)/365,"")</f>
        <v/>
      </c>
      <c r="AB714" s="35" t="str">
        <f t="shared" si="58"/>
        <v/>
      </c>
      <c r="AC714" s="35" t="str">
        <f>IF(AND($E714="Oui",$L714="CDI"),1,"")</f>
        <v/>
      </c>
      <c r="AD714" s="35" t="str">
        <f>IF(AND($E714="Oui",$L714="CDD"),1,"")</f>
        <v/>
      </c>
      <c r="AE714" s="35" t="str">
        <f>IF(AND($E714="Oui",$L714="Apprentissage"),1,"")</f>
        <v/>
      </c>
      <c r="AF714" s="35" t="str">
        <f>IF(AND($E714="Oui",$L714="Stage"),1,"")</f>
        <v/>
      </c>
      <c r="AG714" s="35" t="str">
        <f>IF(AND($E714="Oui",$L714="Autre"),1,"")</f>
        <v/>
      </c>
      <c r="AH714" s="35" t="str">
        <f>IF(AND($E714="Oui",$O714="Cadre"),1,"")</f>
        <v/>
      </c>
      <c r="AI714" s="35" t="str">
        <f>IF(AND($E714="Oui",$O714="Agent de maîtrise"),1,"")</f>
        <v/>
      </c>
      <c r="AJ714" s="35" t="str">
        <f>IF(AND($E714="Oui",$O714="Autre"),1,"")</f>
        <v/>
      </c>
      <c r="AK714" s="38" t="str">
        <f>IF(AND($E714="Oui",$H714="F"),($C$3-J714)/365,"")</f>
        <v/>
      </c>
      <c r="AL714" s="38" t="str">
        <f>IF(AND($E714="Oui",$H714="M"),($C$3-$J714)/365,"")</f>
        <v/>
      </c>
      <c r="AM714" s="35" t="str">
        <f>IF(AND($E714="Oui",$L714="CDI",$H714="F"),1,"")</f>
        <v/>
      </c>
      <c r="AN714" s="35" t="str">
        <f>IF(AND($E714="Oui",$L714="CDD",$H714="F"),1,"")</f>
        <v/>
      </c>
      <c r="AO714" s="35" t="str">
        <f>IF(AND($E714="Oui",$L714="Apprentissage",$H714="F"),1,"")</f>
        <v/>
      </c>
      <c r="AP714" s="35" t="str">
        <f>IF(AND($E714="Oui",$L714="Stage",$H714="F"),1,"")</f>
        <v/>
      </c>
      <c r="AQ714" s="35" t="str">
        <f>IF(AND($E714="Oui",$L714="Autre",$H714="F"),1,"")</f>
        <v/>
      </c>
      <c r="AR714" s="35" t="str">
        <f>IF(AND($E714="Oui",$O714="Cadre",$H714="F"),1,"")</f>
        <v/>
      </c>
      <c r="AS714" s="35" t="str">
        <f>IF(AND($E714="Oui",$O714="Agent de maîtrise",$H714="F"),1,"")</f>
        <v/>
      </c>
      <c r="AT714" s="35" t="str">
        <f>IF(AND($E714="Oui",$O714="Autre",$H714="F"),1,"")</f>
        <v/>
      </c>
      <c r="AU714" s="35" t="str">
        <f ca="1">IF($D714&gt;$AU$5,1,"")</f>
        <v/>
      </c>
      <c r="AV714" s="35" t="str">
        <f ca="1">IF(AND($D714&gt;$AV$5,$D714&lt;$AU$5),1,"")</f>
        <v/>
      </c>
      <c r="AW714" s="35" t="str">
        <f ca="1">IF($C714&gt;$AU$5,1,"")</f>
        <v/>
      </c>
      <c r="AX714" s="35" t="str">
        <f ca="1">IF(AND($C714&gt;$AV$5,$C714&lt;$AU$5),1,"")</f>
        <v/>
      </c>
      <c r="AY714" s="21" t="str">
        <f t="shared" si="59"/>
        <v/>
      </c>
    </row>
    <row r="715" spans="1:51" x14ac:dyDescent="0.25">
      <c r="A715" s="18">
        <v>708</v>
      </c>
      <c r="B715" s="32"/>
      <c r="C715" s="33"/>
      <c r="D715" s="33"/>
      <c r="E715" s="26" t="str">
        <f t="shared" si="55"/>
        <v/>
      </c>
      <c r="F715" s="34"/>
      <c r="G715" s="35"/>
      <c r="H715" s="33"/>
      <c r="I715" s="35"/>
      <c r="J715" s="37"/>
      <c r="K715" s="37"/>
      <c r="L715" s="37"/>
      <c r="M715" s="37"/>
      <c r="N715" s="33"/>
      <c r="O715" s="33"/>
      <c r="P715" s="33"/>
      <c r="Q715" s="33"/>
      <c r="R715" s="35"/>
      <c r="S715" s="35"/>
      <c r="T715" s="37"/>
      <c r="U715" s="37"/>
      <c r="V715" s="35" t="str">
        <f>IF(ISBLANK(C715),"",IF(ISBLANK($D715),$C$3-C715,D715-C715))</f>
        <v/>
      </c>
      <c r="W715" s="35" t="str">
        <f>IF(E715="Oui",1,"")</f>
        <v/>
      </c>
      <c r="X715" s="35" t="str">
        <f t="shared" si="56"/>
        <v/>
      </c>
      <c r="Y715" s="35" t="str">
        <f t="shared" si="57"/>
        <v/>
      </c>
      <c r="Z715" s="35" t="str">
        <f>IF(E715="Oui",N715,"")</f>
        <v/>
      </c>
      <c r="AA715" s="38" t="str">
        <f>IF(E715="Oui",($C$3-J715)/365,"")</f>
        <v/>
      </c>
      <c r="AB715" s="35" t="str">
        <f t="shared" si="58"/>
        <v/>
      </c>
      <c r="AC715" s="35" t="str">
        <f>IF(AND($E715="Oui",$L715="CDI"),1,"")</f>
        <v/>
      </c>
      <c r="AD715" s="35" t="str">
        <f>IF(AND($E715="Oui",$L715="CDD"),1,"")</f>
        <v/>
      </c>
      <c r="AE715" s="35" t="str">
        <f>IF(AND($E715="Oui",$L715="Apprentissage"),1,"")</f>
        <v/>
      </c>
      <c r="AF715" s="35" t="str">
        <f>IF(AND($E715="Oui",$L715="Stage"),1,"")</f>
        <v/>
      </c>
      <c r="AG715" s="35" t="str">
        <f>IF(AND($E715="Oui",$L715="Autre"),1,"")</f>
        <v/>
      </c>
      <c r="AH715" s="35" t="str">
        <f>IF(AND($E715="Oui",$O715="Cadre"),1,"")</f>
        <v/>
      </c>
      <c r="AI715" s="35" t="str">
        <f>IF(AND($E715="Oui",$O715="Agent de maîtrise"),1,"")</f>
        <v/>
      </c>
      <c r="AJ715" s="35" t="str">
        <f>IF(AND($E715="Oui",$O715="Autre"),1,"")</f>
        <v/>
      </c>
      <c r="AK715" s="38" t="str">
        <f>IF(AND($E715="Oui",$H715="F"),($C$3-J715)/365,"")</f>
        <v/>
      </c>
      <c r="AL715" s="38" t="str">
        <f>IF(AND($E715="Oui",$H715="M"),($C$3-$J715)/365,"")</f>
        <v/>
      </c>
      <c r="AM715" s="35" t="str">
        <f>IF(AND($E715="Oui",$L715="CDI",$H715="F"),1,"")</f>
        <v/>
      </c>
      <c r="AN715" s="35" t="str">
        <f>IF(AND($E715="Oui",$L715="CDD",$H715="F"),1,"")</f>
        <v/>
      </c>
      <c r="AO715" s="35" t="str">
        <f>IF(AND($E715="Oui",$L715="Apprentissage",$H715="F"),1,"")</f>
        <v/>
      </c>
      <c r="AP715" s="35" t="str">
        <f>IF(AND($E715="Oui",$L715="Stage",$H715="F"),1,"")</f>
        <v/>
      </c>
      <c r="AQ715" s="35" t="str">
        <f>IF(AND($E715="Oui",$L715="Autre",$H715="F"),1,"")</f>
        <v/>
      </c>
      <c r="AR715" s="35" t="str">
        <f>IF(AND($E715="Oui",$O715="Cadre",$H715="F"),1,"")</f>
        <v/>
      </c>
      <c r="AS715" s="35" t="str">
        <f>IF(AND($E715="Oui",$O715="Agent de maîtrise",$H715="F"),1,"")</f>
        <v/>
      </c>
      <c r="AT715" s="35" t="str">
        <f>IF(AND($E715="Oui",$O715="Autre",$H715="F"),1,"")</f>
        <v/>
      </c>
      <c r="AU715" s="35" t="str">
        <f ca="1">IF($D715&gt;$AU$5,1,"")</f>
        <v/>
      </c>
      <c r="AV715" s="35" t="str">
        <f ca="1">IF(AND($D715&gt;$AV$5,$D715&lt;$AU$5),1,"")</f>
        <v/>
      </c>
      <c r="AW715" s="35" t="str">
        <f ca="1">IF($C715&gt;$AU$5,1,"")</f>
        <v/>
      </c>
      <c r="AX715" s="35" t="str">
        <f ca="1">IF(AND($C715&gt;$AV$5,$C715&lt;$AU$5),1,"")</f>
        <v/>
      </c>
      <c r="AY715" s="21" t="str">
        <f t="shared" si="59"/>
        <v/>
      </c>
    </row>
    <row r="716" spans="1:51" x14ac:dyDescent="0.25">
      <c r="A716" s="18">
        <v>709</v>
      </c>
      <c r="B716" s="32"/>
      <c r="C716" s="33"/>
      <c r="D716" s="33"/>
      <c r="E716" s="26" t="str">
        <f t="shared" si="55"/>
        <v/>
      </c>
      <c r="F716" s="34"/>
      <c r="G716" s="35"/>
      <c r="H716" s="33"/>
      <c r="I716" s="35"/>
      <c r="J716" s="37"/>
      <c r="K716" s="37"/>
      <c r="L716" s="37"/>
      <c r="M716" s="37"/>
      <c r="N716" s="33"/>
      <c r="O716" s="33"/>
      <c r="P716" s="33"/>
      <c r="Q716" s="33"/>
      <c r="R716" s="35"/>
      <c r="S716" s="35"/>
      <c r="T716" s="37"/>
      <c r="U716" s="37"/>
      <c r="V716" s="35" t="str">
        <f>IF(ISBLANK(C716),"",IF(ISBLANK($D716),$C$3-C716,D716-C716))</f>
        <v/>
      </c>
      <c r="W716" s="35" t="str">
        <f>IF(E716="Oui",1,"")</f>
        <v/>
      </c>
      <c r="X716" s="35" t="str">
        <f t="shared" si="56"/>
        <v/>
      </c>
      <c r="Y716" s="35" t="str">
        <f t="shared" si="57"/>
        <v/>
      </c>
      <c r="Z716" s="35" t="str">
        <f>IF(E716="Oui",N716,"")</f>
        <v/>
      </c>
      <c r="AA716" s="38" t="str">
        <f>IF(E716="Oui",($C$3-J716)/365,"")</f>
        <v/>
      </c>
      <c r="AB716" s="35" t="str">
        <f t="shared" si="58"/>
        <v/>
      </c>
      <c r="AC716" s="35" t="str">
        <f>IF(AND($E716="Oui",$L716="CDI"),1,"")</f>
        <v/>
      </c>
      <c r="AD716" s="35" t="str">
        <f>IF(AND($E716="Oui",$L716="CDD"),1,"")</f>
        <v/>
      </c>
      <c r="AE716" s="35" t="str">
        <f>IF(AND($E716="Oui",$L716="Apprentissage"),1,"")</f>
        <v/>
      </c>
      <c r="AF716" s="35" t="str">
        <f>IF(AND($E716="Oui",$L716="Stage"),1,"")</f>
        <v/>
      </c>
      <c r="AG716" s="35" t="str">
        <f>IF(AND($E716="Oui",$L716="Autre"),1,"")</f>
        <v/>
      </c>
      <c r="AH716" s="35" t="str">
        <f>IF(AND($E716="Oui",$O716="Cadre"),1,"")</f>
        <v/>
      </c>
      <c r="AI716" s="35" t="str">
        <f>IF(AND($E716="Oui",$O716="Agent de maîtrise"),1,"")</f>
        <v/>
      </c>
      <c r="AJ716" s="35" t="str">
        <f>IF(AND($E716="Oui",$O716="Autre"),1,"")</f>
        <v/>
      </c>
      <c r="AK716" s="38" t="str">
        <f>IF(AND($E716="Oui",$H716="F"),($C$3-J716)/365,"")</f>
        <v/>
      </c>
      <c r="AL716" s="38" t="str">
        <f>IF(AND($E716="Oui",$H716="M"),($C$3-$J716)/365,"")</f>
        <v/>
      </c>
      <c r="AM716" s="35" t="str">
        <f>IF(AND($E716="Oui",$L716="CDI",$H716="F"),1,"")</f>
        <v/>
      </c>
      <c r="AN716" s="35" t="str">
        <f>IF(AND($E716="Oui",$L716="CDD",$H716="F"),1,"")</f>
        <v/>
      </c>
      <c r="AO716" s="35" t="str">
        <f>IF(AND($E716="Oui",$L716="Apprentissage",$H716="F"),1,"")</f>
        <v/>
      </c>
      <c r="AP716" s="35" t="str">
        <f>IF(AND($E716="Oui",$L716="Stage",$H716="F"),1,"")</f>
        <v/>
      </c>
      <c r="AQ716" s="35" t="str">
        <f>IF(AND($E716="Oui",$L716="Autre",$H716="F"),1,"")</f>
        <v/>
      </c>
      <c r="AR716" s="35" t="str">
        <f>IF(AND($E716="Oui",$O716="Cadre",$H716="F"),1,"")</f>
        <v/>
      </c>
      <c r="AS716" s="35" t="str">
        <f>IF(AND($E716="Oui",$O716="Agent de maîtrise",$H716="F"),1,"")</f>
        <v/>
      </c>
      <c r="AT716" s="35" t="str">
        <f>IF(AND($E716="Oui",$O716="Autre",$H716="F"),1,"")</f>
        <v/>
      </c>
      <c r="AU716" s="35" t="str">
        <f ca="1">IF($D716&gt;$AU$5,1,"")</f>
        <v/>
      </c>
      <c r="AV716" s="35" t="str">
        <f ca="1">IF(AND($D716&gt;$AV$5,$D716&lt;$AU$5),1,"")</f>
        <v/>
      </c>
      <c r="AW716" s="35" t="str">
        <f ca="1">IF($C716&gt;$AU$5,1,"")</f>
        <v/>
      </c>
      <c r="AX716" s="35" t="str">
        <f ca="1">IF(AND($C716&gt;$AV$5,$C716&lt;$AU$5),1,"")</f>
        <v/>
      </c>
      <c r="AY716" s="21" t="str">
        <f t="shared" si="59"/>
        <v/>
      </c>
    </row>
    <row r="717" spans="1:51" x14ac:dyDescent="0.25">
      <c r="A717" s="18">
        <v>710</v>
      </c>
      <c r="B717" s="32"/>
      <c r="C717" s="33"/>
      <c r="D717" s="33"/>
      <c r="E717" s="26" t="str">
        <f t="shared" si="55"/>
        <v/>
      </c>
      <c r="F717" s="34"/>
      <c r="G717" s="35"/>
      <c r="H717" s="33"/>
      <c r="I717" s="35"/>
      <c r="J717" s="37"/>
      <c r="K717" s="37"/>
      <c r="L717" s="37"/>
      <c r="M717" s="37"/>
      <c r="N717" s="33"/>
      <c r="O717" s="33"/>
      <c r="P717" s="33"/>
      <c r="Q717" s="33"/>
      <c r="R717" s="35"/>
      <c r="S717" s="35"/>
      <c r="T717" s="37"/>
      <c r="U717" s="37"/>
      <c r="V717" s="35" t="str">
        <f>IF(ISBLANK(C717),"",IF(ISBLANK($D717),$C$3-C717,D717-C717))</f>
        <v/>
      </c>
      <c r="W717" s="35" t="str">
        <f>IF(E717="Oui",1,"")</f>
        <v/>
      </c>
      <c r="X717" s="35" t="str">
        <f t="shared" si="56"/>
        <v/>
      </c>
      <c r="Y717" s="35" t="str">
        <f t="shared" si="57"/>
        <v/>
      </c>
      <c r="Z717" s="35" t="str">
        <f>IF(E717="Oui",N717,"")</f>
        <v/>
      </c>
      <c r="AA717" s="38" t="str">
        <f>IF(E717="Oui",($C$3-J717)/365,"")</f>
        <v/>
      </c>
      <c r="AB717" s="35" t="str">
        <f t="shared" si="58"/>
        <v/>
      </c>
      <c r="AC717" s="35" t="str">
        <f>IF(AND($E717="Oui",$L717="CDI"),1,"")</f>
        <v/>
      </c>
      <c r="AD717" s="35" t="str">
        <f>IF(AND($E717="Oui",$L717="CDD"),1,"")</f>
        <v/>
      </c>
      <c r="AE717" s="35" t="str">
        <f>IF(AND($E717="Oui",$L717="Apprentissage"),1,"")</f>
        <v/>
      </c>
      <c r="AF717" s="35" t="str">
        <f>IF(AND($E717="Oui",$L717="Stage"),1,"")</f>
        <v/>
      </c>
      <c r="AG717" s="35" t="str">
        <f>IF(AND($E717="Oui",$L717="Autre"),1,"")</f>
        <v/>
      </c>
      <c r="AH717" s="35" t="str">
        <f>IF(AND($E717="Oui",$O717="Cadre"),1,"")</f>
        <v/>
      </c>
      <c r="AI717" s="35" t="str">
        <f>IF(AND($E717="Oui",$O717="Agent de maîtrise"),1,"")</f>
        <v/>
      </c>
      <c r="AJ717" s="35" t="str">
        <f>IF(AND($E717="Oui",$O717="Autre"),1,"")</f>
        <v/>
      </c>
      <c r="AK717" s="38" t="str">
        <f>IF(AND($E717="Oui",$H717="F"),($C$3-J717)/365,"")</f>
        <v/>
      </c>
      <c r="AL717" s="38" t="str">
        <f>IF(AND($E717="Oui",$H717="M"),($C$3-$J717)/365,"")</f>
        <v/>
      </c>
      <c r="AM717" s="35" t="str">
        <f>IF(AND($E717="Oui",$L717="CDI",$H717="F"),1,"")</f>
        <v/>
      </c>
      <c r="AN717" s="35" t="str">
        <f>IF(AND($E717="Oui",$L717="CDD",$H717="F"),1,"")</f>
        <v/>
      </c>
      <c r="AO717" s="35" t="str">
        <f>IF(AND($E717="Oui",$L717="Apprentissage",$H717="F"),1,"")</f>
        <v/>
      </c>
      <c r="AP717" s="35" t="str">
        <f>IF(AND($E717="Oui",$L717="Stage",$H717="F"),1,"")</f>
        <v/>
      </c>
      <c r="AQ717" s="35" t="str">
        <f>IF(AND($E717="Oui",$L717="Autre",$H717="F"),1,"")</f>
        <v/>
      </c>
      <c r="AR717" s="35" t="str">
        <f>IF(AND($E717="Oui",$O717="Cadre",$H717="F"),1,"")</f>
        <v/>
      </c>
      <c r="AS717" s="35" t="str">
        <f>IF(AND($E717="Oui",$O717="Agent de maîtrise",$H717="F"),1,"")</f>
        <v/>
      </c>
      <c r="AT717" s="35" t="str">
        <f>IF(AND($E717="Oui",$O717="Autre",$H717="F"),1,"")</f>
        <v/>
      </c>
      <c r="AU717" s="35" t="str">
        <f ca="1">IF($D717&gt;$AU$5,1,"")</f>
        <v/>
      </c>
      <c r="AV717" s="35" t="str">
        <f ca="1">IF(AND($D717&gt;$AV$5,$D717&lt;$AU$5),1,"")</f>
        <v/>
      </c>
      <c r="AW717" s="35" t="str">
        <f ca="1">IF($C717&gt;$AU$5,1,"")</f>
        <v/>
      </c>
      <c r="AX717" s="35" t="str">
        <f ca="1">IF(AND($C717&gt;$AV$5,$C717&lt;$AU$5),1,"")</f>
        <v/>
      </c>
      <c r="AY717" s="21" t="str">
        <f t="shared" si="59"/>
        <v/>
      </c>
    </row>
    <row r="718" spans="1:51" x14ac:dyDescent="0.25">
      <c r="A718" s="18">
        <v>711</v>
      </c>
      <c r="B718" s="32"/>
      <c r="C718" s="33"/>
      <c r="D718" s="33"/>
      <c r="E718" s="26" t="str">
        <f t="shared" si="55"/>
        <v/>
      </c>
      <c r="F718" s="34"/>
      <c r="G718" s="35"/>
      <c r="H718" s="33"/>
      <c r="I718" s="35"/>
      <c r="J718" s="37"/>
      <c r="K718" s="37"/>
      <c r="L718" s="37"/>
      <c r="M718" s="37"/>
      <c r="N718" s="33"/>
      <c r="O718" s="33"/>
      <c r="P718" s="33"/>
      <c r="Q718" s="33"/>
      <c r="R718" s="35"/>
      <c r="S718" s="35"/>
      <c r="T718" s="37"/>
      <c r="U718" s="37"/>
      <c r="V718" s="35" t="str">
        <f>IF(ISBLANK(C718),"",IF(ISBLANK($D718),$C$3-C718,D718-C718))</f>
        <v/>
      </c>
      <c r="W718" s="35" t="str">
        <f>IF(E718="Oui",1,"")</f>
        <v/>
      </c>
      <c r="X718" s="35" t="str">
        <f t="shared" si="56"/>
        <v/>
      </c>
      <c r="Y718" s="35" t="str">
        <f t="shared" si="57"/>
        <v/>
      </c>
      <c r="Z718" s="35" t="str">
        <f>IF(E718="Oui",N718,"")</f>
        <v/>
      </c>
      <c r="AA718" s="38" t="str">
        <f>IF(E718="Oui",($C$3-J718)/365,"")</f>
        <v/>
      </c>
      <c r="AB718" s="35" t="str">
        <f t="shared" si="58"/>
        <v/>
      </c>
      <c r="AC718" s="35" t="str">
        <f>IF(AND($E718="Oui",$L718="CDI"),1,"")</f>
        <v/>
      </c>
      <c r="AD718" s="35" t="str">
        <f>IF(AND($E718="Oui",$L718="CDD"),1,"")</f>
        <v/>
      </c>
      <c r="AE718" s="35" t="str">
        <f>IF(AND($E718="Oui",$L718="Apprentissage"),1,"")</f>
        <v/>
      </c>
      <c r="AF718" s="35" t="str">
        <f>IF(AND($E718="Oui",$L718="Stage"),1,"")</f>
        <v/>
      </c>
      <c r="AG718" s="35" t="str">
        <f>IF(AND($E718="Oui",$L718="Autre"),1,"")</f>
        <v/>
      </c>
      <c r="AH718" s="35" t="str">
        <f>IF(AND($E718="Oui",$O718="Cadre"),1,"")</f>
        <v/>
      </c>
      <c r="AI718" s="35" t="str">
        <f>IF(AND($E718="Oui",$O718="Agent de maîtrise"),1,"")</f>
        <v/>
      </c>
      <c r="AJ718" s="35" t="str">
        <f>IF(AND($E718="Oui",$O718="Autre"),1,"")</f>
        <v/>
      </c>
      <c r="AK718" s="38" t="str">
        <f>IF(AND($E718="Oui",$H718="F"),($C$3-J718)/365,"")</f>
        <v/>
      </c>
      <c r="AL718" s="38" t="str">
        <f>IF(AND($E718="Oui",$H718="M"),($C$3-$J718)/365,"")</f>
        <v/>
      </c>
      <c r="AM718" s="35" t="str">
        <f>IF(AND($E718="Oui",$L718="CDI",$H718="F"),1,"")</f>
        <v/>
      </c>
      <c r="AN718" s="35" t="str">
        <f>IF(AND($E718="Oui",$L718="CDD",$H718="F"),1,"")</f>
        <v/>
      </c>
      <c r="AO718" s="35" t="str">
        <f>IF(AND($E718="Oui",$L718="Apprentissage",$H718="F"),1,"")</f>
        <v/>
      </c>
      <c r="AP718" s="35" t="str">
        <f>IF(AND($E718="Oui",$L718="Stage",$H718="F"),1,"")</f>
        <v/>
      </c>
      <c r="AQ718" s="35" t="str">
        <f>IF(AND($E718="Oui",$L718="Autre",$H718="F"),1,"")</f>
        <v/>
      </c>
      <c r="AR718" s="35" t="str">
        <f>IF(AND($E718="Oui",$O718="Cadre",$H718="F"),1,"")</f>
        <v/>
      </c>
      <c r="AS718" s="35" t="str">
        <f>IF(AND($E718="Oui",$O718="Agent de maîtrise",$H718="F"),1,"")</f>
        <v/>
      </c>
      <c r="AT718" s="35" t="str">
        <f>IF(AND($E718="Oui",$O718="Autre",$H718="F"),1,"")</f>
        <v/>
      </c>
      <c r="AU718" s="35" t="str">
        <f ca="1">IF($D718&gt;$AU$5,1,"")</f>
        <v/>
      </c>
      <c r="AV718" s="35" t="str">
        <f ca="1">IF(AND($D718&gt;$AV$5,$D718&lt;$AU$5),1,"")</f>
        <v/>
      </c>
      <c r="AW718" s="35" t="str">
        <f ca="1">IF($C718&gt;$AU$5,1,"")</f>
        <v/>
      </c>
      <c r="AX718" s="35" t="str">
        <f ca="1">IF(AND($C718&gt;$AV$5,$C718&lt;$AU$5),1,"")</f>
        <v/>
      </c>
      <c r="AY718" s="21" t="str">
        <f t="shared" si="59"/>
        <v/>
      </c>
    </row>
    <row r="719" spans="1:51" x14ac:dyDescent="0.25">
      <c r="A719" s="18">
        <v>712</v>
      </c>
      <c r="B719" s="32"/>
      <c r="C719" s="33"/>
      <c r="D719" s="33"/>
      <c r="E719" s="26" t="str">
        <f t="shared" si="55"/>
        <v/>
      </c>
      <c r="F719" s="34"/>
      <c r="G719" s="35"/>
      <c r="H719" s="33"/>
      <c r="I719" s="35"/>
      <c r="J719" s="37"/>
      <c r="K719" s="37"/>
      <c r="L719" s="37"/>
      <c r="M719" s="37"/>
      <c r="N719" s="33"/>
      <c r="O719" s="33"/>
      <c r="P719" s="33"/>
      <c r="Q719" s="33"/>
      <c r="R719" s="35"/>
      <c r="S719" s="35"/>
      <c r="T719" s="37"/>
      <c r="U719" s="37"/>
      <c r="V719" s="35" t="str">
        <f>IF(ISBLANK(C719),"",IF(ISBLANK($D719),$C$3-C719,D719-C719))</f>
        <v/>
      </c>
      <c r="W719" s="35" t="str">
        <f>IF(E719="Oui",1,"")</f>
        <v/>
      </c>
      <c r="X719" s="35" t="str">
        <f t="shared" si="56"/>
        <v/>
      </c>
      <c r="Y719" s="35" t="str">
        <f t="shared" si="57"/>
        <v/>
      </c>
      <c r="Z719" s="35" t="str">
        <f>IF(E719="Oui",N719,"")</f>
        <v/>
      </c>
      <c r="AA719" s="38" t="str">
        <f>IF(E719="Oui",($C$3-J719)/365,"")</f>
        <v/>
      </c>
      <c r="AB719" s="35" t="str">
        <f t="shared" si="58"/>
        <v/>
      </c>
      <c r="AC719" s="35" t="str">
        <f>IF(AND($E719="Oui",$L719="CDI"),1,"")</f>
        <v/>
      </c>
      <c r="AD719" s="35" t="str">
        <f>IF(AND($E719="Oui",$L719="CDD"),1,"")</f>
        <v/>
      </c>
      <c r="AE719" s="35" t="str">
        <f>IF(AND($E719="Oui",$L719="Apprentissage"),1,"")</f>
        <v/>
      </c>
      <c r="AF719" s="35" t="str">
        <f>IF(AND($E719="Oui",$L719="Stage"),1,"")</f>
        <v/>
      </c>
      <c r="AG719" s="35" t="str">
        <f>IF(AND($E719="Oui",$L719="Autre"),1,"")</f>
        <v/>
      </c>
      <c r="AH719" s="35" t="str">
        <f>IF(AND($E719="Oui",$O719="Cadre"),1,"")</f>
        <v/>
      </c>
      <c r="AI719" s="35" t="str">
        <f>IF(AND($E719="Oui",$O719="Agent de maîtrise"),1,"")</f>
        <v/>
      </c>
      <c r="AJ719" s="35" t="str">
        <f>IF(AND($E719="Oui",$O719="Autre"),1,"")</f>
        <v/>
      </c>
      <c r="AK719" s="38" t="str">
        <f>IF(AND($E719="Oui",$H719="F"),($C$3-J719)/365,"")</f>
        <v/>
      </c>
      <c r="AL719" s="38" t="str">
        <f>IF(AND($E719="Oui",$H719="M"),($C$3-$J719)/365,"")</f>
        <v/>
      </c>
      <c r="AM719" s="35" t="str">
        <f>IF(AND($E719="Oui",$L719="CDI",$H719="F"),1,"")</f>
        <v/>
      </c>
      <c r="AN719" s="35" t="str">
        <f>IF(AND($E719="Oui",$L719="CDD",$H719="F"),1,"")</f>
        <v/>
      </c>
      <c r="AO719" s="35" t="str">
        <f>IF(AND($E719="Oui",$L719="Apprentissage",$H719="F"),1,"")</f>
        <v/>
      </c>
      <c r="AP719" s="35" t="str">
        <f>IF(AND($E719="Oui",$L719="Stage",$H719="F"),1,"")</f>
        <v/>
      </c>
      <c r="AQ719" s="35" t="str">
        <f>IF(AND($E719="Oui",$L719="Autre",$H719="F"),1,"")</f>
        <v/>
      </c>
      <c r="AR719" s="35" t="str">
        <f>IF(AND($E719="Oui",$O719="Cadre",$H719="F"),1,"")</f>
        <v/>
      </c>
      <c r="AS719" s="35" t="str">
        <f>IF(AND($E719="Oui",$O719="Agent de maîtrise",$H719="F"),1,"")</f>
        <v/>
      </c>
      <c r="AT719" s="35" t="str">
        <f>IF(AND($E719="Oui",$O719="Autre",$H719="F"),1,"")</f>
        <v/>
      </c>
      <c r="AU719" s="35" t="str">
        <f ca="1">IF($D719&gt;$AU$5,1,"")</f>
        <v/>
      </c>
      <c r="AV719" s="35" t="str">
        <f ca="1">IF(AND($D719&gt;$AV$5,$D719&lt;$AU$5),1,"")</f>
        <v/>
      </c>
      <c r="AW719" s="35" t="str">
        <f ca="1">IF($C719&gt;$AU$5,1,"")</f>
        <v/>
      </c>
      <c r="AX719" s="35" t="str">
        <f ca="1">IF(AND($C719&gt;$AV$5,$C719&lt;$AU$5),1,"")</f>
        <v/>
      </c>
      <c r="AY719" s="21" t="str">
        <f t="shared" si="59"/>
        <v/>
      </c>
    </row>
    <row r="720" spans="1:51" x14ac:dyDescent="0.25">
      <c r="A720" s="18">
        <v>713</v>
      </c>
      <c r="B720" s="32"/>
      <c r="C720" s="33"/>
      <c r="D720" s="33"/>
      <c r="E720" s="26" t="str">
        <f t="shared" si="55"/>
        <v/>
      </c>
      <c r="F720" s="34"/>
      <c r="G720" s="35"/>
      <c r="H720" s="33"/>
      <c r="I720" s="35"/>
      <c r="J720" s="37"/>
      <c r="K720" s="37"/>
      <c r="L720" s="37"/>
      <c r="M720" s="37"/>
      <c r="N720" s="33"/>
      <c r="O720" s="33"/>
      <c r="P720" s="33"/>
      <c r="Q720" s="33"/>
      <c r="R720" s="35"/>
      <c r="S720" s="35"/>
      <c r="T720" s="37"/>
      <c r="U720" s="37"/>
      <c r="V720" s="35" t="str">
        <f>IF(ISBLANK(C720),"",IF(ISBLANK($D720),$C$3-C720,D720-C720))</f>
        <v/>
      </c>
      <c r="W720" s="35" t="str">
        <f>IF(E720="Oui",1,"")</f>
        <v/>
      </c>
      <c r="X720" s="35" t="str">
        <f t="shared" si="56"/>
        <v/>
      </c>
      <c r="Y720" s="35" t="str">
        <f t="shared" si="57"/>
        <v/>
      </c>
      <c r="Z720" s="35" t="str">
        <f>IF(E720="Oui",N720,"")</f>
        <v/>
      </c>
      <c r="AA720" s="38" t="str">
        <f>IF(E720="Oui",($C$3-J720)/365,"")</f>
        <v/>
      </c>
      <c r="AB720" s="35" t="str">
        <f t="shared" si="58"/>
        <v/>
      </c>
      <c r="AC720" s="35" t="str">
        <f>IF(AND($E720="Oui",$L720="CDI"),1,"")</f>
        <v/>
      </c>
      <c r="AD720" s="35" t="str">
        <f>IF(AND($E720="Oui",$L720="CDD"),1,"")</f>
        <v/>
      </c>
      <c r="AE720" s="35" t="str">
        <f>IF(AND($E720="Oui",$L720="Apprentissage"),1,"")</f>
        <v/>
      </c>
      <c r="AF720" s="35" t="str">
        <f>IF(AND($E720="Oui",$L720="Stage"),1,"")</f>
        <v/>
      </c>
      <c r="AG720" s="35" t="str">
        <f>IF(AND($E720="Oui",$L720="Autre"),1,"")</f>
        <v/>
      </c>
      <c r="AH720" s="35" t="str">
        <f>IF(AND($E720="Oui",$O720="Cadre"),1,"")</f>
        <v/>
      </c>
      <c r="AI720" s="35" t="str">
        <f>IF(AND($E720="Oui",$O720="Agent de maîtrise"),1,"")</f>
        <v/>
      </c>
      <c r="AJ720" s="35" t="str">
        <f>IF(AND($E720="Oui",$O720="Autre"),1,"")</f>
        <v/>
      </c>
      <c r="AK720" s="38" t="str">
        <f>IF(AND($E720="Oui",$H720="F"),($C$3-J720)/365,"")</f>
        <v/>
      </c>
      <c r="AL720" s="38" t="str">
        <f>IF(AND($E720="Oui",$H720="M"),($C$3-$J720)/365,"")</f>
        <v/>
      </c>
      <c r="AM720" s="35" t="str">
        <f>IF(AND($E720="Oui",$L720="CDI",$H720="F"),1,"")</f>
        <v/>
      </c>
      <c r="AN720" s="35" t="str">
        <f>IF(AND($E720="Oui",$L720="CDD",$H720="F"),1,"")</f>
        <v/>
      </c>
      <c r="AO720" s="35" t="str">
        <f>IF(AND($E720="Oui",$L720="Apprentissage",$H720="F"),1,"")</f>
        <v/>
      </c>
      <c r="AP720" s="35" t="str">
        <f>IF(AND($E720="Oui",$L720="Stage",$H720="F"),1,"")</f>
        <v/>
      </c>
      <c r="AQ720" s="35" t="str">
        <f>IF(AND($E720="Oui",$L720="Autre",$H720="F"),1,"")</f>
        <v/>
      </c>
      <c r="AR720" s="35" t="str">
        <f>IF(AND($E720="Oui",$O720="Cadre",$H720="F"),1,"")</f>
        <v/>
      </c>
      <c r="AS720" s="35" t="str">
        <f>IF(AND($E720="Oui",$O720="Agent de maîtrise",$H720="F"),1,"")</f>
        <v/>
      </c>
      <c r="AT720" s="35" t="str">
        <f>IF(AND($E720="Oui",$O720="Autre",$H720="F"),1,"")</f>
        <v/>
      </c>
      <c r="AU720" s="35" t="str">
        <f ca="1">IF($D720&gt;$AU$5,1,"")</f>
        <v/>
      </c>
      <c r="AV720" s="35" t="str">
        <f ca="1">IF(AND($D720&gt;$AV$5,$D720&lt;$AU$5),1,"")</f>
        <v/>
      </c>
      <c r="AW720" s="35" t="str">
        <f ca="1">IF($C720&gt;$AU$5,1,"")</f>
        <v/>
      </c>
      <c r="AX720" s="35" t="str">
        <f ca="1">IF(AND($C720&gt;$AV$5,$C720&lt;$AU$5),1,"")</f>
        <v/>
      </c>
      <c r="AY720" s="21" t="str">
        <f t="shared" si="59"/>
        <v/>
      </c>
    </row>
    <row r="721" spans="1:51" x14ac:dyDescent="0.25">
      <c r="A721" s="18">
        <v>714</v>
      </c>
      <c r="B721" s="32"/>
      <c r="C721" s="33"/>
      <c r="D721" s="33"/>
      <c r="E721" s="26" t="str">
        <f t="shared" si="55"/>
        <v/>
      </c>
      <c r="F721" s="34"/>
      <c r="G721" s="35"/>
      <c r="H721" s="33"/>
      <c r="I721" s="35"/>
      <c r="J721" s="37"/>
      <c r="K721" s="37"/>
      <c r="L721" s="37"/>
      <c r="M721" s="37"/>
      <c r="N721" s="33"/>
      <c r="O721" s="33"/>
      <c r="P721" s="33"/>
      <c r="Q721" s="33"/>
      <c r="R721" s="35"/>
      <c r="S721" s="35"/>
      <c r="T721" s="37"/>
      <c r="U721" s="37"/>
      <c r="V721" s="35" t="str">
        <f>IF(ISBLANK(C721),"",IF(ISBLANK($D721),$C$3-C721,D721-C721))</f>
        <v/>
      </c>
      <c r="W721" s="35" t="str">
        <f>IF(E721="Oui",1,"")</f>
        <v/>
      </c>
      <c r="X721" s="35" t="str">
        <f t="shared" si="56"/>
        <v/>
      </c>
      <c r="Y721" s="35" t="str">
        <f t="shared" si="57"/>
        <v/>
      </c>
      <c r="Z721" s="35" t="str">
        <f>IF(E721="Oui",N721,"")</f>
        <v/>
      </c>
      <c r="AA721" s="38" t="str">
        <f>IF(E721="Oui",($C$3-J721)/365,"")</f>
        <v/>
      </c>
      <c r="AB721" s="35" t="str">
        <f t="shared" si="58"/>
        <v/>
      </c>
      <c r="AC721" s="35" t="str">
        <f>IF(AND($E721="Oui",$L721="CDI"),1,"")</f>
        <v/>
      </c>
      <c r="AD721" s="35" t="str">
        <f>IF(AND($E721="Oui",$L721="CDD"),1,"")</f>
        <v/>
      </c>
      <c r="AE721" s="35" t="str">
        <f>IF(AND($E721="Oui",$L721="Apprentissage"),1,"")</f>
        <v/>
      </c>
      <c r="AF721" s="35" t="str">
        <f>IF(AND($E721="Oui",$L721="Stage"),1,"")</f>
        <v/>
      </c>
      <c r="AG721" s="35" t="str">
        <f>IF(AND($E721="Oui",$L721="Autre"),1,"")</f>
        <v/>
      </c>
      <c r="AH721" s="35" t="str">
        <f>IF(AND($E721="Oui",$O721="Cadre"),1,"")</f>
        <v/>
      </c>
      <c r="AI721" s="35" t="str">
        <f>IF(AND($E721="Oui",$O721="Agent de maîtrise"),1,"")</f>
        <v/>
      </c>
      <c r="AJ721" s="35" t="str">
        <f>IF(AND($E721="Oui",$O721="Autre"),1,"")</f>
        <v/>
      </c>
      <c r="AK721" s="38" t="str">
        <f>IF(AND($E721="Oui",$H721="F"),($C$3-J721)/365,"")</f>
        <v/>
      </c>
      <c r="AL721" s="38" t="str">
        <f>IF(AND($E721="Oui",$H721="M"),($C$3-$J721)/365,"")</f>
        <v/>
      </c>
      <c r="AM721" s="35" t="str">
        <f>IF(AND($E721="Oui",$L721="CDI",$H721="F"),1,"")</f>
        <v/>
      </c>
      <c r="AN721" s="35" t="str">
        <f>IF(AND($E721="Oui",$L721="CDD",$H721="F"),1,"")</f>
        <v/>
      </c>
      <c r="AO721" s="35" t="str">
        <f>IF(AND($E721="Oui",$L721="Apprentissage",$H721="F"),1,"")</f>
        <v/>
      </c>
      <c r="AP721" s="35" t="str">
        <f>IF(AND($E721="Oui",$L721="Stage",$H721="F"),1,"")</f>
        <v/>
      </c>
      <c r="AQ721" s="35" t="str">
        <f>IF(AND($E721="Oui",$L721="Autre",$H721="F"),1,"")</f>
        <v/>
      </c>
      <c r="AR721" s="35" t="str">
        <f>IF(AND($E721="Oui",$O721="Cadre",$H721="F"),1,"")</f>
        <v/>
      </c>
      <c r="AS721" s="35" t="str">
        <f>IF(AND($E721="Oui",$O721="Agent de maîtrise",$H721="F"),1,"")</f>
        <v/>
      </c>
      <c r="AT721" s="35" t="str">
        <f>IF(AND($E721="Oui",$O721="Autre",$H721="F"),1,"")</f>
        <v/>
      </c>
      <c r="AU721" s="35" t="str">
        <f ca="1">IF($D721&gt;$AU$5,1,"")</f>
        <v/>
      </c>
      <c r="AV721" s="35" t="str">
        <f ca="1">IF(AND($D721&gt;$AV$5,$D721&lt;$AU$5),1,"")</f>
        <v/>
      </c>
      <c r="AW721" s="35" t="str">
        <f ca="1">IF($C721&gt;$AU$5,1,"")</f>
        <v/>
      </c>
      <c r="AX721" s="35" t="str">
        <f ca="1">IF(AND($C721&gt;$AV$5,$C721&lt;$AU$5),1,"")</f>
        <v/>
      </c>
      <c r="AY721" s="21" t="str">
        <f t="shared" si="59"/>
        <v/>
      </c>
    </row>
    <row r="722" spans="1:51" x14ac:dyDescent="0.25">
      <c r="A722" s="18">
        <v>715</v>
      </c>
      <c r="B722" s="32"/>
      <c r="C722" s="33"/>
      <c r="D722" s="33"/>
      <c r="E722" s="26" t="str">
        <f t="shared" si="55"/>
        <v/>
      </c>
      <c r="F722" s="34"/>
      <c r="G722" s="35"/>
      <c r="H722" s="33"/>
      <c r="I722" s="35"/>
      <c r="J722" s="37"/>
      <c r="K722" s="37"/>
      <c r="L722" s="37"/>
      <c r="M722" s="37"/>
      <c r="N722" s="33"/>
      <c r="O722" s="33"/>
      <c r="P722" s="33"/>
      <c r="Q722" s="33"/>
      <c r="R722" s="35"/>
      <c r="S722" s="35"/>
      <c r="T722" s="37"/>
      <c r="U722" s="37"/>
      <c r="V722" s="35" t="str">
        <f>IF(ISBLANK(C722),"",IF(ISBLANK($D722),$C$3-C722,D722-C722))</f>
        <v/>
      </c>
      <c r="W722" s="35" t="str">
        <f>IF(E722="Oui",1,"")</f>
        <v/>
      </c>
      <c r="X722" s="35" t="str">
        <f t="shared" si="56"/>
        <v/>
      </c>
      <c r="Y722" s="35" t="str">
        <f t="shared" si="57"/>
        <v/>
      </c>
      <c r="Z722" s="35" t="str">
        <f>IF(E722="Oui",N722,"")</f>
        <v/>
      </c>
      <c r="AA722" s="38" t="str">
        <f>IF(E722="Oui",($C$3-J722)/365,"")</f>
        <v/>
      </c>
      <c r="AB722" s="35" t="str">
        <f t="shared" si="58"/>
        <v/>
      </c>
      <c r="AC722" s="35" t="str">
        <f>IF(AND($E722="Oui",$L722="CDI"),1,"")</f>
        <v/>
      </c>
      <c r="AD722" s="35" t="str">
        <f>IF(AND($E722="Oui",$L722="CDD"),1,"")</f>
        <v/>
      </c>
      <c r="AE722" s="35" t="str">
        <f>IF(AND($E722="Oui",$L722="Apprentissage"),1,"")</f>
        <v/>
      </c>
      <c r="AF722" s="35" t="str">
        <f>IF(AND($E722="Oui",$L722="Stage"),1,"")</f>
        <v/>
      </c>
      <c r="AG722" s="35" t="str">
        <f>IF(AND($E722="Oui",$L722="Autre"),1,"")</f>
        <v/>
      </c>
      <c r="AH722" s="35" t="str">
        <f>IF(AND($E722="Oui",$O722="Cadre"),1,"")</f>
        <v/>
      </c>
      <c r="AI722" s="35" t="str">
        <f>IF(AND($E722="Oui",$O722="Agent de maîtrise"),1,"")</f>
        <v/>
      </c>
      <c r="AJ722" s="35" t="str">
        <f>IF(AND($E722="Oui",$O722="Autre"),1,"")</f>
        <v/>
      </c>
      <c r="AK722" s="38" t="str">
        <f>IF(AND($E722="Oui",$H722="F"),($C$3-J722)/365,"")</f>
        <v/>
      </c>
      <c r="AL722" s="38" t="str">
        <f>IF(AND($E722="Oui",$H722="M"),($C$3-$J722)/365,"")</f>
        <v/>
      </c>
      <c r="AM722" s="35" t="str">
        <f>IF(AND($E722="Oui",$L722="CDI",$H722="F"),1,"")</f>
        <v/>
      </c>
      <c r="AN722" s="35" t="str">
        <f>IF(AND($E722="Oui",$L722="CDD",$H722="F"),1,"")</f>
        <v/>
      </c>
      <c r="AO722" s="35" t="str">
        <f>IF(AND($E722="Oui",$L722="Apprentissage",$H722="F"),1,"")</f>
        <v/>
      </c>
      <c r="AP722" s="35" t="str">
        <f>IF(AND($E722="Oui",$L722="Stage",$H722="F"),1,"")</f>
        <v/>
      </c>
      <c r="AQ722" s="35" t="str">
        <f>IF(AND($E722="Oui",$L722="Autre",$H722="F"),1,"")</f>
        <v/>
      </c>
      <c r="AR722" s="35" t="str">
        <f>IF(AND($E722="Oui",$O722="Cadre",$H722="F"),1,"")</f>
        <v/>
      </c>
      <c r="AS722" s="35" t="str">
        <f>IF(AND($E722="Oui",$O722="Agent de maîtrise",$H722="F"),1,"")</f>
        <v/>
      </c>
      <c r="AT722" s="35" t="str">
        <f>IF(AND($E722="Oui",$O722="Autre",$H722="F"),1,"")</f>
        <v/>
      </c>
      <c r="AU722" s="35" t="str">
        <f ca="1">IF($D722&gt;$AU$5,1,"")</f>
        <v/>
      </c>
      <c r="AV722" s="35" t="str">
        <f ca="1">IF(AND($D722&gt;$AV$5,$D722&lt;$AU$5),1,"")</f>
        <v/>
      </c>
      <c r="AW722" s="35" t="str">
        <f ca="1">IF($C722&gt;$AU$5,1,"")</f>
        <v/>
      </c>
      <c r="AX722" s="35" t="str">
        <f ca="1">IF(AND($C722&gt;$AV$5,$C722&lt;$AU$5),1,"")</f>
        <v/>
      </c>
      <c r="AY722" s="21" t="str">
        <f t="shared" si="59"/>
        <v/>
      </c>
    </row>
    <row r="723" spans="1:51" x14ac:dyDescent="0.25">
      <c r="A723" s="18">
        <v>716</v>
      </c>
      <c r="B723" s="32"/>
      <c r="C723" s="33"/>
      <c r="D723" s="33"/>
      <c r="E723" s="26" t="str">
        <f t="shared" si="55"/>
        <v/>
      </c>
      <c r="F723" s="34"/>
      <c r="G723" s="35"/>
      <c r="H723" s="33"/>
      <c r="I723" s="35"/>
      <c r="J723" s="37"/>
      <c r="K723" s="37"/>
      <c r="L723" s="37"/>
      <c r="M723" s="37"/>
      <c r="N723" s="33"/>
      <c r="O723" s="33"/>
      <c r="P723" s="33"/>
      <c r="Q723" s="33"/>
      <c r="R723" s="35"/>
      <c r="S723" s="35"/>
      <c r="T723" s="37"/>
      <c r="U723" s="37"/>
      <c r="V723" s="35" t="str">
        <f>IF(ISBLANK(C723),"",IF(ISBLANK($D723),$C$3-C723,D723-C723))</f>
        <v/>
      </c>
      <c r="W723" s="35" t="str">
        <f>IF(E723="Oui",1,"")</f>
        <v/>
      </c>
      <c r="X723" s="35" t="str">
        <f t="shared" si="56"/>
        <v/>
      </c>
      <c r="Y723" s="35" t="str">
        <f t="shared" si="57"/>
        <v/>
      </c>
      <c r="Z723" s="35" t="str">
        <f>IF(E723="Oui",N723,"")</f>
        <v/>
      </c>
      <c r="AA723" s="38" t="str">
        <f>IF(E723="Oui",($C$3-J723)/365,"")</f>
        <v/>
      </c>
      <c r="AB723" s="35" t="str">
        <f t="shared" si="58"/>
        <v/>
      </c>
      <c r="AC723" s="35" t="str">
        <f>IF(AND($E723="Oui",$L723="CDI"),1,"")</f>
        <v/>
      </c>
      <c r="AD723" s="35" t="str">
        <f>IF(AND($E723="Oui",$L723="CDD"),1,"")</f>
        <v/>
      </c>
      <c r="AE723" s="35" t="str">
        <f>IF(AND($E723="Oui",$L723="Apprentissage"),1,"")</f>
        <v/>
      </c>
      <c r="AF723" s="35" t="str">
        <f>IF(AND($E723="Oui",$L723="Stage"),1,"")</f>
        <v/>
      </c>
      <c r="AG723" s="35" t="str">
        <f>IF(AND($E723="Oui",$L723="Autre"),1,"")</f>
        <v/>
      </c>
      <c r="AH723" s="35" t="str">
        <f>IF(AND($E723="Oui",$O723="Cadre"),1,"")</f>
        <v/>
      </c>
      <c r="AI723" s="35" t="str">
        <f>IF(AND($E723="Oui",$O723="Agent de maîtrise"),1,"")</f>
        <v/>
      </c>
      <c r="AJ723" s="35" t="str">
        <f>IF(AND($E723="Oui",$O723="Autre"),1,"")</f>
        <v/>
      </c>
      <c r="AK723" s="38" t="str">
        <f>IF(AND($E723="Oui",$H723="F"),($C$3-J723)/365,"")</f>
        <v/>
      </c>
      <c r="AL723" s="38" t="str">
        <f>IF(AND($E723="Oui",$H723="M"),($C$3-$J723)/365,"")</f>
        <v/>
      </c>
      <c r="AM723" s="35" t="str">
        <f>IF(AND($E723="Oui",$L723="CDI",$H723="F"),1,"")</f>
        <v/>
      </c>
      <c r="AN723" s="35" t="str">
        <f>IF(AND($E723="Oui",$L723="CDD",$H723="F"),1,"")</f>
        <v/>
      </c>
      <c r="AO723" s="35" t="str">
        <f>IF(AND($E723="Oui",$L723="Apprentissage",$H723="F"),1,"")</f>
        <v/>
      </c>
      <c r="AP723" s="35" t="str">
        <f>IF(AND($E723="Oui",$L723="Stage",$H723="F"),1,"")</f>
        <v/>
      </c>
      <c r="AQ723" s="35" t="str">
        <f>IF(AND($E723="Oui",$L723="Autre",$H723="F"),1,"")</f>
        <v/>
      </c>
      <c r="AR723" s="35" t="str">
        <f>IF(AND($E723="Oui",$O723="Cadre",$H723="F"),1,"")</f>
        <v/>
      </c>
      <c r="AS723" s="35" t="str">
        <f>IF(AND($E723="Oui",$O723="Agent de maîtrise",$H723="F"),1,"")</f>
        <v/>
      </c>
      <c r="AT723" s="35" t="str">
        <f>IF(AND($E723="Oui",$O723="Autre",$H723="F"),1,"")</f>
        <v/>
      </c>
      <c r="AU723" s="35" t="str">
        <f ca="1">IF($D723&gt;$AU$5,1,"")</f>
        <v/>
      </c>
      <c r="AV723" s="35" t="str">
        <f ca="1">IF(AND($D723&gt;$AV$5,$D723&lt;$AU$5),1,"")</f>
        <v/>
      </c>
      <c r="AW723" s="35" t="str">
        <f ca="1">IF($C723&gt;$AU$5,1,"")</f>
        <v/>
      </c>
      <c r="AX723" s="35" t="str">
        <f ca="1">IF(AND($C723&gt;$AV$5,$C723&lt;$AU$5),1,"")</f>
        <v/>
      </c>
      <c r="AY723" s="21" t="str">
        <f t="shared" si="59"/>
        <v/>
      </c>
    </row>
    <row r="724" spans="1:51" x14ac:dyDescent="0.25">
      <c r="A724" s="18">
        <v>717</v>
      </c>
      <c r="B724" s="32"/>
      <c r="C724" s="33"/>
      <c r="D724" s="33"/>
      <c r="E724" s="26" t="str">
        <f t="shared" si="55"/>
        <v/>
      </c>
      <c r="F724" s="34"/>
      <c r="G724" s="35"/>
      <c r="H724" s="33"/>
      <c r="I724" s="35"/>
      <c r="J724" s="37"/>
      <c r="K724" s="37"/>
      <c r="L724" s="37"/>
      <c r="M724" s="37"/>
      <c r="N724" s="33"/>
      <c r="O724" s="33"/>
      <c r="P724" s="33"/>
      <c r="Q724" s="33"/>
      <c r="R724" s="35"/>
      <c r="S724" s="35"/>
      <c r="T724" s="37"/>
      <c r="U724" s="37"/>
      <c r="V724" s="35" t="str">
        <f>IF(ISBLANK(C724),"",IF(ISBLANK($D724),$C$3-C724,D724-C724))</f>
        <v/>
      </c>
      <c r="W724" s="35" t="str">
        <f>IF(E724="Oui",1,"")</f>
        <v/>
      </c>
      <c r="X724" s="35" t="str">
        <f t="shared" si="56"/>
        <v/>
      </c>
      <c r="Y724" s="35" t="str">
        <f t="shared" si="57"/>
        <v/>
      </c>
      <c r="Z724" s="35" t="str">
        <f>IF(E724="Oui",N724,"")</f>
        <v/>
      </c>
      <c r="AA724" s="38" t="str">
        <f>IF(E724="Oui",($C$3-J724)/365,"")</f>
        <v/>
      </c>
      <c r="AB724" s="35" t="str">
        <f t="shared" si="58"/>
        <v/>
      </c>
      <c r="AC724" s="35" t="str">
        <f>IF(AND($E724="Oui",$L724="CDI"),1,"")</f>
        <v/>
      </c>
      <c r="AD724" s="35" t="str">
        <f>IF(AND($E724="Oui",$L724="CDD"),1,"")</f>
        <v/>
      </c>
      <c r="AE724" s="35" t="str">
        <f>IF(AND($E724="Oui",$L724="Apprentissage"),1,"")</f>
        <v/>
      </c>
      <c r="AF724" s="35" t="str">
        <f>IF(AND($E724="Oui",$L724="Stage"),1,"")</f>
        <v/>
      </c>
      <c r="AG724" s="35" t="str">
        <f>IF(AND($E724="Oui",$L724="Autre"),1,"")</f>
        <v/>
      </c>
      <c r="AH724" s="35" t="str">
        <f>IF(AND($E724="Oui",$O724="Cadre"),1,"")</f>
        <v/>
      </c>
      <c r="AI724" s="35" t="str">
        <f>IF(AND($E724="Oui",$O724="Agent de maîtrise"),1,"")</f>
        <v/>
      </c>
      <c r="AJ724" s="35" t="str">
        <f>IF(AND($E724="Oui",$O724="Autre"),1,"")</f>
        <v/>
      </c>
      <c r="AK724" s="38" t="str">
        <f>IF(AND($E724="Oui",$H724="F"),($C$3-J724)/365,"")</f>
        <v/>
      </c>
      <c r="AL724" s="38" t="str">
        <f>IF(AND($E724="Oui",$H724="M"),($C$3-$J724)/365,"")</f>
        <v/>
      </c>
      <c r="AM724" s="35" t="str">
        <f>IF(AND($E724="Oui",$L724="CDI",$H724="F"),1,"")</f>
        <v/>
      </c>
      <c r="AN724" s="35" t="str">
        <f>IF(AND($E724="Oui",$L724="CDD",$H724="F"),1,"")</f>
        <v/>
      </c>
      <c r="AO724" s="35" t="str">
        <f>IF(AND($E724="Oui",$L724="Apprentissage",$H724="F"),1,"")</f>
        <v/>
      </c>
      <c r="AP724" s="35" t="str">
        <f>IF(AND($E724="Oui",$L724="Stage",$H724="F"),1,"")</f>
        <v/>
      </c>
      <c r="AQ724" s="35" t="str">
        <f>IF(AND($E724="Oui",$L724="Autre",$H724="F"),1,"")</f>
        <v/>
      </c>
      <c r="AR724" s="35" t="str">
        <f>IF(AND($E724="Oui",$O724="Cadre",$H724="F"),1,"")</f>
        <v/>
      </c>
      <c r="AS724" s="35" t="str">
        <f>IF(AND($E724="Oui",$O724="Agent de maîtrise",$H724="F"),1,"")</f>
        <v/>
      </c>
      <c r="AT724" s="35" t="str">
        <f>IF(AND($E724="Oui",$O724="Autre",$H724="F"),1,"")</f>
        <v/>
      </c>
      <c r="AU724" s="35" t="str">
        <f ca="1">IF($D724&gt;$AU$5,1,"")</f>
        <v/>
      </c>
      <c r="AV724" s="35" t="str">
        <f ca="1">IF(AND($D724&gt;$AV$5,$D724&lt;$AU$5),1,"")</f>
        <v/>
      </c>
      <c r="AW724" s="35" t="str">
        <f ca="1">IF($C724&gt;$AU$5,1,"")</f>
        <v/>
      </c>
      <c r="AX724" s="35" t="str">
        <f ca="1">IF(AND($C724&gt;$AV$5,$C724&lt;$AU$5),1,"")</f>
        <v/>
      </c>
      <c r="AY724" s="21" t="str">
        <f t="shared" si="59"/>
        <v/>
      </c>
    </row>
    <row r="725" spans="1:51" x14ac:dyDescent="0.25">
      <c r="A725" s="18">
        <v>718</v>
      </c>
      <c r="B725" s="32"/>
      <c r="C725" s="33"/>
      <c r="D725" s="33"/>
      <c r="E725" s="26" t="str">
        <f t="shared" si="55"/>
        <v/>
      </c>
      <c r="F725" s="34"/>
      <c r="G725" s="35"/>
      <c r="H725" s="33"/>
      <c r="I725" s="35"/>
      <c r="J725" s="37"/>
      <c r="K725" s="37"/>
      <c r="L725" s="37"/>
      <c r="M725" s="37"/>
      <c r="N725" s="33"/>
      <c r="O725" s="33"/>
      <c r="P725" s="33"/>
      <c r="Q725" s="33"/>
      <c r="R725" s="35"/>
      <c r="S725" s="35"/>
      <c r="T725" s="37"/>
      <c r="U725" s="37"/>
      <c r="V725" s="35" t="str">
        <f>IF(ISBLANK(C725),"",IF(ISBLANK($D725),$C$3-C725,D725-C725))</f>
        <v/>
      </c>
      <c r="W725" s="35" t="str">
        <f>IF(E725="Oui",1,"")</f>
        <v/>
      </c>
      <c r="X725" s="35" t="str">
        <f t="shared" si="56"/>
        <v/>
      </c>
      <c r="Y725" s="35" t="str">
        <f t="shared" si="57"/>
        <v/>
      </c>
      <c r="Z725" s="35" t="str">
        <f>IF(E725="Oui",N725,"")</f>
        <v/>
      </c>
      <c r="AA725" s="38" t="str">
        <f>IF(E725="Oui",($C$3-J725)/365,"")</f>
        <v/>
      </c>
      <c r="AB725" s="35" t="str">
        <f t="shared" si="58"/>
        <v/>
      </c>
      <c r="AC725" s="35" t="str">
        <f>IF(AND($E725="Oui",$L725="CDI"),1,"")</f>
        <v/>
      </c>
      <c r="AD725" s="35" t="str">
        <f>IF(AND($E725="Oui",$L725="CDD"),1,"")</f>
        <v/>
      </c>
      <c r="AE725" s="35" t="str">
        <f>IF(AND($E725="Oui",$L725="Apprentissage"),1,"")</f>
        <v/>
      </c>
      <c r="AF725" s="35" t="str">
        <f>IF(AND($E725="Oui",$L725="Stage"),1,"")</f>
        <v/>
      </c>
      <c r="AG725" s="35" t="str">
        <f>IF(AND($E725="Oui",$L725="Autre"),1,"")</f>
        <v/>
      </c>
      <c r="AH725" s="35" t="str">
        <f>IF(AND($E725="Oui",$O725="Cadre"),1,"")</f>
        <v/>
      </c>
      <c r="AI725" s="35" t="str">
        <f>IF(AND($E725="Oui",$O725="Agent de maîtrise"),1,"")</f>
        <v/>
      </c>
      <c r="AJ725" s="35" t="str">
        <f>IF(AND($E725="Oui",$O725="Autre"),1,"")</f>
        <v/>
      </c>
      <c r="AK725" s="38" t="str">
        <f>IF(AND($E725="Oui",$H725="F"),($C$3-J725)/365,"")</f>
        <v/>
      </c>
      <c r="AL725" s="38" t="str">
        <f>IF(AND($E725="Oui",$H725="M"),($C$3-$J725)/365,"")</f>
        <v/>
      </c>
      <c r="AM725" s="35" t="str">
        <f>IF(AND($E725="Oui",$L725="CDI",$H725="F"),1,"")</f>
        <v/>
      </c>
      <c r="AN725" s="35" t="str">
        <f>IF(AND($E725="Oui",$L725="CDD",$H725="F"),1,"")</f>
        <v/>
      </c>
      <c r="AO725" s="35" t="str">
        <f>IF(AND($E725="Oui",$L725="Apprentissage",$H725="F"),1,"")</f>
        <v/>
      </c>
      <c r="AP725" s="35" t="str">
        <f>IF(AND($E725="Oui",$L725="Stage",$H725="F"),1,"")</f>
        <v/>
      </c>
      <c r="AQ725" s="35" t="str">
        <f>IF(AND($E725="Oui",$L725="Autre",$H725="F"),1,"")</f>
        <v/>
      </c>
      <c r="AR725" s="35" t="str">
        <f>IF(AND($E725="Oui",$O725="Cadre",$H725="F"),1,"")</f>
        <v/>
      </c>
      <c r="AS725" s="35" t="str">
        <f>IF(AND($E725="Oui",$O725="Agent de maîtrise",$H725="F"),1,"")</f>
        <v/>
      </c>
      <c r="AT725" s="35" t="str">
        <f>IF(AND($E725="Oui",$O725="Autre",$H725="F"),1,"")</f>
        <v/>
      </c>
      <c r="AU725" s="35" t="str">
        <f ca="1">IF($D725&gt;$AU$5,1,"")</f>
        <v/>
      </c>
      <c r="AV725" s="35" t="str">
        <f ca="1">IF(AND($D725&gt;$AV$5,$D725&lt;$AU$5),1,"")</f>
        <v/>
      </c>
      <c r="AW725" s="35" t="str">
        <f ca="1">IF($C725&gt;$AU$5,1,"")</f>
        <v/>
      </c>
      <c r="AX725" s="35" t="str">
        <f ca="1">IF(AND($C725&gt;$AV$5,$C725&lt;$AU$5),1,"")</f>
        <v/>
      </c>
      <c r="AY725" s="21" t="str">
        <f t="shared" si="59"/>
        <v/>
      </c>
    </row>
    <row r="726" spans="1:51" x14ac:dyDescent="0.25">
      <c r="A726" s="18">
        <v>719</v>
      </c>
      <c r="B726" s="32"/>
      <c r="C726" s="33"/>
      <c r="D726" s="33"/>
      <c r="E726" s="26" t="str">
        <f t="shared" si="55"/>
        <v/>
      </c>
      <c r="F726" s="34"/>
      <c r="G726" s="35"/>
      <c r="H726" s="33"/>
      <c r="I726" s="35"/>
      <c r="J726" s="37"/>
      <c r="K726" s="37"/>
      <c r="L726" s="37"/>
      <c r="M726" s="37"/>
      <c r="N726" s="33"/>
      <c r="O726" s="33"/>
      <c r="P726" s="33"/>
      <c r="Q726" s="33"/>
      <c r="R726" s="35"/>
      <c r="S726" s="35"/>
      <c r="T726" s="37"/>
      <c r="U726" s="37"/>
      <c r="V726" s="35" t="str">
        <f>IF(ISBLANK(C726),"",IF(ISBLANK($D726),$C$3-C726,D726-C726))</f>
        <v/>
      </c>
      <c r="W726" s="35" t="str">
        <f>IF(E726="Oui",1,"")</f>
        <v/>
      </c>
      <c r="X726" s="35" t="str">
        <f t="shared" si="56"/>
        <v/>
      </c>
      <c r="Y726" s="35" t="str">
        <f t="shared" si="57"/>
        <v/>
      </c>
      <c r="Z726" s="35" t="str">
        <f>IF(E726="Oui",N726,"")</f>
        <v/>
      </c>
      <c r="AA726" s="38" t="str">
        <f>IF(E726="Oui",($C$3-J726)/365,"")</f>
        <v/>
      </c>
      <c r="AB726" s="35" t="str">
        <f t="shared" si="58"/>
        <v/>
      </c>
      <c r="AC726" s="35" t="str">
        <f>IF(AND($E726="Oui",$L726="CDI"),1,"")</f>
        <v/>
      </c>
      <c r="AD726" s="35" t="str">
        <f>IF(AND($E726="Oui",$L726="CDD"),1,"")</f>
        <v/>
      </c>
      <c r="AE726" s="35" t="str">
        <f>IF(AND($E726="Oui",$L726="Apprentissage"),1,"")</f>
        <v/>
      </c>
      <c r="AF726" s="35" t="str">
        <f>IF(AND($E726="Oui",$L726="Stage"),1,"")</f>
        <v/>
      </c>
      <c r="AG726" s="35" t="str">
        <f>IF(AND($E726="Oui",$L726="Autre"),1,"")</f>
        <v/>
      </c>
      <c r="AH726" s="35" t="str">
        <f>IF(AND($E726="Oui",$O726="Cadre"),1,"")</f>
        <v/>
      </c>
      <c r="AI726" s="35" t="str">
        <f>IF(AND($E726="Oui",$O726="Agent de maîtrise"),1,"")</f>
        <v/>
      </c>
      <c r="AJ726" s="35" t="str">
        <f>IF(AND($E726="Oui",$O726="Autre"),1,"")</f>
        <v/>
      </c>
      <c r="AK726" s="38" t="str">
        <f>IF(AND($E726="Oui",$H726="F"),($C$3-J726)/365,"")</f>
        <v/>
      </c>
      <c r="AL726" s="38" t="str">
        <f>IF(AND($E726="Oui",$H726="M"),($C$3-$J726)/365,"")</f>
        <v/>
      </c>
      <c r="AM726" s="35" t="str">
        <f>IF(AND($E726="Oui",$L726="CDI",$H726="F"),1,"")</f>
        <v/>
      </c>
      <c r="AN726" s="35" t="str">
        <f>IF(AND($E726="Oui",$L726="CDD",$H726="F"),1,"")</f>
        <v/>
      </c>
      <c r="AO726" s="35" t="str">
        <f>IF(AND($E726="Oui",$L726="Apprentissage",$H726="F"),1,"")</f>
        <v/>
      </c>
      <c r="AP726" s="35" t="str">
        <f>IF(AND($E726="Oui",$L726="Stage",$H726="F"),1,"")</f>
        <v/>
      </c>
      <c r="AQ726" s="35" t="str">
        <f>IF(AND($E726="Oui",$L726="Autre",$H726="F"),1,"")</f>
        <v/>
      </c>
      <c r="AR726" s="35" t="str">
        <f>IF(AND($E726="Oui",$O726="Cadre",$H726="F"),1,"")</f>
        <v/>
      </c>
      <c r="AS726" s="35" t="str">
        <f>IF(AND($E726="Oui",$O726="Agent de maîtrise",$H726="F"),1,"")</f>
        <v/>
      </c>
      <c r="AT726" s="35" t="str">
        <f>IF(AND($E726="Oui",$O726="Autre",$H726="F"),1,"")</f>
        <v/>
      </c>
      <c r="AU726" s="35" t="str">
        <f ca="1">IF($D726&gt;$AU$5,1,"")</f>
        <v/>
      </c>
      <c r="AV726" s="35" t="str">
        <f ca="1">IF(AND($D726&gt;$AV$5,$D726&lt;$AU$5),1,"")</f>
        <v/>
      </c>
      <c r="AW726" s="35" t="str">
        <f ca="1">IF($C726&gt;$AU$5,1,"")</f>
        <v/>
      </c>
      <c r="AX726" s="35" t="str">
        <f ca="1">IF(AND($C726&gt;$AV$5,$C726&lt;$AU$5),1,"")</f>
        <v/>
      </c>
      <c r="AY726" s="21" t="str">
        <f t="shared" si="59"/>
        <v/>
      </c>
    </row>
    <row r="727" spans="1:51" x14ac:dyDescent="0.25">
      <c r="A727" s="18">
        <v>720</v>
      </c>
      <c r="B727" s="32"/>
      <c r="C727" s="33"/>
      <c r="D727" s="33"/>
      <c r="E727" s="26" t="str">
        <f t="shared" si="55"/>
        <v/>
      </c>
      <c r="F727" s="34"/>
      <c r="G727" s="35"/>
      <c r="H727" s="33"/>
      <c r="I727" s="35"/>
      <c r="J727" s="37"/>
      <c r="K727" s="37"/>
      <c r="L727" s="37"/>
      <c r="M727" s="37"/>
      <c r="N727" s="33"/>
      <c r="O727" s="33"/>
      <c r="P727" s="33"/>
      <c r="Q727" s="33"/>
      <c r="R727" s="35"/>
      <c r="S727" s="35"/>
      <c r="T727" s="37"/>
      <c r="U727" s="37"/>
      <c r="V727" s="35" t="str">
        <f>IF(ISBLANK(C727),"",IF(ISBLANK($D727),$C$3-C727,D727-C727))</f>
        <v/>
      </c>
      <c r="W727" s="35" t="str">
        <f>IF(E727="Oui",1,"")</f>
        <v/>
      </c>
      <c r="X727" s="35" t="str">
        <f t="shared" si="56"/>
        <v/>
      </c>
      <c r="Y727" s="35" t="str">
        <f t="shared" si="57"/>
        <v/>
      </c>
      <c r="Z727" s="35" t="str">
        <f>IF(E727="Oui",N727,"")</f>
        <v/>
      </c>
      <c r="AA727" s="38" t="str">
        <f>IF(E727="Oui",($C$3-J727)/365,"")</f>
        <v/>
      </c>
      <c r="AB727" s="35" t="str">
        <f t="shared" si="58"/>
        <v/>
      </c>
      <c r="AC727" s="35" t="str">
        <f>IF(AND($E727="Oui",$L727="CDI"),1,"")</f>
        <v/>
      </c>
      <c r="AD727" s="35" t="str">
        <f>IF(AND($E727="Oui",$L727="CDD"),1,"")</f>
        <v/>
      </c>
      <c r="AE727" s="35" t="str">
        <f>IF(AND($E727="Oui",$L727="Apprentissage"),1,"")</f>
        <v/>
      </c>
      <c r="AF727" s="35" t="str">
        <f>IF(AND($E727="Oui",$L727="Stage"),1,"")</f>
        <v/>
      </c>
      <c r="AG727" s="35" t="str">
        <f>IF(AND($E727="Oui",$L727="Autre"),1,"")</f>
        <v/>
      </c>
      <c r="AH727" s="35" t="str">
        <f>IF(AND($E727="Oui",$O727="Cadre"),1,"")</f>
        <v/>
      </c>
      <c r="AI727" s="35" t="str">
        <f>IF(AND($E727="Oui",$O727="Agent de maîtrise"),1,"")</f>
        <v/>
      </c>
      <c r="AJ727" s="35" t="str">
        <f>IF(AND($E727="Oui",$O727="Autre"),1,"")</f>
        <v/>
      </c>
      <c r="AK727" s="38" t="str">
        <f>IF(AND($E727="Oui",$H727="F"),($C$3-J727)/365,"")</f>
        <v/>
      </c>
      <c r="AL727" s="38" t="str">
        <f>IF(AND($E727="Oui",$H727="M"),($C$3-$J727)/365,"")</f>
        <v/>
      </c>
      <c r="AM727" s="35" t="str">
        <f>IF(AND($E727="Oui",$L727="CDI",$H727="F"),1,"")</f>
        <v/>
      </c>
      <c r="AN727" s="35" t="str">
        <f>IF(AND($E727="Oui",$L727="CDD",$H727="F"),1,"")</f>
        <v/>
      </c>
      <c r="AO727" s="35" t="str">
        <f>IF(AND($E727="Oui",$L727="Apprentissage",$H727="F"),1,"")</f>
        <v/>
      </c>
      <c r="AP727" s="35" t="str">
        <f>IF(AND($E727="Oui",$L727="Stage",$H727="F"),1,"")</f>
        <v/>
      </c>
      <c r="AQ727" s="35" t="str">
        <f>IF(AND($E727="Oui",$L727="Autre",$H727="F"),1,"")</f>
        <v/>
      </c>
      <c r="AR727" s="35" t="str">
        <f>IF(AND($E727="Oui",$O727="Cadre",$H727="F"),1,"")</f>
        <v/>
      </c>
      <c r="AS727" s="35" t="str">
        <f>IF(AND($E727="Oui",$O727="Agent de maîtrise",$H727="F"),1,"")</f>
        <v/>
      </c>
      <c r="AT727" s="35" t="str">
        <f>IF(AND($E727="Oui",$O727="Autre",$H727="F"),1,"")</f>
        <v/>
      </c>
      <c r="AU727" s="35" t="str">
        <f ca="1">IF($D727&gt;$AU$5,1,"")</f>
        <v/>
      </c>
      <c r="AV727" s="35" t="str">
        <f ca="1">IF(AND($D727&gt;$AV$5,$D727&lt;$AU$5),1,"")</f>
        <v/>
      </c>
      <c r="AW727" s="35" t="str">
        <f ca="1">IF($C727&gt;$AU$5,1,"")</f>
        <v/>
      </c>
      <c r="AX727" s="35" t="str">
        <f ca="1">IF(AND($C727&gt;$AV$5,$C727&lt;$AU$5),1,"")</f>
        <v/>
      </c>
      <c r="AY727" s="21" t="str">
        <f t="shared" si="59"/>
        <v/>
      </c>
    </row>
    <row r="728" spans="1:51" x14ac:dyDescent="0.25">
      <c r="A728" s="18">
        <v>721</v>
      </c>
      <c r="B728" s="32"/>
      <c r="C728" s="33"/>
      <c r="D728" s="33"/>
      <c r="E728" s="26" t="str">
        <f t="shared" si="55"/>
        <v/>
      </c>
      <c r="F728" s="34"/>
      <c r="G728" s="35"/>
      <c r="H728" s="33"/>
      <c r="I728" s="35"/>
      <c r="J728" s="37"/>
      <c r="K728" s="37"/>
      <c r="L728" s="37"/>
      <c r="M728" s="37"/>
      <c r="N728" s="33"/>
      <c r="O728" s="33"/>
      <c r="P728" s="33"/>
      <c r="Q728" s="33"/>
      <c r="R728" s="35"/>
      <c r="S728" s="35"/>
      <c r="T728" s="37"/>
      <c r="U728" s="37"/>
      <c r="V728" s="35" t="str">
        <f>IF(ISBLANK(C728),"",IF(ISBLANK($D728),$C$3-C728,D728-C728))</f>
        <v/>
      </c>
      <c r="W728" s="35" t="str">
        <f>IF(E728="Oui",1,"")</f>
        <v/>
      </c>
      <c r="X728" s="35" t="str">
        <f t="shared" si="56"/>
        <v/>
      </c>
      <c r="Y728" s="35" t="str">
        <f t="shared" si="57"/>
        <v/>
      </c>
      <c r="Z728" s="35" t="str">
        <f>IF(E728="Oui",N728,"")</f>
        <v/>
      </c>
      <c r="AA728" s="38" t="str">
        <f>IF(E728="Oui",($C$3-J728)/365,"")</f>
        <v/>
      </c>
      <c r="AB728" s="35" t="str">
        <f t="shared" si="58"/>
        <v/>
      </c>
      <c r="AC728" s="35" t="str">
        <f>IF(AND($E728="Oui",$L728="CDI"),1,"")</f>
        <v/>
      </c>
      <c r="AD728" s="35" t="str">
        <f>IF(AND($E728="Oui",$L728="CDD"),1,"")</f>
        <v/>
      </c>
      <c r="AE728" s="35" t="str">
        <f>IF(AND($E728="Oui",$L728="Apprentissage"),1,"")</f>
        <v/>
      </c>
      <c r="AF728" s="35" t="str">
        <f>IF(AND($E728="Oui",$L728="Stage"),1,"")</f>
        <v/>
      </c>
      <c r="AG728" s="35" t="str">
        <f>IF(AND($E728="Oui",$L728="Autre"),1,"")</f>
        <v/>
      </c>
      <c r="AH728" s="35" t="str">
        <f>IF(AND($E728="Oui",$O728="Cadre"),1,"")</f>
        <v/>
      </c>
      <c r="AI728" s="35" t="str">
        <f>IF(AND($E728="Oui",$O728="Agent de maîtrise"),1,"")</f>
        <v/>
      </c>
      <c r="AJ728" s="35" t="str">
        <f>IF(AND($E728="Oui",$O728="Autre"),1,"")</f>
        <v/>
      </c>
      <c r="AK728" s="38" t="str">
        <f>IF(AND($E728="Oui",$H728="F"),($C$3-J728)/365,"")</f>
        <v/>
      </c>
      <c r="AL728" s="38" t="str">
        <f>IF(AND($E728="Oui",$H728="M"),($C$3-$J728)/365,"")</f>
        <v/>
      </c>
      <c r="AM728" s="35" t="str">
        <f>IF(AND($E728="Oui",$L728="CDI",$H728="F"),1,"")</f>
        <v/>
      </c>
      <c r="AN728" s="35" t="str">
        <f>IF(AND($E728="Oui",$L728="CDD",$H728="F"),1,"")</f>
        <v/>
      </c>
      <c r="AO728" s="35" t="str">
        <f>IF(AND($E728="Oui",$L728="Apprentissage",$H728="F"),1,"")</f>
        <v/>
      </c>
      <c r="AP728" s="35" t="str">
        <f>IF(AND($E728="Oui",$L728="Stage",$H728="F"),1,"")</f>
        <v/>
      </c>
      <c r="AQ728" s="35" t="str">
        <f>IF(AND($E728="Oui",$L728="Autre",$H728="F"),1,"")</f>
        <v/>
      </c>
      <c r="AR728" s="35" t="str">
        <f>IF(AND($E728="Oui",$O728="Cadre",$H728="F"),1,"")</f>
        <v/>
      </c>
      <c r="AS728" s="35" t="str">
        <f>IF(AND($E728="Oui",$O728="Agent de maîtrise",$H728="F"),1,"")</f>
        <v/>
      </c>
      <c r="AT728" s="35" t="str">
        <f>IF(AND($E728="Oui",$O728="Autre",$H728="F"),1,"")</f>
        <v/>
      </c>
      <c r="AU728" s="35" t="str">
        <f ca="1">IF($D728&gt;$AU$5,1,"")</f>
        <v/>
      </c>
      <c r="AV728" s="35" t="str">
        <f ca="1">IF(AND($D728&gt;$AV$5,$D728&lt;$AU$5),1,"")</f>
        <v/>
      </c>
      <c r="AW728" s="35" t="str">
        <f ca="1">IF($C728&gt;$AU$5,1,"")</f>
        <v/>
      </c>
      <c r="AX728" s="35" t="str">
        <f ca="1">IF(AND($C728&gt;$AV$5,$C728&lt;$AU$5),1,"")</f>
        <v/>
      </c>
      <c r="AY728" s="21" t="str">
        <f t="shared" si="59"/>
        <v/>
      </c>
    </row>
    <row r="729" spans="1:51" x14ac:dyDescent="0.25">
      <c r="A729" s="18">
        <v>722</v>
      </c>
      <c r="B729" s="32"/>
      <c r="C729" s="33"/>
      <c r="D729" s="33"/>
      <c r="E729" s="26" t="str">
        <f t="shared" si="55"/>
        <v/>
      </c>
      <c r="F729" s="34"/>
      <c r="G729" s="35"/>
      <c r="H729" s="33"/>
      <c r="I729" s="35"/>
      <c r="J729" s="37"/>
      <c r="K729" s="37"/>
      <c r="L729" s="37"/>
      <c r="M729" s="37"/>
      <c r="N729" s="33"/>
      <c r="O729" s="33"/>
      <c r="P729" s="33"/>
      <c r="Q729" s="33"/>
      <c r="R729" s="35"/>
      <c r="S729" s="35"/>
      <c r="T729" s="37"/>
      <c r="U729" s="37"/>
      <c r="V729" s="35" t="str">
        <f>IF(ISBLANK(C729),"",IF(ISBLANK($D729),$C$3-C729,D729-C729))</f>
        <v/>
      </c>
      <c r="W729" s="35" t="str">
        <f>IF(E729="Oui",1,"")</f>
        <v/>
      </c>
      <c r="X729" s="35" t="str">
        <f t="shared" si="56"/>
        <v/>
      </c>
      <c r="Y729" s="35" t="str">
        <f t="shared" si="57"/>
        <v/>
      </c>
      <c r="Z729" s="35" t="str">
        <f>IF(E729="Oui",N729,"")</f>
        <v/>
      </c>
      <c r="AA729" s="38" t="str">
        <f>IF(E729="Oui",($C$3-J729)/365,"")</f>
        <v/>
      </c>
      <c r="AB729" s="35" t="str">
        <f t="shared" si="58"/>
        <v/>
      </c>
      <c r="AC729" s="35" t="str">
        <f>IF(AND($E729="Oui",$L729="CDI"),1,"")</f>
        <v/>
      </c>
      <c r="AD729" s="35" t="str">
        <f>IF(AND($E729="Oui",$L729="CDD"),1,"")</f>
        <v/>
      </c>
      <c r="AE729" s="35" t="str">
        <f>IF(AND($E729="Oui",$L729="Apprentissage"),1,"")</f>
        <v/>
      </c>
      <c r="AF729" s="35" t="str">
        <f>IF(AND($E729="Oui",$L729="Stage"),1,"")</f>
        <v/>
      </c>
      <c r="AG729" s="35" t="str">
        <f>IF(AND($E729="Oui",$L729="Autre"),1,"")</f>
        <v/>
      </c>
      <c r="AH729" s="35" t="str">
        <f>IF(AND($E729="Oui",$O729="Cadre"),1,"")</f>
        <v/>
      </c>
      <c r="AI729" s="35" t="str">
        <f>IF(AND($E729="Oui",$O729="Agent de maîtrise"),1,"")</f>
        <v/>
      </c>
      <c r="AJ729" s="35" t="str">
        <f>IF(AND($E729="Oui",$O729="Autre"),1,"")</f>
        <v/>
      </c>
      <c r="AK729" s="38" t="str">
        <f>IF(AND($E729="Oui",$H729="F"),($C$3-J729)/365,"")</f>
        <v/>
      </c>
      <c r="AL729" s="38" t="str">
        <f>IF(AND($E729="Oui",$H729="M"),($C$3-$J729)/365,"")</f>
        <v/>
      </c>
      <c r="AM729" s="35" t="str">
        <f>IF(AND($E729="Oui",$L729="CDI",$H729="F"),1,"")</f>
        <v/>
      </c>
      <c r="AN729" s="35" t="str">
        <f>IF(AND($E729="Oui",$L729="CDD",$H729="F"),1,"")</f>
        <v/>
      </c>
      <c r="AO729" s="35" t="str">
        <f>IF(AND($E729="Oui",$L729="Apprentissage",$H729="F"),1,"")</f>
        <v/>
      </c>
      <c r="AP729" s="35" t="str">
        <f>IF(AND($E729="Oui",$L729="Stage",$H729="F"),1,"")</f>
        <v/>
      </c>
      <c r="AQ729" s="35" t="str">
        <f>IF(AND($E729="Oui",$L729="Autre",$H729="F"),1,"")</f>
        <v/>
      </c>
      <c r="AR729" s="35" t="str">
        <f>IF(AND($E729="Oui",$O729="Cadre",$H729="F"),1,"")</f>
        <v/>
      </c>
      <c r="AS729" s="35" t="str">
        <f>IF(AND($E729="Oui",$O729="Agent de maîtrise",$H729="F"),1,"")</f>
        <v/>
      </c>
      <c r="AT729" s="35" t="str">
        <f>IF(AND($E729="Oui",$O729="Autre",$H729="F"),1,"")</f>
        <v/>
      </c>
      <c r="AU729" s="35" t="str">
        <f ca="1">IF($D729&gt;$AU$5,1,"")</f>
        <v/>
      </c>
      <c r="AV729" s="35" t="str">
        <f ca="1">IF(AND($D729&gt;$AV$5,$D729&lt;$AU$5),1,"")</f>
        <v/>
      </c>
      <c r="AW729" s="35" t="str">
        <f ca="1">IF($C729&gt;$AU$5,1,"")</f>
        <v/>
      </c>
      <c r="AX729" s="35" t="str">
        <f ca="1">IF(AND($C729&gt;$AV$5,$C729&lt;$AU$5),1,"")</f>
        <v/>
      </c>
      <c r="AY729" s="21" t="str">
        <f t="shared" si="59"/>
        <v/>
      </c>
    </row>
    <row r="730" spans="1:51" x14ac:dyDescent="0.25">
      <c r="A730" s="18">
        <v>723</v>
      </c>
      <c r="B730" s="32"/>
      <c r="C730" s="33"/>
      <c r="D730" s="33"/>
      <c r="E730" s="26" t="str">
        <f t="shared" si="55"/>
        <v/>
      </c>
      <c r="F730" s="34"/>
      <c r="G730" s="35"/>
      <c r="H730" s="33"/>
      <c r="I730" s="35"/>
      <c r="J730" s="37"/>
      <c r="K730" s="37"/>
      <c r="L730" s="37"/>
      <c r="M730" s="37"/>
      <c r="N730" s="33"/>
      <c r="O730" s="33"/>
      <c r="P730" s="33"/>
      <c r="Q730" s="33"/>
      <c r="R730" s="35"/>
      <c r="S730" s="35"/>
      <c r="T730" s="37"/>
      <c r="U730" s="37"/>
      <c r="V730" s="35" t="str">
        <f>IF(ISBLANK(C730),"",IF(ISBLANK($D730),$C$3-C730,D730-C730))</f>
        <v/>
      </c>
      <c r="W730" s="35" t="str">
        <f>IF(E730="Oui",1,"")</f>
        <v/>
      </c>
      <c r="X730" s="35" t="str">
        <f t="shared" si="56"/>
        <v/>
      </c>
      <c r="Y730" s="35" t="str">
        <f t="shared" si="57"/>
        <v/>
      </c>
      <c r="Z730" s="35" t="str">
        <f>IF(E730="Oui",N730,"")</f>
        <v/>
      </c>
      <c r="AA730" s="38" t="str">
        <f>IF(E730="Oui",($C$3-J730)/365,"")</f>
        <v/>
      </c>
      <c r="AB730" s="35" t="str">
        <f t="shared" si="58"/>
        <v/>
      </c>
      <c r="AC730" s="35" t="str">
        <f>IF(AND($E730="Oui",$L730="CDI"),1,"")</f>
        <v/>
      </c>
      <c r="AD730" s="35" t="str">
        <f>IF(AND($E730="Oui",$L730="CDD"),1,"")</f>
        <v/>
      </c>
      <c r="AE730" s="35" t="str">
        <f>IF(AND($E730="Oui",$L730="Apprentissage"),1,"")</f>
        <v/>
      </c>
      <c r="AF730" s="35" t="str">
        <f>IF(AND($E730="Oui",$L730="Stage"),1,"")</f>
        <v/>
      </c>
      <c r="AG730" s="35" t="str">
        <f>IF(AND($E730="Oui",$L730="Autre"),1,"")</f>
        <v/>
      </c>
      <c r="AH730" s="35" t="str">
        <f>IF(AND($E730="Oui",$O730="Cadre"),1,"")</f>
        <v/>
      </c>
      <c r="AI730" s="35" t="str">
        <f>IF(AND($E730="Oui",$O730="Agent de maîtrise"),1,"")</f>
        <v/>
      </c>
      <c r="AJ730" s="35" t="str">
        <f>IF(AND($E730="Oui",$O730="Autre"),1,"")</f>
        <v/>
      </c>
      <c r="AK730" s="38" t="str">
        <f>IF(AND($E730="Oui",$H730="F"),($C$3-J730)/365,"")</f>
        <v/>
      </c>
      <c r="AL730" s="38" t="str">
        <f>IF(AND($E730="Oui",$H730="M"),($C$3-$J730)/365,"")</f>
        <v/>
      </c>
      <c r="AM730" s="35" t="str">
        <f>IF(AND($E730="Oui",$L730="CDI",$H730="F"),1,"")</f>
        <v/>
      </c>
      <c r="AN730" s="35" t="str">
        <f>IF(AND($E730="Oui",$L730="CDD",$H730="F"),1,"")</f>
        <v/>
      </c>
      <c r="AO730" s="35" t="str">
        <f>IF(AND($E730="Oui",$L730="Apprentissage",$H730="F"),1,"")</f>
        <v/>
      </c>
      <c r="AP730" s="35" t="str">
        <f>IF(AND($E730="Oui",$L730="Stage",$H730="F"),1,"")</f>
        <v/>
      </c>
      <c r="AQ730" s="35" t="str">
        <f>IF(AND($E730="Oui",$L730="Autre",$H730="F"),1,"")</f>
        <v/>
      </c>
      <c r="AR730" s="35" t="str">
        <f>IF(AND($E730="Oui",$O730="Cadre",$H730="F"),1,"")</f>
        <v/>
      </c>
      <c r="AS730" s="35" t="str">
        <f>IF(AND($E730="Oui",$O730="Agent de maîtrise",$H730="F"),1,"")</f>
        <v/>
      </c>
      <c r="AT730" s="35" t="str">
        <f>IF(AND($E730="Oui",$O730="Autre",$H730="F"),1,"")</f>
        <v/>
      </c>
      <c r="AU730" s="35" t="str">
        <f ca="1">IF($D730&gt;$AU$5,1,"")</f>
        <v/>
      </c>
      <c r="AV730" s="35" t="str">
        <f ca="1">IF(AND($D730&gt;$AV$5,$D730&lt;$AU$5),1,"")</f>
        <v/>
      </c>
      <c r="AW730" s="35" t="str">
        <f ca="1">IF($C730&gt;$AU$5,1,"")</f>
        <v/>
      </c>
      <c r="AX730" s="35" t="str">
        <f ca="1">IF(AND($C730&gt;$AV$5,$C730&lt;$AU$5),1,"")</f>
        <v/>
      </c>
      <c r="AY730" s="21" t="str">
        <f t="shared" si="59"/>
        <v/>
      </c>
    </row>
    <row r="731" spans="1:51" x14ac:dyDescent="0.25">
      <c r="A731" s="18">
        <v>724</v>
      </c>
      <c r="B731" s="32"/>
      <c r="C731" s="33"/>
      <c r="D731" s="33"/>
      <c r="E731" s="26" t="str">
        <f t="shared" si="55"/>
        <v/>
      </c>
      <c r="F731" s="34"/>
      <c r="G731" s="35"/>
      <c r="H731" s="33"/>
      <c r="I731" s="35"/>
      <c r="J731" s="37"/>
      <c r="K731" s="37"/>
      <c r="L731" s="37"/>
      <c r="M731" s="37"/>
      <c r="N731" s="33"/>
      <c r="O731" s="33"/>
      <c r="P731" s="33"/>
      <c r="Q731" s="33"/>
      <c r="R731" s="35"/>
      <c r="S731" s="35"/>
      <c r="T731" s="37"/>
      <c r="U731" s="37"/>
      <c r="V731" s="35" t="str">
        <f>IF(ISBLANK(C731),"",IF(ISBLANK($D731),$C$3-C731,D731-C731))</f>
        <v/>
      </c>
      <c r="W731" s="35" t="str">
        <f>IF(E731="Oui",1,"")</f>
        <v/>
      </c>
      <c r="X731" s="35" t="str">
        <f t="shared" si="56"/>
        <v/>
      </c>
      <c r="Y731" s="35" t="str">
        <f t="shared" si="57"/>
        <v/>
      </c>
      <c r="Z731" s="35" t="str">
        <f>IF(E731="Oui",N731,"")</f>
        <v/>
      </c>
      <c r="AA731" s="38" t="str">
        <f>IF(E731="Oui",($C$3-J731)/365,"")</f>
        <v/>
      </c>
      <c r="AB731" s="35" t="str">
        <f t="shared" si="58"/>
        <v/>
      </c>
      <c r="AC731" s="35" t="str">
        <f>IF(AND($E731="Oui",$L731="CDI"),1,"")</f>
        <v/>
      </c>
      <c r="AD731" s="35" t="str">
        <f>IF(AND($E731="Oui",$L731="CDD"),1,"")</f>
        <v/>
      </c>
      <c r="AE731" s="35" t="str">
        <f>IF(AND($E731="Oui",$L731="Apprentissage"),1,"")</f>
        <v/>
      </c>
      <c r="AF731" s="35" t="str">
        <f>IF(AND($E731="Oui",$L731="Stage"),1,"")</f>
        <v/>
      </c>
      <c r="AG731" s="35" t="str">
        <f>IF(AND($E731="Oui",$L731="Autre"),1,"")</f>
        <v/>
      </c>
      <c r="AH731" s="35" t="str">
        <f>IF(AND($E731="Oui",$O731="Cadre"),1,"")</f>
        <v/>
      </c>
      <c r="AI731" s="35" t="str">
        <f>IF(AND($E731="Oui",$O731="Agent de maîtrise"),1,"")</f>
        <v/>
      </c>
      <c r="AJ731" s="35" t="str">
        <f>IF(AND($E731="Oui",$O731="Autre"),1,"")</f>
        <v/>
      </c>
      <c r="AK731" s="38" t="str">
        <f>IF(AND($E731="Oui",$H731="F"),($C$3-J731)/365,"")</f>
        <v/>
      </c>
      <c r="AL731" s="38" t="str">
        <f>IF(AND($E731="Oui",$H731="M"),($C$3-$J731)/365,"")</f>
        <v/>
      </c>
      <c r="AM731" s="35" t="str">
        <f>IF(AND($E731="Oui",$L731="CDI",$H731="F"),1,"")</f>
        <v/>
      </c>
      <c r="AN731" s="35" t="str">
        <f>IF(AND($E731="Oui",$L731="CDD",$H731="F"),1,"")</f>
        <v/>
      </c>
      <c r="AO731" s="35" t="str">
        <f>IF(AND($E731="Oui",$L731="Apprentissage",$H731="F"),1,"")</f>
        <v/>
      </c>
      <c r="AP731" s="35" t="str">
        <f>IF(AND($E731="Oui",$L731="Stage",$H731="F"),1,"")</f>
        <v/>
      </c>
      <c r="AQ731" s="35" t="str">
        <f>IF(AND($E731="Oui",$L731="Autre",$H731="F"),1,"")</f>
        <v/>
      </c>
      <c r="AR731" s="35" t="str">
        <f>IF(AND($E731="Oui",$O731="Cadre",$H731="F"),1,"")</f>
        <v/>
      </c>
      <c r="AS731" s="35" t="str">
        <f>IF(AND($E731="Oui",$O731="Agent de maîtrise",$H731="F"),1,"")</f>
        <v/>
      </c>
      <c r="AT731" s="35" t="str">
        <f>IF(AND($E731="Oui",$O731="Autre",$H731="F"),1,"")</f>
        <v/>
      </c>
      <c r="AU731" s="35" t="str">
        <f ca="1">IF($D731&gt;$AU$5,1,"")</f>
        <v/>
      </c>
      <c r="AV731" s="35" t="str">
        <f ca="1">IF(AND($D731&gt;$AV$5,$D731&lt;$AU$5),1,"")</f>
        <v/>
      </c>
      <c r="AW731" s="35" t="str">
        <f ca="1">IF($C731&gt;$AU$5,1,"")</f>
        <v/>
      </c>
      <c r="AX731" s="35" t="str">
        <f ca="1">IF(AND($C731&gt;$AV$5,$C731&lt;$AU$5),1,"")</f>
        <v/>
      </c>
      <c r="AY731" s="21" t="str">
        <f t="shared" si="59"/>
        <v/>
      </c>
    </row>
    <row r="732" spans="1:51" x14ac:dyDescent="0.25">
      <c r="A732" s="18">
        <v>725</v>
      </c>
      <c r="B732" s="32"/>
      <c r="C732" s="33"/>
      <c r="D732" s="33"/>
      <c r="E732" s="26" t="str">
        <f t="shared" si="55"/>
        <v/>
      </c>
      <c r="F732" s="34"/>
      <c r="G732" s="35"/>
      <c r="H732" s="33"/>
      <c r="I732" s="35"/>
      <c r="J732" s="37"/>
      <c r="K732" s="37"/>
      <c r="L732" s="37"/>
      <c r="M732" s="37"/>
      <c r="N732" s="33"/>
      <c r="O732" s="33"/>
      <c r="P732" s="33"/>
      <c r="Q732" s="33"/>
      <c r="R732" s="35"/>
      <c r="S732" s="35"/>
      <c r="T732" s="37"/>
      <c r="U732" s="37"/>
      <c r="V732" s="35" t="str">
        <f>IF(ISBLANK(C732),"",IF(ISBLANK($D732),$C$3-C732,D732-C732))</f>
        <v/>
      </c>
      <c r="W732" s="35" t="str">
        <f>IF(E732="Oui",1,"")</f>
        <v/>
      </c>
      <c r="X732" s="35" t="str">
        <f t="shared" si="56"/>
        <v/>
      </c>
      <c r="Y732" s="35" t="str">
        <f t="shared" si="57"/>
        <v/>
      </c>
      <c r="Z732" s="35" t="str">
        <f>IF(E732="Oui",N732,"")</f>
        <v/>
      </c>
      <c r="AA732" s="38" t="str">
        <f>IF(E732="Oui",($C$3-J732)/365,"")</f>
        <v/>
      </c>
      <c r="AB732" s="35" t="str">
        <f t="shared" si="58"/>
        <v/>
      </c>
      <c r="AC732" s="35" t="str">
        <f>IF(AND($E732="Oui",$L732="CDI"),1,"")</f>
        <v/>
      </c>
      <c r="AD732" s="35" t="str">
        <f>IF(AND($E732="Oui",$L732="CDD"),1,"")</f>
        <v/>
      </c>
      <c r="AE732" s="35" t="str">
        <f>IF(AND($E732="Oui",$L732="Apprentissage"),1,"")</f>
        <v/>
      </c>
      <c r="AF732" s="35" t="str">
        <f>IF(AND($E732="Oui",$L732="Stage"),1,"")</f>
        <v/>
      </c>
      <c r="AG732" s="35" t="str">
        <f>IF(AND($E732="Oui",$L732="Autre"),1,"")</f>
        <v/>
      </c>
      <c r="AH732" s="35" t="str">
        <f>IF(AND($E732="Oui",$O732="Cadre"),1,"")</f>
        <v/>
      </c>
      <c r="AI732" s="35" t="str">
        <f>IF(AND($E732="Oui",$O732="Agent de maîtrise"),1,"")</f>
        <v/>
      </c>
      <c r="AJ732" s="35" t="str">
        <f>IF(AND($E732="Oui",$O732="Autre"),1,"")</f>
        <v/>
      </c>
      <c r="AK732" s="38" t="str">
        <f>IF(AND($E732="Oui",$H732="F"),($C$3-J732)/365,"")</f>
        <v/>
      </c>
      <c r="AL732" s="38" t="str">
        <f>IF(AND($E732="Oui",$H732="M"),($C$3-$J732)/365,"")</f>
        <v/>
      </c>
      <c r="AM732" s="35" t="str">
        <f>IF(AND($E732="Oui",$L732="CDI",$H732="F"),1,"")</f>
        <v/>
      </c>
      <c r="AN732" s="35" t="str">
        <f>IF(AND($E732="Oui",$L732="CDD",$H732="F"),1,"")</f>
        <v/>
      </c>
      <c r="AO732" s="35" t="str">
        <f>IF(AND($E732="Oui",$L732="Apprentissage",$H732="F"),1,"")</f>
        <v/>
      </c>
      <c r="AP732" s="35" t="str">
        <f>IF(AND($E732="Oui",$L732="Stage",$H732="F"),1,"")</f>
        <v/>
      </c>
      <c r="AQ732" s="35" t="str">
        <f>IF(AND($E732="Oui",$L732="Autre",$H732="F"),1,"")</f>
        <v/>
      </c>
      <c r="AR732" s="35" t="str">
        <f>IF(AND($E732="Oui",$O732="Cadre",$H732="F"),1,"")</f>
        <v/>
      </c>
      <c r="AS732" s="35" t="str">
        <f>IF(AND($E732="Oui",$O732="Agent de maîtrise",$H732="F"),1,"")</f>
        <v/>
      </c>
      <c r="AT732" s="35" t="str">
        <f>IF(AND($E732="Oui",$O732="Autre",$H732="F"),1,"")</f>
        <v/>
      </c>
      <c r="AU732" s="35" t="str">
        <f ca="1">IF($D732&gt;$AU$5,1,"")</f>
        <v/>
      </c>
      <c r="AV732" s="35" t="str">
        <f ca="1">IF(AND($D732&gt;$AV$5,$D732&lt;$AU$5),1,"")</f>
        <v/>
      </c>
      <c r="AW732" s="35" t="str">
        <f ca="1">IF($C732&gt;$AU$5,1,"")</f>
        <v/>
      </c>
      <c r="AX732" s="35" t="str">
        <f ca="1">IF(AND($C732&gt;$AV$5,$C732&lt;$AU$5),1,"")</f>
        <v/>
      </c>
      <c r="AY732" s="21" t="str">
        <f t="shared" si="59"/>
        <v/>
      </c>
    </row>
    <row r="733" spans="1:51" x14ac:dyDescent="0.25">
      <c r="A733" s="18">
        <v>726</v>
      </c>
      <c r="B733" s="32"/>
      <c r="C733" s="33"/>
      <c r="D733" s="33"/>
      <c r="E733" s="26" t="str">
        <f t="shared" si="55"/>
        <v/>
      </c>
      <c r="F733" s="34"/>
      <c r="G733" s="35"/>
      <c r="H733" s="33"/>
      <c r="I733" s="35"/>
      <c r="J733" s="37"/>
      <c r="K733" s="37"/>
      <c r="L733" s="37"/>
      <c r="M733" s="37"/>
      <c r="N733" s="33"/>
      <c r="O733" s="33"/>
      <c r="P733" s="33"/>
      <c r="Q733" s="33"/>
      <c r="R733" s="35"/>
      <c r="S733" s="35"/>
      <c r="T733" s="37"/>
      <c r="U733" s="37"/>
      <c r="V733" s="35" t="str">
        <f>IF(ISBLANK(C733),"",IF(ISBLANK($D733),$C$3-C733,D733-C733))</f>
        <v/>
      </c>
      <c r="W733" s="35" t="str">
        <f>IF(E733="Oui",1,"")</f>
        <v/>
      </c>
      <c r="X733" s="35" t="str">
        <f t="shared" si="56"/>
        <v/>
      </c>
      <c r="Y733" s="35" t="str">
        <f t="shared" si="57"/>
        <v/>
      </c>
      <c r="Z733" s="35" t="str">
        <f>IF(E733="Oui",N733,"")</f>
        <v/>
      </c>
      <c r="AA733" s="38" t="str">
        <f>IF(E733="Oui",($C$3-J733)/365,"")</f>
        <v/>
      </c>
      <c r="AB733" s="35" t="str">
        <f t="shared" si="58"/>
        <v/>
      </c>
      <c r="AC733" s="35" t="str">
        <f>IF(AND($E733="Oui",$L733="CDI"),1,"")</f>
        <v/>
      </c>
      <c r="AD733" s="35" t="str">
        <f>IF(AND($E733="Oui",$L733="CDD"),1,"")</f>
        <v/>
      </c>
      <c r="AE733" s="35" t="str">
        <f>IF(AND($E733="Oui",$L733="Apprentissage"),1,"")</f>
        <v/>
      </c>
      <c r="AF733" s="35" t="str">
        <f>IF(AND($E733="Oui",$L733="Stage"),1,"")</f>
        <v/>
      </c>
      <c r="AG733" s="35" t="str">
        <f>IF(AND($E733="Oui",$L733="Autre"),1,"")</f>
        <v/>
      </c>
      <c r="AH733" s="35" t="str">
        <f>IF(AND($E733="Oui",$O733="Cadre"),1,"")</f>
        <v/>
      </c>
      <c r="AI733" s="35" t="str">
        <f>IF(AND($E733="Oui",$O733="Agent de maîtrise"),1,"")</f>
        <v/>
      </c>
      <c r="AJ733" s="35" t="str">
        <f>IF(AND($E733="Oui",$O733="Autre"),1,"")</f>
        <v/>
      </c>
      <c r="AK733" s="38" t="str">
        <f>IF(AND($E733="Oui",$H733="F"),($C$3-J733)/365,"")</f>
        <v/>
      </c>
      <c r="AL733" s="38" t="str">
        <f>IF(AND($E733="Oui",$H733="M"),($C$3-$J733)/365,"")</f>
        <v/>
      </c>
      <c r="AM733" s="35" t="str">
        <f>IF(AND($E733="Oui",$L733="CDI",$H733="F"),1,"")</f>
        <v/>
      </c>
      <c r="AN733" s="35" t="str">
        <f>IF(AND($E733="Oui",$L733="CDD",$H733="F"),1,"")</f>
        <v/>
      </c>
      <c r="AO733" s="35" t="str">
        <f>IF(AND($E733="Oui",$L733="Apprentissage",$H733="F"),1,"")</f>
        <v/>
      </c>
      <c r="AP733" s="35" t="str">
        <f>IF(AND($E733="Oui",$L733="Stage",$H733="F"),1,"")</f>
        <v/>
      </c>
      <c r="AQ733" s="35" t="str">
        <f>IF(AND($E733="Oui",$L733="Autre",$H733="F"),1,"")</f>
        <v/>
      </c>
      <c r="AR733" s="35" t="str">
        <f>IF(AND($E733="Oui",$O733="Cadre",$H733="F"),1,"")</f>
        <v/>
      </c>
      <c r="AS733" s="35" t="str">
        <f>IF(AND($E733="Oui",$O733="Agent de maîtrise",$H733="F"),1,"")</f>
        <v/>
      </c>
      <c r="AT733" s="35" t="str">
        <f>IF(AND($E733="Oui",$O733="Autre",$H733="F"),1,"")</f>
        <v/>
      </c>
      <c r="AU733" s="35" t="str">
        <f ca="1">IF($D733&gt;$AU$5,1,"")</f>
        <v/>
      </c>
      <c r="AV733" s="35" t="str">
        <f ca="1">IF(AND($D733&gt;$AV$5,$D733&lt;$AU$5),1,"")</f>
        <v/>
      </c>
      <c r="AW733" s="35" t="str">
        <f ca="1">IF($C733&gt;$AU$5,1,"")</f>
        <v/>
      </c>
      <c r="AX733" s="35" t="str">
        <f ca="1">IF(AND($C733&gt;$AV$5,$C733&lt;$AU$5),1,"")</f>
        <v/>
      </c>
      <c r="AY733" s="21" t="str">
        <f t="shared" si="59"/>
        <v/>
      </c>
    </row>
    <row r="734" spans="1:51" x14ac:dyDescent="0.25">
      <c r="A734" s="18">
        <v>727</v>
      </c>
      <c r="B734" s="32"/>
      <c r="C734" s="33"/>
      <c r="D734" s="33"/>
      <c r="E734" s="26" t="str">
        <f t="shared" si="55"/>
        <v/>
      </c>
      <c r="F734" s="34"/>
      <c r="G734" s="35"/>
      <c r="H734" s="33"/>
      <c r="I734" s="35"/>
      <c r="J734" s="37"/>
      <c r="K734" s="37"/>
      <c r="L734" s="37"/>
      <c r="M734" s="37"/>
      <c r="N734" s="33"/>
      <c r="O734" s="33"/>
      <c r="P734" s="33"/>
      <c r="Q734" s="33"/>
      <c r="R734" s="35"/>
      <c r="S734" s="35"/>
      <c r="T734" s="37"/>
      <c r="U734" s="37"/>
      <c r="V734" s="35" t="str">
        <f>IF(ISBLANK(C734),"",IF(ISBLANK($D734),$C$3-C734,D734-C734))</f>
        <v/>
      </c>
      <c r="W734" s="35" t="str">
        <f>IF(E734="Oui",1,"")</f>
        <v/>
      </c>
      <c r="X734" s="35" t="str">
        <f t="shared" si="56"/>
        <v/>
      </c>
      <c r="Y734" s="35" t="str">
        <f t="shared" si="57"/>
        <v/>
      </c>
      <c r="Z734" s="35" t="str">
        <f>IF(E734="Oui",N734,"")</f>
        <v/>
      </c>
      <c r="AA734" s="38" t="str">
        <f>IF(E734="Oui",($C$3-J734)/365,"")</f>
        <v/>
      </c>
      <c r="AB734" s="35" t="str">
        <f t="shared" si="58"/>
        <v/>
      </c>
      <c r="AC734" s="35" t="str">
        <f>IF(AND($E734="Oui",$L734="CDI"),1,"")</f>
        <v/>
      </c>
      <c r="AD734" s="35" t="str">
        <f>IF(AND($E734="Oui",$L734="CDD"),1,"")</f>
        <v/>
      </c>
      <c r="AE734" s="35" t="str">
        <f>IF(AND($E734="Oui",$L734="Apprentissage"),1,"")</f>
        <v/>
      </c>
      <c r="AF734" s="35" t="str">
        <f>IF(AND($E734="Oui",$L734="Stage"),1,"")</f>
        <v/>
      </c>
      <c r="AG734" s="35" t="str">
        <f>IF(AND($E734="Oui",$L734="Autre"),1,"")</f>
        <v/>
      </c>
      <c r="AH734" s="35" t="str">
        <f>IF(AND($E734="Oui",$O734="Cadre"),1,"")</f>
        <v/>
      </c>
      <c r="AI734" s="35" t="str">
        <f>IF(AND($E734="Oui",$O734="Agent de maîtrise"),1,"")</f>
        <v/>
      </c>
      <c r="AJ734" s="35" t="str">
        <f>IF(AND($E734="Oui",$O734="Autre"),1,"")</f>
        <v/>
      </c>
      <c r="AK734" s="38" t="str">
        <f>IF(AND($E734="Oui",$H734="F"),($C$3-J734)/365,"")</f>
        <v/>
      </c>
      <c r="AL734" s="38" t="str">
        <f>IF(AND($E734="Oui",$H734="M"),($C$3-$J734)/365,"")</f>
        <v/>
      </c>
      <c r="AM734" s="35" t="str">
        <f>IF(AND($E734="Oui",$L734="CDI",$H734="F"),1,"")</f>
        <v/>
      </c>
      <c r="AN734" s="35" t="str">
        <f>IF(AND($E734="Oui",$L734="CDD",$H734="F"),1,"")</f>
        <v/>
      </c>
      <c r="AO734" s="35" t="str">
        <f>IF(AND($E734="Oui",$L734="Apprentissage",$H734="F"),1,"")</f>
        <v/>
      </c>
      <c r="AP734" s="35" t="str">
        <f>IF(AND($E734="Oui",$L734="Stage",$H734="F"),1,"")</f>
        <v/>
      </c>
      <c r="AQ734" s="35" t="str">
        <f>IF(AND($E734="Oui",$L734="Autre",$H734="F"),1,"")</f>
        <v/>
      </c>
      <c r="AR734" s="35" t="str">
        <f>IF(AND($E734="Oui",$O734="Cadre",$H734="F"),1,"")</f>
        <v/>
      </c>
      <c r="AS734" s="35" t="str">
        <f>IF(AND($E734="Oui",$O734="Agent de maîtrise",$H734="F"),1,"")</f>
        <v/>
      </c>
      <c r="AT734" s="35" t="str">
        <f>IF(AND($E734="Oui",$O734="Autre",$H734="F"),1,"")</f>
        <v/>
      </c>
      <c r="AU734" s="35" t="str">
        <f ca="1">IF($D734&gt;$AU$5,1,"")</f>
        <v/>
      </c>
      <c r="AV734" s="35" t="str">
        <f ca="1">IF(AND($D734&gt;$AV$5,$D734&lt;$AU$5),1,"")</f>
        <v/>
      </c>
      <c r="AW734" s="35" t="str">
        <f ca="1">IF($C734&gt;$AU$5,1,"")</f>
        <v/>
      </c>
      <c r="AX734" s="35" t="str">
        <f ca="1">IF(AND($C734&gt;$AV$5,$C734&lt;$AU$5),1,"")</f>
        <v/>
      </c>
      <c r="AY734" s="21" t="str">
        <f t="shared" si="59"/>
        <v/>
      </c>
    </row>
    <row r="735" spans="1:51" x14ac:dyDescent="0.25">
      <c r="A735" s="18">
        <v>728</v>
      </c>
      <c r="B735" s="32"/>
      <c r="C735" s="33"/>
      <c r="D735" s="33"/>
      <c r="E735" s="26" t="str">
        <f t="shared" si="55"/>
        <v/>
      </c>
      <c r="F735" s="34"/>
      <c r="G735" s="35"/>
      <c r="H735" s="33"/>
      <c r="I735" s="35"/>
      <c r="J735" s="37"/>
      <c r="K735" s="37"/>
      <c r="L735" s="37"/>
      <c r="M735" s="37"/>
      <c r="N735" s="33"/>
      <c r="O735" s="33"/>
      <c r="P735" s="33"/>
      <c r="Q735" s="33"/>
      <c r="R735" s="35"/>
      <c r="S735" s="35"/>
      <c r="T735" s="37"/>
      <c r="U735" s="37"/>
      <c r="V735" s="35" t="str">
        <f>IF(ISBLANK(C735),"",IF(ISBLANK($D735),$C$3-C735,D735-C735))</f>
        <v/>
      </c>
      <c r="W735" s="35" t="str">
        <f>IF(E735="Oui",1,"")</f>
        <v/>
      </c>
      <c r="X735" s="35" t="str">
        <f t="shared" si="56"/>
        <v/>
      </c>
      <c r="Y735" s="35" t="str">
        <f t="shared" si="57"/>
        <v/>
      </c>
      <c r="Z735" s="35" t="str">
        <f>IF(E735="Oui",N735,"")</f>
        <v/>
      </c>
      <c r="AA735" s="38" t="str">
        <f>IF(E735="Oui",($C$3-J735)/365,"")</f>
        <v/>
      </c>
      <c r="AB735" s="35" t="str">
        <f t="shared" si="58"/>
        <v/>
      </c>
      <c r="AC735" s="35" t="str">
        <f>IF(AND($E735="Oui",$L735="CDI"),1,"")</f>
        <v/>
      </c>
      <c r="AD735" s="35" t="str">
        <f>IF(AND($E735="Oui",$L735="CDD"),1,"")</f>
        <v/>
      </c>
      <c r="AE735" s="35" t="str">
        <f>IF(AND($E735="Oui",$L735="Apprentissage"),1,"")</f>
        <v/>
      </c>
      <c r="AF735" s="35" t="str">
        <f>IF(AND($E735="Oui",$L735="Stage"),1,"")</f>
        <v/>
      </c>
      <c r="AG735" s="35" t="str">
        <f>IF(AND($E735="Oui",$L735="Autre"),1,"")</f>
        <v/>
      </c>
      <c r="AH735" s="35" t="str">
        <f>IF(AND($E735="Oui",$O735="Cadre"),1,"")</f>
        <v/>
      </c>
      <c r="AI735" s="35" t="str">
        <f>IF(AND($E735="Oui",$O735="Agent de maîtrise"),1,"")</f>
        <v/>
      </c>
      <c r="AJ735" s="35" t="str">
        <f>IF(AND($E735="Oui",$O735="Autre"),1,"")</f>
        <v/>
      </c>
      <c r="AK735" s="38" t="str">
        <f>IF(AND($E735="Oui",$H735="F"),($C$3-J735)/365,"")</f>
        <v/>
      </c>
      <c r="AL735" s="38" t="str">
        <f>IF(AND($E735="Oui",$H735="M"),($C$3-$J735)/365,"")</f>
        <v/>
      </c>
      <c r="AM735" s="35" t="str">
        <f>IF(AND($E735="Oui",$L735="CDI",$H735="F"),1,"")</f>
        <v/>
      </c>
      <c r="AN735" s="35" t="str">
        <f>IF(AND($E735="Oui",$L735="CDD",$H735="F"),1,"")</f>
        <v/>
      </c>
      <c r="AO735" s="35" t="str">
        <f>IF(AND($E735="Oui",$L735="Apprentissage",$H735="F"),1,"")</f>
        <v/>
      </c>
      <c r="AP735" s="35" t="str">
        <f>IF(AND($E735="Oui",$L735="Stage",$H735="F"),1,"")</f>
        <v/>
      </c>
      <c r="AQ735" s="35" t="str">
        <f>IF(AND($E735="Oui",$L735="Autre",$H735="F"),1,"")</f>
        <v/>
      </c>
      <c r="AR735" s="35" t="str">
        <f>IF(AND($E735="Oui",$O735="Cadre",$H735="F"),1,"")</f>
        <v/>
      </c>
      <c r="AS735" s="35" t="str">
        <f>IF(AND($E735="Oui",$O735="Agent de maîtrise",$H735="F"),1,"")</f>
        <v/>
      </c>
      <c r="AT735" s="35" t="str">
        <f>IF(AND($E735="Oui",$O735="Autre",$H735="F"),1,"")</f>
        <v/>
      </c>
      <c r="AU735" s="35" t="str">
        <f ca="1">IF($D735&gt;$AU$5,1,"")</f>
        <v/>
      </c>
      <c r="AV735" s="35" t="str">
        <f ca="1">IF(AND($D735&gt;$AV$5,$D735&lt;$AU$5),1,"")</f>
        <v/>
      </c>
      <c r="AW735" s="35" t="str">
        <f ca="1">IF($C735&gt;$AU$5,1,"")</f>
        <v/>
      </c>
      <c r="AX735" s="35" t="str">
        <f ca="1">IF(AND($C735&gt;$AV$5,$C735&lt;$AU$5),1,"")</f>
        <v/>
      </c>
      <c r="AY735" s="21" t="str">
        <f t="shared" si="59"/>
        <v/>
      </c>
    </row>
    <row r="736" spans="1:51" x14ac:dyDescent="0.25">
      <c r="A736" s="18">
        <v>729</v>
      </c>
      <c r="B736" s="32"/>
      <c r="C736" s="33"/>
      <c r="D736" s="33"/>
      <c r="E736" s="26" t="str">
        <f t="shared" si="55"/>
        <v/>
      </c>
      <c r="F736" s="34"/>
      <c r="G736" s="35"/>
      <c r="H736" s="33"/>
      <c r="I736" s="35"/>
      <c r="J736" s="37"/>
      <c r="K736" s="37"/>
      <c r="L736" s="37"/>
      <c r="M736" s="37"/>
      <c r="N736" s="33"/>
      <c r="O736" s="33"/>
      <c r="P736" s="33"/>
      <c r="Q736" s="33"/>
      <c r="R736" s="35"/>
      <c r="S736" s="35"/>
      <c r="T736" s="37"/>
      <c r="U736" s="37"/>
      <c r="V736" s="35" t="str">
        <f>IF(ISBLANK(C736),"",IF(ISBLANK($D736),$C$3-C736,D736-C736))</f>
        <v/>
      </c>
      <c r="W736" s="35" t="str">
        <f>IF(E736="Oui",1,"")</f>
        <v/>
      </c>
      <c r="X736" s="35" t="str">
        <f t="shared" si="56"/>
        <v/>
      </c>
      <c r="Y736" s="35" t="str">
        <f t="shared" si="57"/>
        <v/>
      </c>
      <c r="Z736" s="35" t="str">
        <f>IF(E736="Oui",N736,"")</f>
        <v/>
      </c>
      <c r="AA736" s="38" t="str">
        <f>IF(E736="Oui",($C$3-J736)/365,"")</f>
        <v/>
      </c>
      <c r="AB736" s="35" t="str">
        <f t="shared" si="58"/>
        <v/>
      </c>
      <c r="AC736" s="35" t="str">
        <f>IF(AND($E736="Oui",$L736="CDI"),1,"")</f>
        <v/>
      </c>
      <c r="AD736" s="35" t="str">
        <f>IF(AND($E736="Oui",$L736="CDD"),1,"")</f>
        <v/>
      </c>
      <c r="AE736" s="35" t="str">
        <f>IF(AND($E736="Oui",$L736="Apprentissage"),1,"")</f>
        <v/>
      </c>
      <c r="AF736" s="35" t="str">
        <f>IF(AND($E736="Oui",$L736="Stage"),1,"")</f>
        <v/>
      </c>
      <c r="AG736" s="35" t="str">
        <f>IF(AND($E736="Oui",$L736="Autre"),1,"")</f>
        <v/>
      </c>
      <c r="AH736" s="35" t="str">
        <f>IF(AND($E736="Oui",$O736="Cadre"),1,"")</f>
        <v/>
      </c>
      <c r="AI736" s="35" t="str">
        <f>IF(AND($E736="Oui",$O736="Agent de maîtrise"),1,"")</f>
        <v/>
      </c>
      <c r="AJ736" s="35" t="str">
        <f>IF(AND($E736="Oui",$O736="Autre"),1,"")</f>
        <v/>
      </c>
      <c r="AK736" s="38" t="str">
        <f>IF(AND($E736="Oui",$H736="F"),($C$3-J736)/365,"")</f>
        <v/>
      </c>
      <c r="AL736" s="38" t="str">
        <f>IF(AND($E736="Oui",$H736="M"),($C$3-$J736)/365,"")</f>
        <v/>
      </c>
      <c r="AM736" s="35" t="str">
        <f>IF(AND($E736="Oui",$L736="CDI",$H736="F"),1,"")</f>
        <v/>
      </c>
      <c r="AN736" s="35" t="str">
        <f>IF(AND($E736="Oui",$L736="CDD",$H736="F"),1,"")</f>
        <v/>
      </c>
      <c r="AO736" s="35" t="str">
        <f>IF(AND($E736="Oui",$L736="Apprentissage",$H736="F"),1,"")</f>
        <v/>
      </c>
      <c r="AP736" s="35" t="str">
        <f>IF(AND($E736="Oui",$L736="Stage",$H736="F"),1,"")</f>
        <v/>
      </c>
      <c r="AQ736" s="35" t="str">
        <f>IF(AND($E736="Oui",$L736="Autre",$H736="F"),1,"")</f>
        <v/>
      </c>
      <c r="AR736" s="35" t="str">
        <f>IF(AND($E736="Oui",$O736="Cadre",$H736="F"),1,"")</f>
        <v/>
      </c>
      <c r="AS736" s="35" t="str">
        <f>IF(AND($E736="Oui",$O736="Agent de maîtrise",$H736="F"),1,"")</f>
        <v/>
      </c>
      <c r="AT736" s="35" t="str">
        <f>IF(AND($E736="Oui",$O736="Autre",$H736="F"),1,"")</f>
        <v/>
      </c>
      <c r="AU736" s="35" t="str">
        <f ca="1">IF($D736&gt;$AU$5,1,"")</f>
        <v/>
      </c>
      <c r="AV736" s="35" t="str">
        <f ca="1">IF(AND($D736&gt;$AV$5,$D736&lt;$AU$5),1,"")</f>
        <v/>
      </c>
      <c r="AW736" s="35" t="str">
        <f ca="1">IF($C736&gt;$AU$5,1,"")</f>
        <v/>
      </c>
      <c r="AX736" s="35" t="str">
        <f ca="1">IF(AND($C736&gt;$AV$5,$C736&lt;$AU$5),1,"")</f>
        <v/>
      </c>
      <c r="AY736" s="21" t="str">
        <f t="shared" si="59"/>
        <v/>
      </c>
    </row>
    <row r="737" spans="1:51" x14ac:dyDescent="0.25">
      <c r="A737" s="18">
        <v>730</v>
      </c>
      <c r="B737" s="32"/>
      <c r="C737" s="33"/>
      <c r="D737" s="33"/>
      <c r="E737" s="26" t="str">
        <f t="shared" si="55"/>
        <v/>
      </c>
      <c r="F737" s="34"/>
      <c r="G737" s="35"/>
      <c r="H737" s="33"/>
      <c r="I737" s="35"/>
      <c r="J737" s="37"/>
      <c r="K737" s="37"/>
      <c r="L737" s="37"/>
      <c r="M737" s="37"/>
      <c r="N737" s="33"/>
      <c r="O737" s="33"/>
      <c r="P737" s="33"/>
      <c r="Q737" s="33"/>
      <c r="R737" s="35"/>
      <c r="S737" s="35"/>
      <c r="T737" s="37"/>
      <c r="U737" s="37"/>
      <c r="V737" s="35" t="str">
        <f>IF(ISBLANK(C737),"",IF(ISBLANK($D737),$C$3-C737,D737-C737))</f>
        <v/>
      </c>
      <c r="W737" s="35" t="str">
        <f>IF(E737="Oui",1,"")</f>
        <v/>
      </c>
      <c r="X737" s="35" t="str">
        <f t="shared" si="56"/>
        <v/>
      </c>
      <c r="Y737" s="35" t="str">
        <f t="shared" si="57"/>
        <v/>
      </c>
      <c r="Z737" s="35" t="str">
        <f>IF(E737="Oui",N737,"")</f>
        <v/>
      </c>
      <c r="AA737" s="38" t="str">
        <f>IF(E737="Oui",($C$3-J737)/365,"")</f>
        <v/>
      </c>
      <c r="AB737" s="35" t="str">
        <f t="shared" si="58"/>
        <v/>
      </c>
      <c r="AC737" s="35" t="str">
        <f>IF(AND($E737="Oui",$L737="CDI"),1,"")</f>
        <v/>
      </c>
      <c r="AD737" s="35" t="str">
        <f>IF(AND($E737="Oui",$L737="CDD"),1,"")</f>
        <v/>
      </c>
      <c r="AE737" s="35" t="str">
        <f>IF(AND($E737="Oui",$L737="Apprentissage"),1,"")</f>
        <v/>
      </c>
      <c r="AF737" s="35" t="str">
        <f>IF(AND($E737="Oui",$L737="Stage"),1,"")</f>
        <v/>
      </c>
      <c r="AG737" s="35" t="str">
        <f>IF(AND($E737="Oui",$L737="Autre"),1,"")</f>
        <v/>
      </c>
      <c r="AH737" s="35" t="str">
        <f>IF(AND($E737="Oui",$O737="Cadre"),1,"")</f>
        <v/>
      </c>
      <c r="AI737" s="35" t="str">
        <f>IF(AND($E737="Oui",$O737="Agent de maîtrise"),1,"")</f>
        <v/>
      </c>
      <c r="AJ737" s="35" t="str">
        <f>IF(AND($E737="Oui",$O737="Autre"),1,"")</f>
        <v/>
      </c>
      <c r="AK737" s="38" t="str">
        <f>IF(AND($E737="Oui",$H737="F"),($C$3-J737)/365,"")</f>
        <v/>
      </c>
      <c r="AL737" s="38" t="str">
        <f>IF(AND($E737="Oui",$H737="M"),($C$3-$J737)/365,"")</f>
        <v/>
      </c>
      <c r="AM737" s="35" t="str">
        <f>IF(AND($E737="Oui",$L737="CDI",$H737="F"),1,"")</f>
        <v/>
      </c>
      <c r="AN737" s="35" t="str">
        <f>IF(AND($E737="Oui",$L737="CDD",$H737="F"),1,"")</f>
        <v/>
      </c>
      <c r="AO737" s="35" t="str">
        <f>IF(AND($E737="Oui",$L737="Apprentissage",$H737="F"),1,"")</f>
        <v/>
      </c>
      <c r="AP737" s="35" t="str">
        <f>IF(AND($E737="Oui",$L737="Stage",$H737="F"),1,"")</f>
        <v/>
      </c>
      <c r="AQ737" s="35" t="str">
        <f>IF(AND($E737="Oui",$L737="Autre",$H737="F"),1,"")</f>
        <v/>
      </c>
      <c r="AR737" s="35" t="str">
        <f>IF(AND($E737="Oui",$O737="Cadre",$H737="F"),1,"")</f>
        <v/>
      </c>
      <c r="AS737" s="35" t="str">
        <f>IF(AND($E737="Oui",$O737="Agent de maîtrise",$H737="F"),1,"")</f>
        <v/>
      </c>
      <c r="AT737" s="35" t="str">
        <f>IF(AND($E737="Oui",$O737="Autre",$H737="F"),1,"")</f>
        <v/>
      </c>
      <c r="AU737" s="35" t="str">
        <f ca="1">IF($D737&gt;$AU$5,1,"")</f>
        <v/>
      </c>
      <c r="AV737" s="35" t="str">
        <f ca="1">IF(AND($D737&gt;$AV$5,$D737&lt;$AU$5),1,"")</f>
        <v/>
      </c>
      <c r="AW737" s="35" t="str">
        <f ca="1">IF($C737&gt;$AU$5,1,"")</f>
        <v/>
      </c>
      <c r="AX737" s="35" t="str">
        <f ca="1">IF(AND($C737&gt;$AV$5,$C737&lt;$AU$5),1,"")</f>
        <v/>
      </c>
      <c r="AY737" s="21" t="str">
        <f t="shared" si="59"/>
        <v/>
      </c>
    </row>
    <row r="738" spans="1:51" x14ac:dyDescent="0.25">
      <c r="A738" s="18">
        <v>731</v>
      </c>
      <c r="B738" s="32"/>
      <c r="C738" s="33"/>
      <c r="D738" s="33"/>
      <c r="E738" s="26" t="str">
        <f t="shared" si="55"/>
        <v/>
      </c>
      <c r="F738" s="34"/>
      <c r="G738" s="35"/>
      <c r="H738" s="33"/>
      <c r="I738" s="35"/>
      <c r="J738" s="37"/>
      <c r="K738" s="37"/>
      <c r="L738" s="37"/>
      <c r="M738" s="37"/>
      <c r="N738" s="33"/>
      <c r="O738" s="33"/>
      <c r="P738" s="33"/>
      <c r="Q738" s="33"/>
      <c r="R738" s="35"/>
      <c r="S738" s="35"/>
      <c r="T738" s="37"/>
      <c r="U738" s="37"/>
      <c r="V738" s="35" t="str">
        <f>IF(ISBLANK(C738),"",IF(ISBLANK($D738),$C$3-C738,D738-C738))</f>
        <v/>
      </c>
      <c r="W738" s="35" t="str">
        <f>IF(E738="Oui",1,"")</f>
        <v/>
      </c>
      <c r="X738" s="35" t="str">
        <f t="shared" si="56"/>
        <v/>
      </c>
      <c r="Y738" s="35" t="str">
        <f t="shared" si="57"/>
        <v/>
      </c>
      <c r="Z738" s="35" t="str">
        <f>IF(E738="Oui",N738,"")</f>
        <v/>
      </c>
      <c r="AA738" s="38" t="str">
        <f>IF(E738="Oui",($C$3-J738)/365,"")</f>
        <v/>
      </c>
      <c r="AB738" s="35" t="str">
        <f t="shared" si="58"/>
        <v/>
      </c>
      <c r="AC738" s="35" t="str">
        <f>IF(AND($E738="Oui",$L738="CDI"),1,"")</f>
        <v/>
      </c>
      <c r="AD738" s="35" t="str">
        <f>IF(AND($E738="Oui",$L738="CDD"),1,"")</f>
        <v/>
      </c>
      <c r="AE738" s="35" t="str">
        <f>IF(AND($E738="Oui",$L738="Apprentissage"),1,"")</f>
        <v/>
      </c>
      <c r="AF738" s="35" t="str">
        <f>IF(AND($E738="Oui",$L738="Stage"),1,"")</f>
        <v/>
      </c>
      <c r="AG738" s="35" t="str">
        <f>IF(AND($E738="Oui",$L738="Autre"),1,"")</f>
        <v/>
      </c>
      <c r="AH738" s="35" t="str">
        <f>IF(AND($E738="Oui",$O738="Cadre"),1,"")</f>
        <v/>
      </c>
      <c r="AI738" s="35" t="str">
        <f>IF(AND($E738="Oui",$O738="Agent de maîtrise"),1,"")</f>
        <v/>
      </c>
      <c r="AJ738" s="35" t="str">
        <f>IF(AND($E738="Oui",$O738="Autre"),1,"")</f>
        <v/>
      </c>
      <c r="AK738" s="38" t="str">
        <f>IF(AND($E738="Oui",$H738="F"),($C$3-J738)/365,"")</f>
        <v/>
      </c>
      <c r="AL738" s="38" t="str">
        <f>IF(AND($E738="Oui",$H738="M"),($C$3-$J738)/365,"")</f>
        <v/>
      </c>
      <c r="AM738" s="35" t="str">
        <f>IF(AND($E738="Oui",$L738="CDI",$H738="F"),1,"")</f>
        <v/>
      </c>
      <c r="AN738" s="35" t="str">
        <f>IF(AND($E738="Oui",$L738="CDD",$H738="F"),1,"")</f>
        <v/>
      </c>
      <c r="AO738" s="35" t="str">
        <f>IF(AND($E738="Oui",$L738="Apprentissage",$H738="F"),1,"")</f>
        <v/>
      </c>
      <c r="AP738" s="35" t="str">
        <f>IF(AND($E738="Oui",$L738="Stage",$H738="F"),1,"")</f>
        <v/>
      </c>
      <c r="AQ738" s="35" t="str">
        <f>IF(AND($E738="Oui",$L738="Autre",$H738="F"),1,"")</f>
        <v/>
      </c>
      <c r="AR738" s="35" t="str">
        <f>IF(AND($E738="Oui",$O738="Cadre",$H738="F"),1,"")</f>
        <v/>
      </c>
      <c r="AS738" s="35" t="str">
        <f>IF(AND($E738="Oui",$O738="Agent de maîtrise",$H738="F"),1,"")</f>
        <v/>
      </c>
      <c r="AT738" s="35" t="str">
        <f>IF(AND($E738="Oui",$O738="Autre",$H738="F"),1,"")</f>
        <v/>
      </c>
      <c r="AU738" s="35" t="str">
        <f ca="1">IF($D738&gt;$AU$5,1,"")</f>
        <v/>
      </c>
      <c r="AV738" s="35" t="str">
        <f ca="1">IF(AND($D738&gt;$AV$5,$D738&lt;$AU$5),1,"")</f>
        <v/>
      </c>
      <c r="AW738" s="35" t="str">
        <f ca="1">IF($C738&gt;$AU$5,1,"")</f>
        <v/>
      </c>
      <c r="AX738" s="35" t="str">
        <f ca="1">IF(AND($C738&gt;$AV$5,$C738&lt;$AU$5),1,"")</f>
        <v/>
      </c>
      <c r="AY738" s="21" t="str">
        <f t="shared" si="59"/>
        <v/>
      </c>
    </row>
    <row r="739" spans="1:51" x14ac:dyDescent="0.25">
      <c r="A739" s="18">
        <v>732</v>
      </c>
      <c r="B739" s="32"/>
      <c r="C739" s="33"/>
      <c r="D739" s="33"/>
      <c r="E739" s="26" t="str">
        <f t="shared" si="55"/>
        <v/>
      </c>
      <c r="F739" s="34"/>
      <c r="G739" s="35"/>
      <c r="H739" s="33"/>
      <c r="I739" s="35"/>
      <c r="J739" s="37"/>
      <c r="K739" s="37"/>
      <c r="L739" s="37"/>
      <c r="M739" s="37"/>
      <c r="N739" s="33"/>
      <c r="O739" s="33"/>
      <c r="P739" s="33"/>
      <c r="Q739" s="33"/>
      <c r="R739" s="35"/>
      <c r="S739" s="35"/>
      <c r="T739" s="37"/>
      <c r="U739" s="37"/>
      <c r="V739" s="35" t="str">
        <f>IF(ISBLANK(C739),"",IF(ISBLANK($D739),$C$3-C739,D739-C739))</f>
        <v/>
      </c>
      <c r="W739" s="35" t="str">
        <f>IF(E739="Oui",1,"")</f>
        <v/>
      </c>
      <c r="X739" s="35" t="str">
        <f t="shared" si="56"/>
        <v/>
      </c>
      <c r="Y739" s="35" t="str">
        <f t="shared" si="57"/>
        <v/>
      </c>
      <c r="Z739" s="35" t="str">
        <f>IF(E739="Oui",N739,"")</f>
        <v/>
      </c>
      <c r="AA739" s="38" t="str">
        <f>IF(E739="Oui",($C$3-J739)/365,"")</f>
        <v/>
      </c>
      <c r="AB739" s="35" t="str">
        <f t="shared" si="58"/>
        <v/>
      </c>
      <c r="AC739" s="35" t="str">
        <f>IF(AND($E739="Oui",$L739="CDI"),1,"")</f>
        <v/>
      </c>
      <c r="AD739" s="35" t="str">
        <f>IF(AND($E739="Oui",$L739="CDD"),1,"")</f>
        <v/>
      </c>
      <c r="AE739" s="35" t="str">
        <f>IF(AND($E739="Oui",$L739="Apprentissage"),1,"")</f>
        <v/>
      </c>
      <c r="AF739" s="35" t="str">
        <f>IF(AND($E739="Oui",$L739="Stage"),1,"")</f>
        <v/>
      </c>
      <c r="AG739" s="35" t="str">
        <f>IF(AND($E739="Oui",$L739="Autre"),1,"")</f>
        <v/>
      </c>
      <c r="AH739" s="35" t="str">
        <f>IF(AND($E739="Oui",$O739="Cadre"),1,"")</f>
        <v/>
      </c>
      <c r="AI739" s="35" t="str">
        <f>IF(AND($E739="Oui",$O739="Agent de maîtrise"),1,"")</f>
        <v/>
      </c>
      <c r="AJ739" s="35" t="str">
        <f>IF(AND($E739="Oui",$O739="Autre"),1,"")</f>
        <v/>
      </c>
      <c r="AK739" s="38" t="str">
        <f>IF(AND($E739="Oui",$H739="F"),($C$3-J739)/365,"")</f>
        <v/>
      </c>
      <c r="AL739" s="38" t="str">
        <f>IF(AND($E739="Oui",$H739="M"),($C$3-$J739)/365,"")</f>
        <v/>
      </c>
      <c r="AM739" s="35" t="str">
        <f>IF(AND($E739="Oui",$L739="CDI",$H739="F"),1,"")</f>
        <v/>
      </c>
      <c r="AN739" s="35" t="str">
        <f>IF(AND($E739="Oui",$L739="CDD",$H739="F"),1,"")</f>
        <v/>
      </c>
      <c r="AO739" s="35" t="str">
        <f>IF(AND($E739="Oui",$L739="Apprentissage",$H739="F"),1,"")</f>
        <v/>
      </c>
      <c r="AP739" s="35" t="str">
        <f>IF(AND($E739="Oui",$L739="Stage",$H739="F"),1,"")</f>
        <v/>
      </c>
      <c r="AQ739" s="35" t="str">
        <f>IF(AND($E739="Oui",$L739="Autre",$H739="F"),1,"")</f>
        <v/>
      </c>
      <c r="AR739" s="35" t="str">
        <f>IF(AND($E739="Oui",$O739="Cadre",$H739="F"),1,"")</f>
        <v/>
      </c>
      <c r="AS739" s="35" t="str">
        <f>IF(AND($E739="Oui",$O739="Agent de maîtrise",$H739="F"),1,"")</f>
        <v/>
      </c>
      <c r="AT739" s="35" t="str">
        <f>IF(AND($E739="Oui",$O739="Autre",$H739="F"),1,"")</f>
        <v/>
      </c>
      <c r="AU739" s="35" t="str">
        <f ca="1">IF($D739&gt;$AU$5,1,"")</f>
        <v/>
      </c>
      <c r="AV739" s="35" t="str">
        <f ca="1">IF(AND($D739&gt;$AV$5,$D739&lt;$AU$5),1,"")</f>
        <v/>
      </c>
      <c r="AW739" s="35" t="str">
        <f ca="1">IF($C739&gt;$AU$5,1,"")</f>
        <v/>
      </c>
      <c r="AX739" s="35" t="str">
        <f ca="1">IF(AND($C739&gt;$AV$5,$C739&lt;$AU$5),1,"")</f>
        <v/>
      </c>
      <c r="AY739" s="21" t="str">
        <f t="shared" si="59"/>
        <v/>
      </c>
    </row>
    <row r="740" spans="1:51" x14ac:dyDescent="0.25">
      <c r="A740" s="18">
        <v>733</v>
      </c>
      <c r="B740" s="32"/>
      <c r="C740" s="33"/>
      <c r="D740" s="33"/>
      <c r="E740" s="26" t="str">
        <f t="shared" si="55"/>
        <v/>
      </c>
      <c r="F740" s="34"/>
      <c r="G740" s="35"/>
      <c r="H740" s="33"/>
      <c r="I740" s="35"/>
      <c r="J740" s="37"/>
      <c r="K740" s="37"/>
      <c r="L740" s="37"/>
      <c r="M740" s="37"/>
      <c r="N740" s="33"/>
      <c r="O740" s="33"/>
      <c r="P740" s="33"/>
      <c r="Q740" s="33"/>
      <c r="R740" s="35"/>
      <c r="S740" s="35"/>
      <c r="T740" s="37"/>
      <c r="U740" s="37"/>
      <c r="V740" s="35" t="str">
        <f>IF(ISBLANK(C740),"",IF(ISBLANK($D740),$C$3-C740,D740-C740))</f>
        <v/>
      </c>
      <c r="W740" s="35" t="str">
        <f>IF(E740="Oui",1,"")</f>
        <v/>
      </c>
      <c r="X740" s="35" t="str">
        <f t="shared" si="56"/>
        <v/>
      </c>
      <c r="Y740" s="35" t="str">
        <f t="shared" si="57"/>
        <v/>
      </c>
      <c r="Z740" s="35" t="str">
        <f>IF(E740="Oui",N740,"")</f>
        <v/>
      </c>
      <c r="AA740" s="38" t="str">
        <f>IF(E740="Oui",($C$3-J740)/365,"")</f>
        <v/>
      </c>
      <c r="AB740" s="35" t="str">
        <f t="shared" si="58"/>
        <v/>
      </c>
      <c r="AC740" s="35" t="str">
        <f>IF(AND($E740="Oui",$L740="CDI"),1,"")</f>
        <v/>
      </c>
      <c r="AD740" s="35" t="str">
        <f>IF(AND($E740="Oui",$L740="CDD"),1,"")</f>
        <v/>
      </c>
      <c r="AE740" s="35" t="str">
        <f>IF(AND($E740="Oui",$L740="Apprentissage"),1,"")</f>
        <v/>
      </c>
      <c r="AF740" s="35" t="str">
        <f>IF(AND($E740="Oui",$L740="Stage"),1,"")</f>
        <v/>
      </c>
      <c r="AG740" s="35" t="str">
        <f>IF(AND($E740="Oui",$L740="Autre"),1,"")</f>
        <v/>
      </c>
      <c r="AH740" s="35" t="str">
        <f>IF(AND($E740="Oui",$O740="Cadre"),1,"")</f>
        <v/>
      </c>
      <c r="AI740" s="35" t="str">
        <f>IF(AND($E740="Oui",$O740="Agent de maîtrise"),1,"")</f>
        <v/>
      </c>
      <c r="AJ740" s="35" t="str">
        <f>IF(AND($E740="Oui",$O740="Autre"),1,"")</f>
        <v/>
      </c>
      <c r="AK740" s="38" t="str">
        <f>IF(AND($E740="Oui",$H740="F"),($C$3-J740)/365,"")</f>
        <v/>
      </c>
      <c r="AL740" s="38" t="str">
        <f>IF(AND($E740="Oui",$H740="M"),($C$3-$J740)/365,"")</f>
        <v/>
      </c>
      <c r="AM740" s="35" t="str">
        <f>IF(AND($E740="Oui",$L740="CDI",$H740="F"),1,"")</f>
        <v/>
      </c>
      <c r="AN740" s="35" t="str">
        <f>IF(AND($E740="Oui",$L740="CDD",$H740="F"),1,"")</f>
        <v/>
      </c>
      <c r="AO740" s="35" t="str">
        <f>IF(AND($E740="Oui",$L740="Apprentissage",$H740="F"),1,"")</f>
        <v/>
      </c>
      <c r="AP740" s="35" t="str">
        <f>IF(AND($E740="Oui",$L740="Stage",$H740="F"),1,"")</f>
        <v/>
      </c>
      <c r="AQ740" s="35" t="str">
        <f>IF(AND($E740="Oui",$L740="Autre",$H740="F"),1,"")</f>
        <v/>
      </c>
      <c r="AR740" s="35" t="str">
        <f>IF(AND($E740="Oui",$O740="Cadre",$H740="F"),1,"")</f>
        <v/>
      </c>
      <c r="AS740" s="35" t="str">
        <f>IF(AND($E740="Oui",$O740="Agent de maîtrise",$H740="F"),1,"")</f>
        <v/>
      </c>
      <c r="AT740" s="35" t="str">
        <f>IF(AND($E740="Oui",$O740="Autre",$H740="F"),1,"")</f>
        <v/>
      </c>
      <c r="AU740" s="35" t="str">
        <f ca="1">IF($D740&gt;$AU$5,1,"")</f>
        <v/>
      </c>
      <c r="AV740" s="35" t="str">
        <f ca="1">IF(AND($D740&gt;$AV$5,$D740&lt;$AU$5),1,"")</f>
        <v/>
      </c>
      <c r="AW740" s="35" t="str">
        <f ca="1">IF($C740&gt;$AU$5,1,"")</f>
        <v/>
      </c>
      <c r="AX740" s="35" t="str">
        <f ca="1">IF(AND($C740&gt;$AV$5,$C740&lt;$AU$5),1,"")</f>
        <v/>
      </c>
      <c r="AY740" s="21" t="str">
        <f t="shared" si="59"/>
        <v/>
      </c>
    </row>
    <row r="741" spans="1:51" x14ac:dyDescent="0.25">
      <c r="A741" s="18">
        <v>734</v>
      </c>
      <c r="B741" s="32"/>
      <c r="C741" s="33"/>
      <c r="D741" s="33"/>
      <c r="E741" s="26" t="str">
        <f t="shared" si="55"/>
        <v/>
      </c>
      <c r="F741" s="34"/>
      <c r="G741" s="35"/>
      <c r="H741" s="33"/>
      <c r="I741" s="35"/>
      <c r="J741" s="37"/>
      <c r="K741" s="37"/>
      <c r="L741" s="37"/>
      <c r="M741" s="37"/>
      <c r="N741" s="33"/>
      <c r="O741" s="33"/>
      <c r="P741" s="33"/>
      <c r="Q741" s="33"/>
      <c r="R741" s="35"/>
      <c r="S741" s="35"/>
      <c r="T741" s="37"/>
      <c r="U741" s="37"/>
      <c r="V741" s="35" t="str">
        <f>IF(ISBLANK(C741),"",IF(ISBLANK($D741),$C$3-C741,D741-C741))</f>
        <v/>
      </c>
      <c r="W741" s="35" t="str">
        <f>IF(E741="Oui",1,"")</f>
        <v/>
      </c>
      <c r="X741" s="35" t="str">
        <f t="shared" si="56"/>
        <v/>
      </c>
      <c r="Y741" s="35" t="str">
        <f t="shared" si="57"/>
        <v/>
      </c>
      <c r="Z741" s="35" t="str">
        <f>IF(E741="Oui",N741,"")</f>
        <v/>
      </c>
      <c r="AA741" s="38" t="str">
        <f>IF(E741="Oui",($C$3-J741)/365,"")</f>
        <v/>
      </c>
      <c r="AB741" s="35" t="str">
        <f t="shared" si="58"/>
        <v/>
      </c>
      <c r="AC741" s="35" t="str">
        <f>IF(AND($E741="Oui",$L741="CDI"),1,"")</f>
        <v/>
      </c>
      <c r="AD741" s="35" t="str">
        <f>IF(AND($E741="Oui",$L741="CDD"),1,"")</f>
        <v/>
      </c>
      <c r="AE741" s="35" t="str">
        <f>IF(AND($E741="Oui",$L741="Apprentissage"),1,"")</f>
        <v/>
      </c>
      <c r="AF741" s="35" t="str">
        <f>IF(AND($E741="Oui",$L741="Stage"),1,"")</f>
        <v/>
      </c>
      <c r="AG741" s="35" t="str">
        <f>IF(AND($E741="Oui",$L741="Autre"),1,"")</f>
        <v/>
      </c>
      <c r="AH741" s="35" t="str">
        <f>IF(AND($E741="Oui",$O741="Cadre"),1,"")</f>
        <v/>
      </c>
      <c r="AI741" s="35" t="str">
        <f>IF(AND($E741="Oui",$O741="Agent de maîtrise"),1,"")</f>
        <v/>
      </c>
      <c r="AJ741" s="35" t="str">
        <f>IF(AND($E741="Oui",$O741="Autre"),1,"")</f>
        <v/>
      </c>
      <c r="AK741" s="38" t="str">
        <f>IF(AND($E741="Oui",$H741="F"),($C$3-J741)/365,"")</f>
        <v/>
      </c>
      <c r="AL741" s="38" t="str">
        <f>IF(AND($E741="Oui",$H741="M"),($C$3-$J741)/365,"")</f>
        <v/>
      </c>
      <c r="AM741" s="35" t="str">
        <f>IF(AND($E741="Oui",$L741="CDI",$H741="F"),1,"")</f>
        <v/>
      </c>
      <c r="AN741" s="35" t="str">
        <f>IF(AND($E741="Oui",$L741="CDD",$H741="F"),1,"")</f>
        <v/>
      </c>
      <c r="AO741" s="35" t="str">
        <f>IF(AND($E741="Oui",$L741="Apprentissage",$H741="F"),1,"")</f>
        <v/>
      </c>
      <c r="AP741" s="35" t="str">
        <f>IF(AND($E741="Oui",$L741="Stage",$H741="F"),1,"")</f>
        <v/>
      </c>
      <c r="AQ741" s="35" t="str">
        <f>IF(AND($E741="Oui",$L741="Autre",$H741="F"),1,"")</f>
        <v/>
      </c>
      <c r="AR741" s="35" t="str">
        <f>IF(AND($E741="Oui",$O741="Cadre",$H741="F"),1,"")</f>
        <v/>
      </c>
      <c r="AS741" s="35" t="str">
        <f>IF(AND($E741="Oui",$O741="Agent de maîtrise",$H741="F"),1,"")</f>
        <v/>
      </c>
      <c r="AT741" s="35" t="str">
        <f>IF(AND($E741="Oui",$O741="Autre",$H741="F"),1,"")</f>
        <v/>
      </c>
      <c r="AU741" s="35" t="str">
        <f ca="1">IF($D741&gt;$AU$5,1,"")</f>
        <v/>
      </c>
      <c r="AV741" s="35" t="str">
        <f ca="1">IF(AND($D741&gt;$AV$5,$D741&lt;$AU$5),1,"")</f>
        <v/>
      </c>
      <c r="AW741" s="35" t="str">
        <f ca="1">IF($C741&gt;$AU$5,1,"")</f>
        <v/>
      </c>
      <c r="AX741" s="35" t="str">
        <f ca="1">IF(AND($C741&gt;$AV$5,$C741&lt;$AU$5),1,"")</f>
        <v/>
      </c>
      <c r="AY741" s="21" t="str">
        <f t="shared" si="59"/>
        <v/>
      </c>
    </row>
    <row r="742" spans="1:51" x14ac:dyDescent="0.25">
      <c r="A742" s="18">
        <v>735</v>
      </c>
      <c r="B742" s="32"/>
      <c r="C742" s="33"/>
      <c r="D742" s="33"/>
      <c r="E742" s="26" t="str">
        <f t="shared" si="55"/>
        <v/>
      </c>
      <c r="F742" s="34"/>
      <c r="G742" s="35"/>
      <c r="H742" s="33"/>
      <c r="I742" s="35"/>
      <c r="J742" s="37"/>
      <c r="K742" s="37"/>
      <c r="L742" s="37"/>
      <c r="M742" s="37"/>
      <c r="N742" s="33"/>
      <c r="O742" s="33"/>
      <c r="P742" s="33"/>
      <c r="Q742" s="33"/>
      <c r="R742" s="35"/>
      <c r="S742" s="35"/>
      <c r="T742" s="37"/>
      <c r="U742" s="37"/>
      <c r="V742" s="35" t="str">
        <f>IF(ISBLANK(C742),"",IF(ISBLANK($D742),$C$3-C742,D742-C742))</f>
        <v/>
      </c>
      <c r="W742" s="35" t="str">
        <f>IF(E742="Oui",1,"")</f>
        <v/>
      </c>
      <c r="X742" s="35" t="str">
        <f t="shared" si="56"/>
        <v/>
      </c>
      <c r="Y742" s="35" t="str">
        <f t="shared" si="57"/>
        <v/>
      </c>
      <c r="Z742" s="35" t="str">
        <f>IF(E742="Oui",N742,"")</f>
        <v/>
      </c>
      <c r="AA742" s="38" t="str">
        <f>IF(E742="Oui",($C$3-J742)/365,"")</f>
        <v/>
      </c>
      <c r="AB742" s="35" t="str">
        <f t="shared" si="58"/>
        <v/>
      </c>
      <c r="AC742" s="35" t="str">
        <f>IF(AND($E742="Oui",$L742="CDI"),1,"")</f>
        <v/>
      </c>
      <c r="AD742" s="35" t="str">
        <f>IF(AND($E742="Oui",$L742="CDD"),1,"")</f>
        <v/>
      </c>
      <c r="AE742" s="35" t="str">
        <f>IF(AND($E742="Oui",$L742="Apprentissage"),1,"")</f>
        <v/>
      </c>
      <c r="AF742" s="35" t="str">
        <f>IF(AND($E742="Oui",$L742="Stage"),1,"")</f>
        <v/>
      </c>
      <c r="AG742" s="35" t="str">
        <f>IF(AND($E742="Oui",$L742="Autre"),1,"")</f>
        <v/>
      </c>
      <c r="AH742" s="35" t="str">
        <f>IF(AND($E742="Oui",$O742="Cadre"),1,"")</f>
        <v/>
      </c>
      <c r="AI742" s="35" t="str">
        <f>IF(AND($E742="Oui",$O742="Agent de maîtrise"),1,"")</f>
        <v/>
      </c>
      <c r="AJ742" s="35" t="str">
        <f>IF(AND($E742="Oui",$O742="Autre"),1,"")</f>
        <v/>
      </c>
      <c r="AK742" s="38" t="str">
        <f>IF(AND($E742="Oui",$H742="F"),($C$3-J742)/365,"")</f>
        <v/>
      </c>
      <c r="AL742" s="38" t="str">
        <f>IF(AND($E742="Oui",$H742="M"),($C$3-$J742)/365,"")</f>
        <v/>
      </c>
      <c r="AM742" s="35" t="str">
        <f>IF(AND($E742="Oui",$L742="CDI",$H742="F"),1,"")</f>
        <v/>
      </c>
      <c r="AN742" s="35" t="str">
        <f>IF(AND($E742="Oui",$L742="CDD",$H742="F"),1,"")</f>
        <v/>
      </c>
      <c r="AO742" s="35" t="str">
        <f>IF(AND($E742="Oui",$L742="Apprentissage",$H742="F"),1,"")</f>
        <v/>
      </c>
      <c r="AP742" s="35" t="str">
        <f>IF(AND($E742="Oui",$L742="Stage",$H742="F"),1,"")</f>
        <v/>
      </c>
      <c r="AQ742" s="35" t="str">
        <f>IF(AND($E742="Oui",$L742="Autre",$H742="F"),1,"")</f>
        <v/>
      </c>
      <c r="AR742" s="35" t="str">
        <f>IF(AND($E742="Oui",$O742="Cadre",$H742="F"),1,"")</f>
        <v/>
      </c>
      <c r="AS742" s="35" t="str">
        <f>IF(AND($E742="Oui",$O742="Agent de maîtrise",$H742="F"),1,"")</f>
        <v/>
      </c>
      <c r="AT742" s="35" t="str">
        <f>IF(AND($E742="Oui",$O742="Autre",$H742="F"),1,"")</f>
        <v/>
      </c>
      <c r="AU742" s="35" t="str">
        <f ca="1">IF($D742&gt;$AU$5,1,"")</f>
        <v/>
      </c>
      <c r="AV742" s="35" t="str">
        <f ca="1">IF(AND($D742&gt;$AV$5,$D742&lt;$AU$5),1,"")</f>
        <v/>
      </c>
      <c r="AW742" s="35" t="str">
        <f ca="1">IF($C742&gt;$AU$5,1,"")</f>
        <v/>
      </c>
      <c r="AX742" s="35" t="str">
        <f ca="1">IF(AND($C742&gt;$AV$5,$C742&lt;$AU$5),1,"")</f>
        <v/>
      </c>
      <c r="AY742" s="21" t="str">
        <f t="shared" si="59"/>
        <v/>
      </c>
    </row>
    <row r="743" spans="1:51" x14ac:dyDescent="0.25">
      <c r="A743" s="18">
        <v>736</v>
      </c>
      <c r="B743" s="32"/>
      <c r="C743" s="33"/>
      <c r="D743" s="33"/>
      <c r="E743" s="26" t="str">
        <f t="shared" si="55"/>
        <v/>
      </c>
      <c r="F743" s="34"/>
      <c r="G743" s="35"/>
      <c r="H743" s="33"/>
      <c r="I743" s="35"/>
      <c r="J743" s="37"/>
      <c r="K743" s="37"/>
      <c r="L743" s="37"/>
      <c r="M743" s="37"/>
      <c r="N743" s="33"/>
      <c r="O743" s="33"/>
      <c r="P743" s="33"/>
      <c r="Q743" s="33"/>
      <c r="R743" s="35"/>
      <c r="S743" s="35"/>
      <c r="T743" s="37"/>
      <c r="U743" s="37"/>
      <c r="V743" s="35" t="str">
        <f>IF(ISBLANK(C743),"",IF(ISBLANK($D743),$C$3-C743,D743-C743))</f>
        <v/>
      </c>
      <c r="W743" s="35" t="str">
        <f>IF(E743="Oui",1,"")</f>
        <v/>
      </c>
      <c r="X743" s="35" t="str">
        <f t="shared" si="56"/>
        <v/>
      </c>
      <c r="Y743" s="35" t="str">
        <f t="shared" si="57"/>
        <v/>
      </c>
      <c r="Z743" s="35" t="str">
        <f>IF(E743="Oui",N743,"")</f>
        <v/>
      </c>
      <c r="AA743" s="38" t="str">
        <f>IF(E743="Oui",($C$3-J743)/365,"")</f>
        <v/>
      </c>
      <c r="AB743" s="35" t="str">
        <f t="shared" si="58"/>
        <v/>
      </c>
      <c r="AC743" s="35" t="str">
        <f>IF(AND($E743="Oui",$L743="CDI"),1,"")</f>
        <v/>
      </c>
      <c r="AD743" s="35" t="str">
        <f>IF(AND($E743="Oui",$L743="CDD"),1,"")</f>
        <v/>
      </c>
      <c r="AE743" s="35" t="str">
        <f>IF(AND($E743="Oui",$L743="Apprentissage"),1,"")</f>
        <v/>
      </c>
      <c r="AF743" s="35" t="str">
        <f>IF(AND($E743="Oui",$L743="Stage"),1,"")</f>
        <v/>
      </c>
      <c r="AG743" s="35" t="str">
        <f>IF(AND($E743="Oui",$L743="Autre"),1,"")</f>
        <v/>
      </c>
      <c r="AH743" s="35" t="str">
        <f>IF(AND($E743="Oui",$O743="Cadre"),1,"")</f>
        <v/>
      </c>
      <c r="AI743" s="35" t="str">
        <f>IF(AND($E743="Oui",$O743="Agent de maîtrise"),1,"")</f>
        <v/>
      </c>
      <c r="AJ743" s="35" t="str">
        <f>IF(AND($E743="Oui",$O743="Autre"),1,"")</f>
        <v/>
      </c>
      <c r="AK743" s="38" t="str">
        <f>IF(AND($E743="Oui",$H743="F"),($C$3-J743)/365,"")</f>
        <v/>
      </c>
      <c r="AL743" s="38" t="str">
        <f>IF(AND($E743="Oui",$H743="M"),($C$3-$J743)/365,"")</f>
        <v/>
      </c>
      <c r="AM743" s="35" t="str">
        <f>IF(AND($E743="Oui",$L743="CDI",$H743="F"),1,"")</f>
        <v/>
      </c>
      <c r="AN743" s="35" t="str">
        <f>IF(AND($E743="Oui",$L743="CDD",$H743="F"),1,"")</f>
        <v/>
      </c>
      <c r="AO743" s="35" t="str">
        <f>IF(AND($E743="Oui",$L743="Apprentissage",$H743="F"),1,"")</f>
        <v/>
      </c>
      <c r="AP743" s="35" t="str">
        <f>IF(AND($E743="Oui",$L743="Stage",$H743="F"),1,"")</f>
        <v/>
      </c>
      <c r="AQ743" s="35" t="str">
        <f>IF(AND($E743="Oui",$L743="Autre",$H743="F"),1,"")</f>
        <v/>
      </c>
      <c r="AR743" s="35" t="str">
        <f>IF(AND($E743="Oui",$O743="Cadre",$H743="F"),1,"")</f>
        <v/>
      </c>
      <c r="AS743" s="35" t="str">
        <f>IF(AND($E743="Oui",$O743="Agent de maîtrise",$H743="F"),1,"")</f>
        <v/>
      </c>
      <c r="AT743" s="35" t="str">
        <f>IF(AND($E743="Oui",$O743="Autre",$H743="F"),1,"")</f>
        <v/>
      </c>
      <c r="AU743" s="35" t="str">
        <f ca="1">IF($D743&gt;$AU$5,1,"")</f>
        <v/>
      </c>
      <c r="AV743" s="35" t="str">
        <f ca="1">IF(AND($D743&gt;$AV$5,$D743&lt;$AU$5),1,"")</f>
        <v/>
      </c>
      <c r="AW743" s="35" t="str">
        <f ca="1">IF($C743&gt;$AU$5,1,"")</f>
        <v/>
      </c>
      <c r="AX743" s="35" t="str">
        <f ca="1">IF(AND($C743&gt;$AV$5,$C743&lt;$AU$5),1,"")</f>
        <v/>
      </c>
      <c r="AY743" s="21" t="str">
        <f t="shared" si="59"/>
        <v/>
      </c>
    </row>
    <row r="744" spans="1:51" x14ac:dyDescent="0.25">
      <c r="A744" s="18">
        <v>737</v>
      </c>
      <c r="B744" s="32"/>
      <c r="C744" s="33"/>
      <c r="D744" s="33"/>
      <c r="E744" s="26" t="str">
        <f t="shared" si="55"/>
        <v/>
      </c>
      <c r="F744" s="34"/>
      <c r="G744" s="35"/>
      <c r="H744" s="33"/>
      <c r="I744" s="35"/>
      <c r="J744" s="37"/>
      <c r="K744" s="37"/>
      <c r="L744" s="37"/>
      <c r="M744" s="37"/>
      <c r="N744" s="33"/>
      <c r="O744" s="33"/>
      <c r="P744" s="33"/>
      <c r="Q744" s="33"/>
      <c r="R744" s="35"/>
      <c r="S744" s="35"/>
      <c r="T744" s="37"/>
      <c r="U744" s="37"/>
      <c r="V744" s="35" t="str">
        <f>IF(ISBLANK(C744),"",IF(ISBLANK($D744),$C$3-C744,D744-C744))</f>
        <v/>
      </c>
      <c r="W744" s="35" t="str">
        <f>IF(E744="Oui",1,"")</f>
        <v/>
      </c>
      <c r="X744" s="35" t="str">
        <f t="shared" si="56"/>
        <v/>
      </c>
      <c r="Y744" s="35" t="str">
        <f t="shared" si="57"/>
        <v/>
      </c>
      <c r="Z744" s="35" t="str">
        <f>IF(E744="Oui",N744,"")</f>
        <v/>
      </c>
      <c r="AA744" s="38" t="str">
        <f>IF(E744="Oui",($C$3-J744)/365,"")</f>
        <v/>
      </c>
      <c r="AB744" s="35" t="str">
        <f t="shared" si="58"/>
        <v/>
      </c>
      <c r="AC744" s="35" t="str">
        <f>IF(AND($E744="Oui",$L744="CDI"),1,"")</f>
        <v/>
      </c>
      <c r="AD744" s="35" t="str">
        <f>IF(AND($E744="Oui",$L744="CDD"),1,"")</f>
        <v/>
      </c>
      <c r="AE744" s="35" t="str">
        <f>IF(AND($E744="Oui",$L744="Apprentissage"),1,"")</f>
        <v/>
      </c>
      <c r="AF744" s="35" t="str">
        <f>IF(AND($E744="Oui",$L744="Stage"),1,"")</f>
        <v/>
      </c>
      <c r="AG744" s="35" t="str">
        <f>IF(AND($E744="Oui",$L744="Autre"),1,"")</f>
        <v/>
      </c>
      <c r="AH744" s="35" t="str">
        <f>IF(AND($E744="Oui",$O744="Cadre"),1,"")</f>
        <v/>
      </c>
      <c r="AI744" s="35" t="str">
        <f>IF(AND($E744="Oui",$O744="Agent de maîtrise"),1,"")</f>
        <v/>
      </c>
      <c r="AJ744" s="35" t="str">
        <f>IF(AND($E744="Oui",$O744="Autre"),1,"")</f>
        <v/>
      </c>
      <c r="AK744" s="38" t="str">
        <f>IF(AND($E744="Oui",$H744="F"),($C$3-J744)/365,"")</f>
        <v/>
      </c>
      <c r="AL744" s="38" t="str">
        <f>IF(AND($E744="Oui",$H744="M"),($C$3-$J744)/365,"")</f>
        <v/>
      </c>
      <c r="AM744" s="35" t="str">
        <f>IF(AND($E744="Oui",$L744="CDI",$H744="F"),1,"")</f>
        <v/>
      </c>
      <c r="AN744" s="35" t="str">
        <f>IF(AND($E744="Oui",$L744="CDD",$H744="F"),1,"")</f>
        <v/>
      </c>
      <c r="AO744" s="35" t="str">
        <f>IF(AND($E744="Oui",$L744="Apprentissage",$H744="F"),1,"")</f>
        <v/>
      </c>
      <c r="AP744" s="35" t="str">
        <f>IF(AND($E744="Oui",$L744="Stage",$H744="F"),1,"")</f>
        <v/>
      </c>
      <c r="AQ744" s="35" t="str">
        <f>IF(AND($E744="Oui",$L744="Autre",$H744="F"),1,"")</f>
        <v/>
      </c>
      <c r="AR744" s="35" t="str">
        <f>IF(AND($E744="Oui",$O744="Cadre",$H744="F"),1,"")</f>
        <v/>
      </c>
      <c r="AS744" s="35" t="str">
        <f>IF(AND($E744="Oui",$O744="Agent de maîtrise",$H744="F"),1,"")</f>
        <v/>
      </c>
      <c r="AT744" s="35" t="str">
        <f>IF(AND($E744="Oui",$O744="Autre",$H744="F"),1,"")</f>
        <v/>
      </c>
      <c r="AU744" s="35" t="str">
        <f ca="1">IF($D744&gt;$AU$5,1,"")</f>
        <v/>
      </c>
      <c r="AV744" s="35" t="str">
        <f ca="1">IF(AND($D744&gt;$AV$5,$D744&lt;$AU$5),1,"")</f>
        <v/>
      </c>
      <c r="AW744" s="35" t="str">
        <f ca="1">IF($C744&gt;$AU$5,1,"")</f>
        <v/>
      </c>
      <c r="AX744" s="35" t="str">
        <f ca="1">IF(AND($C744&gt;$AV$5,$C744&lt;$AU$5),1,"")</f>
        <v/>
      </c>
      <c r="AY744" s="21" t="str">
        <f t="shared" si="59"/>
        <v/>
      </c>
    </row>
    <row r="745" spans="1:51" x14ac:dyDescent="0.25">
      <c r="A745" s="18">
        <v>738</v>
      </c>
      <c r="B745" s="32"/>
      <c r="C745" s="33"/>
      <c r="D745" s="33"/>
      <c r="E745" s="26" t="str">
        <f t="shared" si="55"/>
        <v/>
      </c>
      <c r="F745" s="34"/>
      <c r="G745" s="35"/>
      <c r="H745" s="33"/>
      <c r="I745" s="35"/>
      <c r="J745" s="37"/>
      <c r="K745" s="37"/>
      <c r="L745" s="37"/>
      <c r="M745" s="37"/>
      <c r="N745" s="33"/>
      <c r="O745" s="33"/>
      <c r="P745" s="33"/>
      <c r="Q745" s="33"/>
      <c r="R745" s="35"/>
      <c r="S745" s="35"/>
      <c r="T745" s="37"/>
      <c r="U745" s="37"/>
      <c r="V745" s="35" t="str">
        <f>IF(ISBLANK(C745),"",IF(ISBLANK($D745),$C$3-C745,D745-C745))</f>
        <v/>
      </c>
      <c r="W745" s="35" t="str">
        <f>IF(E745="Oui",1,"")</f>
        <v/>
      </c>
      <c r="X745" s="35" t="str">
        <f t="shared" si="56"/>
        <v/>
      </c>
      <c r="Y745" s="35" t="str">
        <f t="shared" si="57"/>
        <v/>
      </c>
      <c r="Z745" s="35" t="str">
        <f>IF(E745="Oui",N745,"")</f>
        <v/>
      </c>
      <c r="AA745" s="38" t="str">
        <f>IF(E745="Oui",($C$3-J745)/365,"")</f>
        <v/>
      </c>
      <c r="AB745" s="35" t="str">
        <f t="shared" si="58"/>
        <v/>
      </c>
      <c r="AC745" s="35" t="str">
        <f>IF(AND($E745="Oui",$L745="CDI"),1,"")</f>
        <v/>
      </c>
      <c r="AD745" s="35" t="str">
        <f>IF(AND($E745="Oui",$L745="CDD"),1,"")</f>
        <v/>
      </c>
      <c r="AE745" s="35" t="str">
        <f>IF(AND($E745="Oui",$L745="Apprentissage"),1,"")</f>
        <v/>
      </c>
      <c r="AF745" s="35" t="str">
        <f>IF(AND($E745="Oui",$L745="Stage"),1,"")</f>
        <v/>
      </c>
      <c r="AG745" s="35" t="str">
        <f>IF(AND($E745="Oui",$L745="Autre"),1,"")</f>
        <v/>
      </c>
      <c r="AH745" s="35" t="str">
        <f>IF(AND($E745="Oui",$O745="Cadre"),1,"")</f>
        <v/>
      </c>
      <c r="AI745" s="35" t="str">
        <f>IF(AND($E745="Oui",$O745="Agent de maîtrise"),1,"")</f>
        <v/>
      </c>
      <c r="AJ745" s="35" t="str">
        <f>IF(AND($E745="Oui",$O745="Autre"),1,"")</f>
        <v/>
      </c>
      <c r="AK745" s="38" t="str">
        <f>IF(AND($E745="Oui",$H745="F"),($C$3-J745)/365,"")</f>
        <v/>
      </c>
      <c r="AL745" s="38" t="str">
        <f>IF(AND($E745="Oui",$H745="M"),($C$3-$J745)/365,"")</f>
        <v/>
      </c>
      <c r="AM745" s="35" t="str">
        <f>IF(AND($E745="Oui",$L745="CDI",$H745="F"),1,"")</f>
        <v/>
      </c>
      <c r="AN745" s="35" t="str">
        <f>IF(AND($E745="Oui",$L745="CDD",$H745="F"),1,"")</f>
        <v/>
      </c>
      <c r="AO745" s="35" t="str">
        <f>IF(AND($E745="Oui",$L745="Apprentissage",$H745="F"),1,"")</f>
        <v/>
      </c>
      <c r="AP745" s="35" t="str">
        <f>IF(AND($E745="Oui",$L745="Stage",$H745="F"),1,"")</f>
        <v/>
      </c>
      <c r="AQ745" s="35" t="str">
        <f>IF(AND($E745="Oui",$L745="Autre",$H745="F"),1,"")</f>
        <v/>
      </c>
      <c r="AR745" s="35" t="str">
        <f>IF(AND($E745="Oui",$O745="Cadre",$H745="F"),1,"")</f>
        <v/>
      </c>
      <c r="AS745" s="35" t="str">
        <f>IF(AND($E745="Oui",$O745="Agent de maîtrise",$H745="F"),1,"")</f>
        <v/>
      </c>
      <c r="AT745" s="35" t="str">
        <f>IF(AND($E745="Oui",$O745="Autre",$H745="F"),1,"")</f>
        <v/>
      </c>
      <c r="AU745" s="35" t="str">
        <f ca="1">IF($D745&gt;$AU$5,1,"")</f>
        <v/>
      </c>
      <c r="AV745" s="35" t="str">
        <f ca="1">IF(AND($D745&gt;$AV$5,$D745&lt;$AU$5),1,"")</f>
        <v/>
      </c>
      <c r="AW745" s="35" t="str">
        <f ca="1">IF($C745&gt;$AU$5,1,"")</f>
        <v/>
      </c>
      <c r="AX745" s="35" t="str">
        <f ca="1">IF(AND($C745&gt;$AV$5,$C745&lt;$AU$5),1,"")</f>
        <v/>
      </c>
      <c r="AY745" s="21" t="str">
        <f t="shared" si="59"/>
        <v/>
      </c>
    </row>
    <row r="746" spans="1:51" x14ac:dyDescent="0.25">
      <c r="A746" s="18">
        <v>739</v>
      </c>
      <c r="B746" s="32"/>
      <c r="C746" s="33"/>
      <c r="D746" s="33"/>
      <c r="E746" s="26" t="str">
        <f t="shared" si="55"/>
        <v/>
      </c>
      <c r="F746" s="34"/>
      <c r="G746" s="35"/>
      <c r="H746" s="33"/>
      <c r="I746" s="35"/>
      <c r="J746" s="37"/>
      <c r="K746" s="37"/>
      <c r="L746" s="37"/>
      <c r="M746" s="37"/>
      <c r="N746" s="33"/>
      <c r="O746" s="33"/>
      <c r="P746" s="33"/>
      <c r="Q746" s="33"/>
      <c r="R746" s="35"/>
      <c r="S746" s="35"/>
      <c r="T746" s="37"/>
      <c r="U746" s="37"/>
      <c r="V746" s="35" t="str">
        <f>IF(ISBLANK(C746),"",IF(ISBLANK($D746),$C$3-C746,D746-C746))</f>
        <v/>
      </c>
      <c r="W746" s="35" t="str">
        <f>IF(E746="Oui",1,"")</f>
        <v/>
      </c>
      <c r="X746" s="35" t="str">
        <f t="shared" si="56"/>
        <v/>
      </c>
      <c r="Y746" s="35" t="str">
        <f t="shared" si="57"/>
        <v/>
      </c>
      <c r="Z746" s="35" t="str">
        <f>IF(E746="Oui",N746,"")</f>
        <v/>
      </c>
      <c r="AA746" s="38" t="str">
        <f>IF(E746="Oui",($C$3-J746)/365,"")</f>
        <v/>
      </c>
      <c r="AB746" s="35" t="str">
        <f t="shared" si="58"/>
        <v/>
      </c>
      <c r="AC746" s="35" t="str">
        <f>IF(AND($E746="Oui",$L746="CDI"),1,"")</f>
        <v/>
      </c>
      <c r="AD746" s="35" t="str">
        <f>IF(AND($E746="Oui",$L746="CDD"),1,"")</f>
        <v/>
      </c>
      <c r="AE746" s="35" t="str">
        <f>IF(AND($E746="Oui",$L746="Apprentissage"),1,"")</f>
        <v/>
      </c>
      <c r="AF746" s="35" t="str">
        <f>IF(AND($E746="Oui",$L746="Stage"),1,"")</f>
        <v/>
      </c>
      <c r="AG746" s="35" t="str">
        <f>IF(AND($E746="Oui",$L746="Autre"),1,"")</f>
        <v/>
      </c>
      <c r="AH746" s="35" t="str">
        <f>IF(AND($E746="Oui",$O746="Cadre"),1,"")</f>
        <v/>
      </c>
      <c r="AI746" s="35" t="str">
        <f>IF(AND($E746="Oui",$O746="Agent de maîtrise"),1,"")</f>
        <v/>
      </c>
      <c r="AJ746" s="35" t="str">
        <f>IF(AND($E746="Oui",$O746="Autre"),1,"")</f>
        <v/>
      </c>
      <c r="AK746" s="38" t="str">
        <f>IF(AND($E746="Oui",$H746="F"),($C$3-J746)/365,"")</f>
        <v/>
      </c>
      <c r="AL746" s="38" t="str">
        <f>IF(AND($E746="Oui",$H746="M"),($C$3-$J746)/365,"")</f>
        <v/>
      </c>
      <c r="AM746" s="35" t="str">
        <f>IF(AND($E746="Oui",$L746="CDI",$H746="F"),1,"")</f>
        <v/>
      </c>
      <c r="AN746" s="35" t="str">
        <f>IF(AND($E746="Oui",$L746="CDD",$H746="F"),1,"")</f>
        <v/>
      </c>
      <c r="AO746" s="35" t="str">
        <f>IF(AND($E746="Oui",$L746="Apprentissage",$H746="F"),1,"")</f>
        <v/>
      </c>
      <c r="AP746" s="35" t="str">
        <f>IF(AND($E746="Oui",$L746="Stage",$H746="F"),1,"")</f>
        <v/>
      </c>
      <c r="AQ746" s="35" t="str">
        <f>IF(AND($E746="Oui",$L746="Autre",$H746="F"),1,"")</f>
        <v/>
      </c>
      <c r="AR746" s="35" t="str">
        <f>IF(AND($E746="Oui",$O746="Cadre",$H746="F"),1,"")</f>
        <v/>
      </c>
      <c r="AS746" s="35" t="str">
        <f>IF(AND($E746="Oui",$O746="Agent de maîtrise",$H746="F"),1,"")</f>
        <v/>
      </c>
      <c r="AT746" s="35" t="str">
        <f>IF(AND($E746="Oui",$O746="Autre",$H746="F"),1,"")</f>
        <v/>
      </c>
      <c r="AU746" s="35" t="str">
        <f ca="1">IF($D746&gt;$AU$5,1,"")</f>
        <v/>
      </c>
      <c r="AV746" s="35" t="str">
        <f ca="1">IF(AND($D746&gt;$AV$5,$D746&lt;$AU$5),1,"")</f>
        <v/>
      </c>
      <c r="AW746" s="35" t="str">
        <f ca="1">IF($C746&gt;$AU$5,1,"")</f>
        <v/>
      </c>
      <c r="AX746" s="35" t="str">
        <f ca="1">IF(AND($C746&gt;$AV$5,$C746&lt;$AU$5),1,"")</f>
        <v/>
      </c>
      <c r="AY746" s="21" t="str">
        <f t="shared" si="59"/>
        <v/>
      </c>
    </row>
    <row r="747" spans="1:51" x14ac:dyDescent="0.25">
      <c r="A747" s="18">
        <v>740</v>
      </c>
      <c r="B747" s="32"/>
      <c r="C747" s="33"/>
      <c r="D747" s="33"/>
      <c r="E747" s="26" t="str">
        <f t="shared" si="55"/>
        <v/>
      </c>
      <c r="F747" s="34"/>
      <c r="G747" s="35"/>
      <c r="H747" s="33"/>
      <c r="I747" s="35"/>
      <c r="J747" s="37"/>
      <c r="K747" s="37"/>
      <c r="L747" s="37"/>
      <c r="M747" s="37"/>
      <c r="N747" s="33"/>
      <c r="O747" s="33"/>
      <c r="P747" s="33"/>
      <c r="Q747" s="33"/>
      <c r="R747" s="35"/>
      <c r="S747" s="35"/>
      <c r="T747" s="37"/>
      <c r="U747" s="37"/>
      <c r="V747" s="35" t="str">
        <f>IF(ISBLANK(C747),"",IF(ISBLANK($D747),$C$3-C747,D747-C747))</f>
        <v/>
      </c>
      <c r="W747" s="35" t="str">
        <f>IF(E747="Oui",1,"")</f>
        <v/>
      </c>
      <c r="X747" s="35" t="str">
        <f t="shared" si="56"/>
        <v/>
      </c>
      <c r="Y747" s="35" t="str">
        <f t="shared" si="57"/>
        <v/>
      </c>
      <c r="Z747" s="35" t="str">
        <f>IF(E747="Oui",N747,"")</f>
        <v/>
      </c>
      <c r="AA747" s="38" t="str">
        <f>IF(E747="Oui",($C$3-J747)/365,"")</f>
        <v/>
      </c>
      <c r="AB747" s="35" t="str">
        <f t="shared" si="58"/>
        <v/>
      </c>
      <c r="AC747" s="35" t="str">
        <f>IF(AND($E747="Oui",$L747="CDI"),1,"")</f>
        <v/>
      </c>
      <c r="AD747" s="35" t="str">
        <f>IF(AND($E747="Oui",$L747="CDD"),1,"")</f>
        <v/>
      </c>
      <c r="AE747" s="35" t="str">
        <f>IF(AND($E747="Oui",$L747="Apprentissage"),1,"")</f>
        <v/>
      </c>
      <c r="AF747" s="35" t="str">
        <f>IF(AND($E747="Oui",$L747="Stage"),1,"")</f>
        <v/>
      </c>
      <c r="AG747" s="35" t="str">
        <f>IF(AND($E747="Oui",$L747="Autre"),1,"")</f>
        <v/>
      </c>
      <c r="AH747" s="35" t="str">
        <f>IF(AND($E747="Oui",$O747="Cadre"),1,"")</f>
        <v/>
      </c>
      <c r="AI747" s="35" t="str">
        <f>IF(AND($E747="Oui",$O747="Agent de maîtrise"),1,"")</f>
        <v/>
      </c>
      <c r="AJ747" s="35" t="str">
        <f>IF(AND($E747="Oui",$O747="Autre"),1,"")</f>
        <v/>
      </c>
      <c r="AK747" s="38" t="str">
        <f>IF(AND($E747="Oui",$H747="F"),($C$3-J747)/365,"")</f>
        <v/>
      </c>
      <c r="AL747" s="38" t="str">
        <f>IF(AND($E747="Oui",$H747="M"),($C$3-$J747)/365,"")</f>
        <v/>
      </c>
      <c r="AM747" s="35" t="str">
        <f>IF(AND($E747="Oui",$L747="CDI",$H747="F"),1,"")</f>
        <v/>
      </c>
      <c r="AN747" s="35" t="str">
        <f>IF(AND($E747="Oui",$L747="CDD",$H747="F"),1,"")</f>
        <v/>
      </c>
      <c r="AO747" s="35" t="str">
        <f>IF(AND($E747="Oui",$L747="Apprentissage",$H747="F"),1,"")</f>
        <v/>
      </c>
      <c r="AP747" s="35" t="str">
        <f>IF(AND($E747="Oui",$L747="Stage",$H747="F"),1,"")</f>
        <v/>
      </c>
      <c r="AQ747" s="35" t="str">
        <f>IF(AND($E747="Oui",$L747="Autre",$H747="F"),1,"")</f>
        <v/>
      </c>
      <c r="AR747" s="35" t="str">
        <f>IF(AND($E747="Oui",$O747="Cadre",$H747="F"),1,"")</f>
        <v/>
      </c>
      <c r="AS747" s="35" t="str">
        <f>IF(AND($E747="Oui",$O747="Agent de maîtrise",$H747="F"),1,"")</f>
        <v/>
      </c>
      <c r="AT747" s="35" t="str">
        <f>IF(AND($E747="Oui",$O747="Autre",$H747="F"),1,"")</f>
        <v/>
      </c>
      <c r="AU747" s="35" t="str">
        <f ca="1">IF($D747&gt;$AU$5,1,"")</f>
        <v/>
      </c>
      <c r="AV747" s="35" t="str">
        <f ca="1">IF(AND($D747&gt;$AV$5,$D747&lt;$AU$5),1,"")</f>
        <v/>
      </c>
      <c r="AW747" s="35" t="str">
        <f ca="1">IF($C747&gt;$AU$5,1,"")</f>
        <v/>
      </c>
      <c r="AX747" s="35" t="str">
        <f ca="1">IF(AND($C747&gt;$AV$5,$C747&lt;$AU$5),1,"")</f>
        <v/>
      </c>
      <c r="AY747" s="21" t="str">
        <f t="shared" si="59"/>
        <v/>
      </c>
    </row>
    <row r="748" spans="1:51" x14ac:dyDescent="0.25">
      <c r="A748" s="18">
        <v>741</v>
      </c>
      <c r="B748" s="32"/>
      <c r="C748" s="33"/>
      <c r="D748" s="33"/>
      <c r="E748" s="26" t="str">
        <f t="shared" si="55"/>
        <v/>
      </c>
      <c r="F748" s="34"/>
      <c r="G748" s="35"/>
      <c r="H748" s="33"/>
      <c r="I748" s="35"/>
      <c r="J748" s="37"/>
      <c r="K748" s="37"/>
      <c r="L748" s="37"/>
      <c r="M748" s="37"/>
      <c r="N748" s="33"/>
      <c r="O748" s="33"/>
      <c r="P748" s="33"/>
      <c r="Q748" s="33"/>
      <c r="R748" s="35"/>
      <c r="S748" s="35"/>
      <c r="T748" s="37"/>
      <c r="U748" s="37"/>
      <c r="V748" s="35" t="str">
        <f>IF(ISBLANK(C748),"",IF(ISBLANK($D748),$C$3-C748,D748-C748))</f>
        <v/>
      </c>
      <c r="W748" s="35" t="str">
        <f>IF(E748="Oui",1,"")</f>
        <v/>
      </c>
      <c r="X748" s="35" t="str">
        <f t="shared" si="56"/>
        <v/>
      </c>
      <c r="Y748" s="35" t="str">
        <f t="shared" si="57"/>
        <v/>
      </c>
      <c r="Z748" s="35" t="str">
        <f>IF(E748="Oui",N748,"")</f>
        <v/>
      </c>
      <c r="AA748" s="38" t="str">
        <f>IF(E748="Oui",($C$3-J748)/365,"")</f>
        <v/>
      </c>
      <c r="AB748" s="35" t="str">
        <f t="shared" si="58"/>
        <v/>
      </c>
      <c r="AC748" s="35" t="str">
        <f>IF(AND($E748="Oui",$L748="CDI"),1,"")</f>
        <v/>
      </c>
      <c r="AD748" s="35" t="str">
        <f>IF(AND($E748="Oui",$L748="CDD"),1,"")</f>
        <v/>
      </c>
      <c r="AE748" s="35" t="str">
        <f>IF(AND($E748="Oui",$L748="Apprentissage"),1,"")</f>
        <v/>
      </c>
      <c r="AF748" s="35" t="str">
        <f>IF(AND($E748="Oui",$L748="Stage"),1,"")</f>
        <v/>
      </c>
      <c r="AG748" s="35" t="str">
        <f>IF(AND($E748="Oui",$L748="Autre"),1,"")</f>
        <v/>
      </c>
      <c r="AH748" s="35" t="str">
        <f>IF(AND($E748="Oui",$O748="Cadre"),1,"")</f>
        <v/>
      </c>
      <c r="AI748" s="35" t="str">
        <f>IF(AND($E748="Oui",$O748="Agent de maîtrise"),1,"")</f>
        <v/>
      </c>
      <c r="AJ748" s="35" t="str">
        <f>IF(AND($E748="Oui",$O748="Autre"),1,"")</f>
        <v/>
      </c>
      <c r="AK748" s="38" t="str">
        <f>IF(AND($E748="Oui",$H748="F"),($C$3-J748)/365,"")</f>
        <v/>
      </c>
      <c r="AL748" s="38" t="str">
        <f>IF(AND($E748="Oui",$H748="M"),($C$3-$J748)/365,"")</f>
        <v/>
      </c>
      <c r="AM748" s="35" t="str">
        <f>IF(AND($E748="Oui",$L748="CDI",$H748="F"),1,"")</f>
        <v/>
      </c>
      <c r="AN748" s="35" t="str">
        <f>IF(AND($E748="Oui",$L748="CDD",$H748="F"),1,"")</f>
        <v/>
      </c>
      <c r="AO748" s="35" t="str">
        <f>IF(AND($E748="Oui",$L748="Apprentissage",$H748="F"),1,"")</f>
        <v/>
      </c>
      <c r="AP748" s="35" t="str">
        <f>IF(AND($E748="Oui",$L748="Stage",$H748="F"),1,"")</f>
        <v/>
      </c>
      <c r="AQ748" s="35" t="str">
        <f>IF(AND($E748="Oui",$L748="Autre",$H748="F"),1,"")</f>
        <v/>
      </c>
      <c r="AR748" s="35" t="str">
        <f>IF(AND($E748="Oui",$O748="Cadre",$H748="F"),1,"")</f>
        <v/>
      </c>
      <c r="AS748" s="35" t="str">
        <f>IF(AND($E748="Oui",$O748="Agent de maîtrise",$H748="F"),1,"")</f>
        <v/>
      </c>
      <c r="AT748" s="35" t="str">
        <f>IF(AND($E748="Oui",$O748="Autre",$H748="F"),1,"")</f>
        <v/>
      </c>
      <c r="AU748" s="35" t="str">
        <f ca="1">IF($D748&gt;$AU$5,1,"")</f>
        <v/>
      </c>
      <c r="AV748" s="35" t="str">
        <f ca="1">IF(AND($D748&gt;$AV$5,$D748&lt;$AU$5),1,"")</f>
        <v/>
      </c>
      <c r="AW748" s="35" t="str">
        <f ca="1">IF($C748&gt;$AU$5,1,"")</f>
        <v/>
      </c>
      <c r="AX748" s="35" t="str">
        <f ca="1">IF(AND($C748&gt;$AV$5,$C748&lt;$AU$5),1,"")</f>
        <v/>
      </c>
      <c r="AY748" s="21" t="str">
        <f t="shared" si="59"/>
        <v/>
      </c>
    </row>
    <row r="749" spans="1:51" x14ac:dyDescent="0.25">
      <c r="A749" s="18">
        <v>742</v>
      </c>
      <c r="B749" s="32"/>
      <c r="C749" s="33"/>
      <c r="D749" s="33"/>
      <c r="E749" s="26" t="str">
        <f t="shared" si="55"/>
        <v/>
      </c>
      <c r="F749" s="34"/>
      <c r="G749" s="35"/>
      <c r="H749" s="33"/>
      <c r="I749" s="35"/>
      <c r="J749" s="37"/>
      <c r="K749" s="37"/>
      <c r="L749" s="37"/>
      <c r="M749" s="37"/>
      <c r="N749" s="33"/>
      <c r="O749" s="33"/>
      <c r="P749" s="33"/>
      <c r="Q749" s="33"/>
      <c r="R749" s="35"/>
      <c r="S749" s="35"/>
      <c r="T749" s="37"/>
      <c r="U749" s="37"/>
      <c r="V749" s="35" t="str">
        <f>IF(ISBLANK(C749),"",IF(ISBLANK($D749),$C$3-C749,D749-C749))</f>
        <v/>
      </c>
      <c r="W749" s="35" t="str">
        <f>IF(E749="Oui",1,"")</f>
        <v/>
      </c>
      <c r="X749" s="35" t="str">
        <f t="shared" si="56"/>
        <v/>
      </c>
      <c r="Y749" s="35" t="str">
        <f t="shared" si="57"/>
        <v/>
      </c>
      <c r="Z749" s="35" t="str">
        <f>IF(E749="Oui",N749,"")</f>
        <v/>
      </c>
      <c r="AA749" s="38" t="str">
        <f>IF(E749="Oui",($C$3-J749)/365,"")</f>
        <v/>
      </c>
      <c r="AB749" s="35" t="str">
        <f t="shared" si="58"/>
        <v/>
      </c>
      <c r="AC749" s="35" t="str">
        <f>IF(AND($E749="Oui",$L749="CDI"),1,"")</f>
        <v/>
      </c>
      <c r="AD749" s="35" t="str">
        <f>IF(AND($E749="Oui",$L749="CDD"),1,"")</f>
        <v/>
      </c>
      <c r="AE749" s="35" t="str">
        <f>IF(AND($E749="Oui",$L749="Apprentissage"),1,"")</f>
        <v/>
      </c>
      <c r="AF749" s="35" t="str">
        <f>IF(AND($E749="Oui",$L749="Stage"),1,"")</f>
        <v/>
      </c>
      <c r="AG749" s="35" t="str">
        <f>IF(AND($E749="Oui",$L749="Autre"),1,"")</f>
        <v/>
      </c>
      <c r="AH749" s="35" t="str">
        <f>IF(AND($E749="Oui",$O749="Cadre"),1,"")</f>
        <v/>
      </c>
      <c r="AI749" s="35" t="str">
        <f>IF(AND($E749="Oui",$O749="Agent de maîtrise"),1,"")</f>
        <v/>
      </c>
      <c r="AJ749" s="35" t="str">
        <f>IF(AND($E749="Oui",$O749="Autre"),1,"")</f>
        <v/>
      </c>
      <c r="AK749" s="38" t="str">
        <f>IF(AND($E749="Oui",$H749="F"),($C$3-J749)/365,"")</f>
        <v/>
      </c>
      <c r="AL749" s="38" t="str">
        <f>IF(AND($E749="Oui",$H749="M"),($C$3-$J749)/365,"")</f>
        <v/>
      </c>
      <c r="AM749" s="35" t="str">
        <f>IF(AND($E749="Oui",$L749="CDI",$H749="F"),1,"")</f>
        <v/>
      </c>
      <c r="AN749" s="35" t="str">
        <f>IF(AND($E749="Oui",$L749="CDD",$H749="F"),1,"")</f>
        <v/>
      </c>
      <c r="AO749" s="35" t="str">
        <f>IF(AND($E749="Oui",$L749="Apprentissage",$H749="F"),1,"")</f>
        <v/>
      </c>
      <c r="AP749" s="35" t="str">
        <f>IF(AND($E749="Oui",$L749="Stage",$H749="F"),1,"")</f>
        <v/>
      </c>
      <c r="AQ749" s="35" t="str">
        <f>IF(AND($E749="Oui",$L749="Autre",$H749="F"),1,"")</f>
        <v/>
      </c>
      <c r="AR749" s="35" t="str">
        <f>IF(AND($E749="Oui",$O749="Cadre",$H749="F"),1,"")</f>
        <v/>
      </c>
      <c r="AS749" s="35" t="str">
        <f>IF(AND($E749="Oui",$O749="Agent de maîtrise",$H749="F"),1,"")</f>
        <v/>
      </c>
      <c r="AT749" s="35" t="str">
        <f>IF(AND($E749="Oui",$O749="Autre",$H749="F"),1,"")</f>
        <v/>
      </c>
      <c r="AU749" s="35" t="str">
        <f ca="1">IF($D749&gt;$AU$5,1,"")</f>
        <v/>
      </c>
      <c r="AV749" s="35" t="str">
        <f ca="1">IF(AND($D749&gt;$AV$5,$D749&lt;$AU$5),1,"")</f>
        <v/>
      </c>
      <c r="AW749" s="35" t="str">
        <f ca="1">IF($C749&gt;$AU$5,1,"")</f>
        <v/>
      </c>
      <c r="AX749" s="35" t="str">
        <f ca="1">IF(AND($C749&gt;$AV$5,$C749&lt;$AU$5),1,"")</f>
        <v/>
      </c>
      <c r="AY749" s="21" t="str">
        <f t="shared" si="59"/>
        <v/>
      </c>
    </row>
    <row r="750" spans="1:51" x14ac:dyDescent="0.25">
      <c r="A750" s="18">
        <v>743</v>
      </c>
      <c r="B750" s="32"/>
      <c r="C750" s="33"/>
      <c r="D750" s="33"/>
      <c r="E750" s="26" t="str">
        <f t="shared" si="55"/>
        <v/>
      </c>
      <c r="F750" s="34"/>
      <c r="G750" s="35"/>
      <c r="H750" s="33"/>
      <c r="I750" s="35"/>
      <c r="J750" s="37"/>
      <c r="K750" s="37"/>
      <c r="L750" s="37"/>
      <c r="M750" s="37"/>
      <c r="N750" s="33"/>
      <c r="O750" s="33"/>
      <c r="P750" s="33"/>
      <c r="Q750" s="33"/>
      <c r="R750" s="35"/>
      <c r="S750" s="35"/>
      <c r="T750" s="37"/>
      <c r="U750" s="37"/>
      <c r="V750" s="35" t="str">
        <f>IF(ISBLANK(C750),"",IF(ISBLANK($D750),$C$3-C750,D750-C750))</f>
        <v/>
      </c>
      <c r="W750" s="35" t="str">
        <f>IF(E750="Oui",1,"")</f>
        <v/>
      </c>
      <c r="X750" s="35" t="str">
        <f t="shared" si="56"/>
        <v/>
      </c>
      <c r="Y750" s="35" t="str">
        <f t="shared" si="57"/>
        <v/>
      </c>
      <c r="Z750" s="35" t="str">
        <f>IF(E750="Oui",N750,"")</f>
        <v/>
      </c>
      <c r="AA750" s="38" t="str">
        <f>IF(E750="Oui",($C$3-J750)/365,"")</f>
        <v/>
      </c>
      <c r="AB750" s="35" t="str">
        <f t="shared" si="58"/>
        <v/>
      </c>
      <c r="AC750" s="35" t="str">
        <f>IF(AND($E750="Oui",$L750="CDI"),1,"")</f>
        <v/>
      </c>
      <c r="AD750" s="35" t="str">
        <f>IF(AND($E750="Oui",$L750="CDD"),1,"")</f>
        <v/>
      </c>
      <c r="AE750" s="35" t="str">
        <f>IF(AND($E750="Oui",$L750="Apprentissage"),1,"")</f>
        <v/>
      </c>
      <c r="AF750" s="35" t="str">
        <f>IF(AND($E750="Oui",$L750="Stage"),1,"")</f>
        <v/>
      </c>
      <c r="AG750" s="35" t="str">
        <f>IF(AND($E750="Oui",$L750="Autre"),1,"")</f>
        <v/>
      </c>
      <c r="AH750" s="35" t="str">
        <f>IF(AND($E750="Oui",$O750="Cadre"),1,"")</f>
        <v/>
      </c>
      <c r="AI750" s="35" t="str">
        <f>IF(AND($E750="Oui",$O750="Agent de maîtrise"),1,"")</f>
        <v/>
      </c>
      <c r="AJ750" s="35" t="str">
        <f>IF(AND($E750="Oui",$O750="Autre"),1,"")</f>
        <v/>
      </c>
      <c r="AK750" s="38" t="str">
        <f>IF(AND($E750="Oui",$H750="F"),($C$3-J750)/365,"")</f>
        <v/>
      </c>
      <c r="AL750" s="38" t="str">
        <f>IF(AND($E750="Oui",$H750="M"),($C$3-$J750)/365,"")</f>
        <v/>
      </c>
      <c r="AM750" s="35" t="str">
        <f>IF(AND($E750="Oui",$L750="CDI",$H750="F"),1,"")</f>
        <v/>
      </c>
      <c r="AN750" s="35" t="str">
        <f>IF(AND($E750="Oui",$L750="CDD",$H750="F"),1,"")</f>
        <v/>
      </c>
      <c r="AO750" s="35" t="str">
        <f>IF(AND($E750="Oui",$L750="Apprentissage",$H750="F"),1,"")</f>
        <v/>
      </c>
      <c r="AP750" s="35" t="str">
        <f>IF(AND($E750="Oui",$L750="Stage",$H750="F"),1,"")</f>
        <v/>
      </c>
      <c r="AQ750" s="35" t="str">
        <f>IF(AND($E750="Oui",$L750="Autre",$H750="F"),1,"")</f>
        <v/>
      </c>
      <c r="AR750" s="35" t="str">
        <f>IF(AND($E750="Oui",$O750="Cadre",$H750="F"),1,"")</f>
        <v/>
      </c>
      <c r="AS750" s="35" t="str">
        <f>IF(AND($E750="Oui",$O750="Agent de maîtrise",$H750="F"),1,"")</f>
        <v/>
      </c>
      <c r="AT750" s="35" t="str">
        <f>IF(AND($E750="Oui",$O750="Autre",$H750="F"),1,"")</f>
        <v/>
      </c>
      <c r="AU750" s="35" t="str">
        <f ca="1">IF($D750&gt;$AU$5,1,"")</f>
        <v/>
      </c>
      <c r="AV750" s="35" t="str">
        <f ca="1">IF(AND($D750&gt;$AV$5,$D750&lt;$AU$5),1,"")</f>
        <v/>
      </c>
      <c r="AW750" s="35" t="str">
        <f ca="1">IF($C750&gt;$AU$5,1,"")</f>
        <v/>
      </c>
      <c r="AX750" s="35" t="str">
        <f ca="1">IF(AND($C750&gt;$AV$5,$C750&lt;$AU$5),1,"")</f>
        <v/>
      </c>
      <c r="AY750" s="21" t="str">
        <f t="shared" si="59"/>
        <v/>
      </c>
    </row>
    <row r="751" spans="1:51" x14ac:dyDescent="0.25">
      <c r="A751" s="18">
        <v>744</v>
      </c>
      <c r="B751" s="32"/>
      <c r="C751" s="33"/>
      <c r="D751" s="33"/>
      <c r="E751" s="26" t="str">
        <f t="shared" si="55"/>
        <v/>
      </c>
      <c r="F751" s="34"/>
      <c r="G751" s="35"/>
      <c r="H751" s="33"/>
      <c r="I751" s="35"/>
      <c r="J751" s="37"/>
      <c r="K751" s="37"/>
      <c r="L751" s="37"/>
      <c r="M751" s="37"/>
      <c r="N751" s="33"/>
      <c r="O751" s="33"/>
      <c r="P751" s="33"/>
      <c r="Q751" s="33"/>
      <c r="R751" s="35"/>
      <c r="S751" s="35"/>
      <c r="T751" s="37"/>
      <c r="U751" s="37"/>
      <c r="V751" s="35" t="str">
        <f>IF(ISBLANK(C751),"",IF(ISBLANK($D751),$C$3-C751,D751-C751))</f>
        <v/>
      </c>
      <c r="W751" s="35" t="str">
        <f>IF(E751="Oui",1,"")</f>
        <v/>
      </c>
      <c r="X751" s="35" t="str">
        <f t="shared" si="56"/>
        <v/>
      </c>
      <c r="Y751" s="35" t="str">
        <f t="shared" si="57"/>
        <v/>
      </c>
      <c r="Z751" s="35" t="str">
        <f>IF(E751="Oui",N751,"")</f>
        <v/>
      </c>
      <c r="AA751" s="38" t="str">
        <f>IF(E751="Oui",($C$3-J751)/365,"")</f>
        <v/>
      </c>
      <c r="AB751" s="35" t="str">
        <f t="shared" si="58"/>
        <v/>
      </c>
      <c r="AC751" s="35" t="str">
        <f>IF(AND($E751="Oui",$L751="CDI"),1,"")</f>
        <v/>
      </c>
      <c r="AD751" s="35" t="str">
        <f>IF(AND($E751="Oui",$L751="CDD"),1,"")</f>
        <v/>
      </c>
      <c r="AE751" s="35" t="str">
        <f>IF(AND($E751="Oui",$L751="Apprentissage"),1,"")</f>
        <v/>
      </c>
      <c r="AF751" s="35" t="str">
        <f>IF(AND($E751="Oui",$L751="Stage"),1,"")</f>
        <v/>
      </c>
      <c r="AG751" s="35" t="str">
        <f>IF(AND($E751="Oui",$L751="Autre"),1,"")</f>
        <v/>
      </c>
      <c r="AH751" s="35" t="str">
        <f>IF(AND($E751="Oui",$O751="Cadre"),1,"")</f>
        <v/>
      </c>
      <c r="AI751" s="35" t="str">
        <f>IF(AND($E751="Oui",$O751="Agent de maîtrise"),1,"")</f>
        <v/>
      </c>
      <c r="AJ751" s="35" t="str">
        <f>IF(AND($E751="Oui",$O751="Autre"),1,"")</f>
        <v/>
      </c>
      <c r="AK751" s="38" t="str">
        <f>IF(AND($E751="Oui",$H751="F"),($C$3-J751)/365,"")</f>
        <v/>
      </c>
      <c r="AL751" s="38" t="str">
        <f>IF(AND($E751="Oui",$H751="M"),($C$3-$J751)/365,"")</f>
        <v/>
      </c>
      <c r="AM751" s="35" t="str">
        <f>IF(AND($E751="Oui",$L751="CDI",$H751="F"),1,"")</f>
        <v/>
      </c>
      <c r="AN751" s="35" t="str">
        <f>IF(AND($E751="Oui",$L751="CDD",$H751="F"),1,"")</f>
        <v/>
      </c>
      <c r="AO751" s="35" t="str">
        <f>IF(AND($E751="Oui",$L751="Apprentissage",$H751="F"),1,"")</f>
        <v/>
      </c>
      <c r="AP751" s="35" t="str">
        <f>IF(AND($E751="Oui",$L751="Stage",$H751="F"),1,"")</f>
        <v/>
      </c>
      <c r="AQ751" s="35" t="str">
        <f>IF(AND($E751="Oui",$L751="Autre",$H751="F"),1,"")</f>
        <v/>
      </c>
      <c r="AR751" s="35" t="str">
        <f>IF(AND($E751="Oui",$O751="Cadre",$H751="F"),1,"")</f>
        <v/>
      </c>
      <c r="AS751" s="35" t="str">
        <f>IF(AND($E751="Oui",$O751="Agent de maîtrise",$H751="F"),1,"")</f>
        <v/>
      </c>
      <c r="AT751" s="35" t="str">
        <f>IF(AND($E751="Oui",$O751="Autre",$H751="F"),1,"")</f>
        <v/>
      </c>
      <c r="AU751" s="35" t="str">
        <f ca="1">IF($D751&gt;$AU$5,1,"")</f>
        <v/>
      </c>
      <c r="AV751" s="35" t="str">
        <f ca="1">IF(AND($D751&gt;$AV$5,$D751&lt;$AU$5),1,"")</f>
        <v/>
      </c>
      <c r="AW751" s="35" t="str">
        <f ca="1">IF($C751&gt;$AU$5,1,"")</f>
        <v/>
      </c>
      <c r="AX751" s="35" t="str">
        <f ca="1">IF(AND($C751&gt;$AV$5,$C751&lt;$AU$5),1,"")</f>
        <v/>
      </c>
      <c r="AY751" s="21" t="str">
        <f t="shared" si="59"/>
        <v/>
      </c>
    </row>
    <row r="752" spans="1:51" x14ac:dyDescent="0.25">
      <c r="A752" s="18">
        <v>745</v>
      </c>
      <c r="B752" s="32"/>
      <c r="C752" s="33"/>
      <c r="D752" s="33"/>
      <c r="E752" s="26" t="str">
        <f t="shared" si="55"/>
        <v/>
      </c>
      <c r="F752" s="34"/>
      <c r="G752" s="35"/>
      <c r="H752" s="33"/>
      <c r="I752" s="35"/>
      <c r="J752" s="37"/>
      <c r="K752" s="37"/>
      <c r="L752" s="37"/>
      <c r="M752" s="37"/>
      <c r="N752" s="33"/>
      <c r="O752" s="33"/>
      <c r="P752" s="33"/>
      <c r="Q752" s="33"/>
      <c r="R752" s="35"/>
      <c r="S752" s="35"/>
      <c r="T752" s="37"/>
      <c r="U752" s="37"/>
      <c r="V752" s="35" t="str">
        <f>IF(ISBLANK(C752),"",IF(ISBLANK($D752),$C$3-C752,D752-C752))</f>
        <v/>
      </c>
      <c r="W752" s="35" t="str">
        <f>IF(E752="Oui",1,"")</f>
        <v/>
      </c>
      <c r="X752" s="35" t="str">
        <f t="shared" si="56"/>
        <v/>
      </c>
      <c r="Y752" s="35" t="str">
        <f t="shared" si="57"/>
        <v/>
      </c>
      <c r="Z752" s="35" t="str">
        <f>IF(E752="Oui",N752,"")</f>
        <v/>
      </c>
      <c r="AA752" s="38" t="str">
        <f>IF(E752="Oui",($C$3-J752)/365,"")</f>
        <v/>
      </c>
      <c r="AB752" s="35" t="str">
        <f t="shared" si="58"/>
        <v/>
      </c>
      <c r="AC752" s="35" t="str">
        <f>IF(AND($E752="Oui",$L752="CDI"),1,"")</f>
        <v/>
      </c>
      <c r="AD752" s="35" t="str">
        <f>IF(AND($E752="Oui",$L752="CDD"),1,"")</f>
        <v/>
      </c>
      <c r="AE752" s="35" t="str">
        <f>IF(AND($E752="Oui",$L752="Apprentissage"),1,"")</f>
        <v/>
      </c>
      <c r="AF752" s="35" t="str">
        <f>IF(AND($E752="Oui",$L752="Stage"),1,"")</f>
        <v/>
      </c>
      <c r="AG752" s="35" t="str">
        <f>IF(AND($E752="Oui",$L752="Autre"),1,"")</f>
        <v/>
      </c>
      <c r="AH752" s="35" t="str">
        <f>IF(AND($E752="Oui",$O752="Cadre"),1,"")</f>
        <v/>
      </c>
      <c r="AI752" s="35" t="str">
        <f>IF(AND($E752="Oui",$O752="Agent de maîtrise"),1,"")</f>
        <v/>
      </c>
      <c r="AJ752" s="35" t="str">
        <f>IF(AND($E752="Oui",$O752="Autre"),1,"")</f>
        <v/>
      </c>
      <c r="AK752" s="38" t="str">
        <f>IF(AND($E752="Oui",$H752="F"),($C$3-J752)/365,"")</f>
        <v/>
      </c>
      <c r="AL752" s="38" t="str">
        <f>IF(AND($E752="Oui",$H752="M"),($C$3-$J752)/365,"")</f>
        <v/>
      </c>
      <c r="AM752" s="35" t="str">
        <f>IF(AND($E752="Oui",$L752="CDI",$H752="F"),1,"")</f>
        <v/>
      </c>
      <c r="AN752" s="35" t="str">
        <f>IF(AND($E752="Oui",$L752="CDD",$H752="F"),1,"")</f>
        <v/>
      </c>
      <c r="AO752" s="35" t="str">
        <f>IF(AND($E752="Oui",$L752="Apprentissage",$H752="F"),1,"")</f>
        <v/>
      </c>
      <c r="AP752" s="35" t="str">
        <f>IF(AND($E752="Oui",$L752="Stage",$H752="F"),1,"")</f>
        <v/>
      </c>
      <c r="AQ752" s="35" t="str">
        <f>IF(AND($E752="Oui",$L752="Autre",$H752="F"),1,"")</f>
        <v/>
      </c>
      <c r="AR752" s="35" t="str">
        <f>IF(AND($E752="Oui",$O752="Cadre",$H752="F"),1,"")</f>
        <v/>
      </c>
      <c r="AS752" s="35" t="str">
        <f>IF(AND($E752="Oui",$O752="Agent de maîtrise",$H752="F"),1,"")</f>
        <v/>
      </c>
      <c r="AT752" s="35" t="str">
        <f>IF(AND($E752="Oui",$O752="Autre",$H752="F"),1,"")</f>
        <v/>
      </c>
      <c r="AU752" s="35" t="str">
        <f ca="1">IF($D752&gt;$AU$5,1,"")</f>
        <v/>
      </c>
      <c r="AV752" s="35" t="str">
        <f ca="1">IF(AND($D752&gt;$AV$5,$D752&lt;$AU$5),1,"")</f>
        <v/>
      </c>
      <c r="AW752" s="35" t="str">
        <f ca="1">IF($C752&gt;$AU$5,1,"")</f>
        <v/>
      </c>
      <c r="AX752" s="35" t="str">
        <f ca="1">IF(AND($C752&gt;$AV$5,$C752&lt;$AU$5),1,"")</f>
        <v/>
      </c>
      <c r="AY752" s="21" t="str">
        <f t="shared" si="59"/>
        <v/>
      </c>
    </row>
    <row r="753" spans="1:51" x14ac:dyDescent="0.25">
      <c r="A753" s="18">
        <v>746</v>
      </c>
      <c r="B753" s="32"/>
      <c r="C753" s="33"/>
      <c r="D753" s="33"/>
      <c r="E753" s="26" t="str">
        <f t="shared" si="55"/>
        <v/>
      </c>
      <c r="F753" s="34"/>
      <c r="G753" s="35"/>
      <c r="H753" s="33"/>
      <c r="I753" s="35"/>
      <c r="J753" s="37"/>
      <c r="K753" s="37"/>
      <c r="L753" s="37"/>
      <c r="M753" s="37"/>
      <c r="N753" s="33"/>
      <c r="O753" s="33"/>
      <c r="P753" s="33"/>
      <c r="Q753" s="33"/>
      <c r="R753" s="35"/>
      <c r="S753" s="35"/>
      <c r="T753" s="37"/>
      <c r="U753" s="37"/>
      <c r="V753" s="35" t="str">
        <f>IF(ISBLANK(C753),"",IF(ISBLANK($D753),$C$3-C753,D753-C753))</f>
        <v/>
      </c>
      <c r="W753" s="35" t="str">
        <f>IF(E753="Oui",1,"")</f>
        <v/>
      </c>
      <c r="X753" s="35" t="str">
        <f t="shared" si="56"/>
        <v/>
      </c>
      <c r="Y753" s="35" t="str">
        <f t="shared" si="57"/>
        <v/>
      </c>
      <c r="Z753" s="35" t="str">
        <f>IF(E753="Oui",N753,"")</f>
        <v/>
      </c>
      <c r="AA753" s="38" t="str">
        <f>IF(E753="Oui",($C$3-J753)/365,"")</f>
        <v/>
      </c>
      <c r="AB753" s="35" t="str">
        <f t="shared" si="58"/>
        <v/>
      </c>
      <c r="AC753" s="35" t="str">
        <f>IF(AND($E753="Oui",$L753="CDI"),1,"")</f>
        <v/>
      </c>
      <c r="AD753" s="35" t="str">
        <f>IF(AND($E753="Oui",$L753="CDD"),1,"")</f>
        <v/>
      </c>
      <c r="AE753" s="35" t="str">
        <f>IF(AND($E753="Oui",$L753="Apprentissage"),1,"")</f>
        <v/>
      </c>
      <c r="AF753" s="35" t="str">
        <f>IF(AND($E753="Oui",$L753="Stage"),1,"")</f>
        <v/>
      </c>
      <c r="AG753" s="35" t="str">
        <f>IF(AND($E753="Oui",$L753="Autre"),1,"")</f>
        <v/>
      </c>
      <c r="AH753" s="35" t="str">
        <f>IF(AND($E753="Oui",$O753="Cadre"),1,"")</f>
        <v/>
      </c>
      <c r="AI753" s="35" t="str">
        <f>IF(AND($E753="Oui",$O753="Agent de maîtrise"),1,"")</f>
        <v/>
      </c>
      <c r="AJ753" s="35" t="str">
        <f>IF(AND($E753="Oui",$O753="Autre"),1,"")</f>
        <v/>
      </c>
      <c r="AK753" s="38" t="str">
        <f>IF(AND($E753="Oui",$H753="F"),($C$3-J753)/365,"")</f>
        <v/>
      </c>
      <c r="AL753" s="38" t="str">
        <f>IF(AND($E753="Oui",$H753="M"),($C$3-$J753)/365,"")</f>
        <v/>
      </c>
      <c r="AM753" s="35" t="str">
        <f>IF(AND($E753="Oui",$L753="CDI",$H753="F"),1,"")</f>
        <v/>
      </c>
      <c r="AN753" s="35" t="str">
        <f>IF(AND($E753="Oui",$L753="CDD",$H753="F"),1,"")</f>
        <v/>
      </c>
      <c r="AO753" s="35" t="str">
        <f>IF(AND($E753="Oui",$L753="Apprentissage",$H753="F"),1,"")</f>
        <v/>
      </c>
      <c r="AP753" s="35" t="str">
        <f>IF(AND($E753="Oui",$L753="Stage",$H753="F"),1,"")</f>
        <v/>
      </c>
      <c r="AQ753" s="35" t="str">
        <f>IF(AND($E753="Oui",$L753="Autre",$H753="F"),1,"")</f>
        <v/>
      </c>
      <c r="AR753" s="35" t="str">
        <f>IF(AND($E753="Oui",$O753="Cadre",$H753="F"),1,"")</f>
        <v/>
      </c>
      <c r="AS753" s="35" t="str">
        <f>IF(AND($E753="Oui",$O753="Agent de maîtrise",$H753="F"),1,"")</f>
        <v/>
      </c>
      <c r="AT753" s="35" t="str">
        <f>IF(AND($E753="Oui",$O753="Autre",$H753="F"),1,"")</f>
        <v/>
      </c>
      <c r="AU753" s="35" t="str">
        <f ca="1">IF($D753&gt;$AU$5,1,"")</f>
        <v/>
      </c>
      <c r="AV753" s="35" t="str">
        <f ca="1">IF(AND($D753&gt;$AV$5,$D753&lt;$AU$5),1,"")</f>
        <v/>
      </c>
      <c r="AW753" s="35" t="str">
        <f ca="1">IF($C753&gt;$AU$5,1,"")</f>
        <v/>
      </c>
      <c r="AX753" s="35" t="str">
        <f ca="1">IF(AND($C753&gt;$AV$5,$C753&lt;$AU$5),1,"")</f>
        <v/>
      </c>
      <c r="AY753" s="21" t="str">
        <f t="shared" si="59"/>
        <v/>
      </c>
    </row>
    <row r="754" spans="1:51" x14ac:dyDescent="0.25">
      <c r="A754" s="18">
        <v>747</v>
      </c>
      <c r="B754" s="32"/>
      <c r="C754" s="33"/>
      <c r="D754" s="33"/>
      <c r="E754" s="26" t="str">
        <f t="shared" si="55"/>
        <v/>
      </c>
      <c r="F754" s="34"/>
      <c r="G754" s="35"/>
      <c r="H754" s="33"/>
      <c r="I754" s="35"/>
      <c r="J754" s="37"/>
      <c r="K754" s="37"/>
      <c r="L754" s="37"/>
      <c r="M754" s="37"/>
      <c r="N754" s="33"/>
      <c r="O754" s="33"/>
      <c r="P754" s="33"/>
      <c r="Q754" s="33"/>
      <c r="R754" s="35"/>
      <c r="S754" s="35"/>
      <c r="T754" s="37"/>
      <c r="U754" s="37"/>
      <c r="V754" s="35" t="str">
        <f>IF(ISBLANK(C754),"",IF(ISBLANK($D754),$C$3-C754,D754-C754))</f>
        <v/>
      </c>
      <c r="W754" s="35" t="str">
        <f>IF(E754="Oui",1,"")</f>
        <v/>
      </c>
      <c r="X754" s="35" t="str">
        <f t="shared" si="56"/>
        <v/>
      </c>
      <c r="Y754" s="35" t="str">
        <f t="shared" si="57"/>
        <v/>
      </c>
      <c r="Z754" s="35" t="str">
        <f>IF(E754="Oui",N754,"")</f>
        <v/>
      </c>
      <c r="AA754" s="38" t="str">
        <f>IF(E754="Oui",($C$3-J754)/365,"")</f>
        <v/>
      </c>
      <c r="AB754" s="35" t="str">
        <f t="shared" si="58"/>
        <v/>
      </c>
      <c r="AC754" s="35" t="str">
        <f>IF(AND($E754="Oui",$L754="CDI"),1,"")</f>
        <v/>
      </c>
      <c r="AD754" s="35" t="str">
        <f>IF(AND($E754="Oui",$L754="CDD"),1,"")</f>
        <v/>
      </c>
      <c r="AE754" s="35" t="str">
        <f>IF(AND($E754="Oui",$L754="Apprentissage"),1,"")</f>
        <v/>
      </c>
      <c r="AF754" s="35" t="str">
        <f>IF(AND($E754="Oui",$L754="Stage"),1,"")</f>
        <v/>
      </c>
      <c r="AG754" s="35" t="str">
        <f>IF(AND($E754="Oui",$L754="Autre"),1,"")</f>
        <v/>
      </c>
      <c r="AH754" s="35" t="str">
        <f>IF(AND($E754="Oui",$O754="Cadre"),1,"")</f>
        <v/>
      </c>
      <c r="AI754" s="35" t="str">
        <f>IF(AND($E754="Oui",$O754="Agent de maîtrise"),1,"")</f>
        <v/>
      </c>
      <c r="AJ754" s="35" t="str">
        <f>IF(AND($E754="Oui",$O754="Autre"),1,"")</f>
        <v/>
      </c>
      <c r="AK754" s="38" t="str">
        <f>IF(AND($E754="Oui",$H754="F"),($C$3-J754)/365,"")</f>
        <v/>
      </c>
      <c r="AL754" s="38" t="str">
        <f>IF(AND($E754="Oui",$H754="M"),($C$3-$J754)/365,"")</f>
        <v/>
      </c>
      <c r="AM754" s="35" t="str">
        <f>IF(AND($E754="Oui",$L754="CDI",$H754="F"),1,"")</f>
        <v/>
      </c>
      <c r="AN754" s="35" t="str">
        <f>IF(AND($E754="Oui",$L754="CDD",$H754="F"),1,"")</f>
        <v/>
      </c>
      <c r="AO754" s="35" t="str">
        <f>IF(AND($E754="Oui",$L754="Apprentissage",$H754="F"),1,"")</f>
        <v/>
      </c>
      <c r="AP754" s="35" t="str">
        <f>IF(AND($E754="Oui",$L754="Stage",$H754="F"),1,"")</f>
        <v/>
      </c>
      <c r="AQ754" s="35" t="str">
        <f>IF(AND($E754="Oui",$L754="Autre",$H754="F"),1,"")</f>
        <v/>
      </c>
      <c r="AR754" s="35" t="str">
        <f>IF(AND($E754="Oui",$O754="Cadre",$H754="F"),1,"")</f>
        <v/>
      </c>
      <c r="AS754" s="35" t="str">
        <f>IF(AND($E754="Oui",$O754="Agent de maîtrise",$H754="F"),1,"")</f>
        <v/>
      </c>
      <c r="AT754" s="35" t="str">
        <f>IF(AND($E754="Oui",$O754="Autre",$H754="F"),1,"")</f>
        <v/>
      </c>
      <c r="AU754" s="35" t="str">
        <f ca="1">IF($D754&gt;$AU$5,1,"")</f>
        <v/>
      </c>
      <c r="AV754" s="35" t="str">
        <f ca="1">IF(AND($D754&gt;$AV$5,$D754&lt;$AU$5),1,"")</f>
        <v/>
      </c>
      <c r="AW754" s="35" t="str">
        <f ca="1">IF($C754&gt;$AU$5,1,"")</f>
        <v/>
      </c>
      <c r="AX754" s="35" t="str">
        <f ca="1">IF(AND($C754&gt;$AV$5,$C754&lt;$AU$5),1,"")</f>
        <v/>
      </c>
      <c r="AY754" s="21" t="str">
        <f t="shared" si="59"/>
        <v/>
      </c>
    </row>
    <row r="755" spans="1:51" x14ac:dyDescent="0.25">
      <c r="A755" s="18">
        <v>748</v>
      </c>
      <c r="B755" s="32"/>
      <c r="C755" s="33"/>
      <c r="D755" s="33"/>
      <c r="E755" s="26" t="str">
        <f t="shared" si="55"/>
        <v/>
      </c>
      <c r="F755" s="34"/>
      <c r="G755" s="35"/>
      <c r="H755" s="33"/>
      <c r="I755" s="35"/>
      <c r="J755" s="37"/>
      <c r="K755" s="37"/>
      <c r="L755" s="37"/>
      <c r="M755" s="37"/>
      <c r="N755" s="33"/>
      <c r="O755" s="33"/>
      <c r="P755" s="33"/>
      <c r="Q755" s="33"/>
      <c r="R755" s="35"/>
      <c r="S755" s="35"/>
      <c r="T755" s="37"/>
      <c r="U755" s="37"/>
      <c r="V755" s="35" t="str">
        <f>IF(ISBLANK(C755),"",IF(ISBLANK($D755),$C$3-C755,D755-C755))</f>
        <v/>
      </c>
      <c r="W755" s="35" t="str">
        <f>IF(E755="Oui",1,"")</f>
        <v/>
      </c>
      <c r="X755" s="35" t="str">
        <f t="shared" si="56"/>
        <v/>
      </c>
      <c r="Y755" s="35" t="str">
        <f t="shared" si="57"/>
        <v/>
      </c>
      <c r="Z755" s="35" t="str">
        <f>IF(E755="Oui",N755,"")</f>
        <v/>
      </c>
      <c r="AA755" s="38" t="str">
        <f>IF(E755="Oui",($C$3-J755)/365,"")</f>
        <v/>
      </c>
      <c r="AB755" s="35" t="str">
        <f t="shared" si="58"/>
        <v/>
      </c>
      <c r="AC755" s="35" t="str">
        <f>IF(AND($E755="Oui",$L755="CDI"),1,"")</f>
        <v/>
      </c>
      <c r="AD755" s="35" t="str">
        <f>IF(AND($E755="Oui",$L755="CDD"),1,"")</f>
        <v/>
      </c>
      <c r="AE755" s="35" t="str">
        <f>IF(AND($E755="Oui",$L755="Apprentissage"),1,"")</f>
        <v/>
      </c>
      <c r="AF755" s="35" t="str">
        <f>IF(AND($E755="Oui",$L755="Stage"),1,"")</f>
        <v/>
      </c>
      <c r="AG755" s="35" t="str">
        <f>IF(AND($E755="Oui",$L755="Autre"),1,"")</f>
        <v/>
      </c>
      <c r="AH755" s="35" t="str">
        <f>IF(AND($E755="Oui",$O755="Cadre"),1,"")</f>
        <v/>
      </c>
      <c r="AI755" s="35" t="str">
        <f>IF(AND($E755="Oui",$O755="Agent de maîtrise"),1,"")</f>
        <v/>
      </c>
      <c r="AJ755" s="35" t="str">
        <f>IF(AND($E755="Oui",$O755="Autre"),1,"")</f>
        <v/>
      </c>
      <c r="AK755" s="38" t="str">
        <f>IF(AND($E755="Oui",$H755="F"),($C$3-J755)/365,"")</f>
        <v/>
      </c>
      <c r="AL755" s="38" t="str">
        <f>IF(AND($E755="Oui",$H755="M"),($C$3-$J755)/365,"")</f>
        <v/>
      </c>
      <c r="AM755" s="35" t="str">
        <f>IF(AND($E755="Oui",$L755="CDI",$H755="F"),1,"")</f>
        <v/>
      </c>
      <c r="AN755" s="35" t="str">
        <f>IF(AND($E755="Oui",$L755="CDD",$H755="F"),1,"")</f>
        <v/>
      </c>
      <c r="AO755" s="35" t="str">
        <f>IF(AND($E755="Oui",$L755="Apprentissage",$H755="F"),1,"")</f>
        <v/>
      </c>
      <c r="AP755" s="35" t="str">
        <f>IF(AND($E755="Oui",$L755="Stage",$H755="F"),1,"")</f>
        <v/>
      </c>
      <c r="AQ755" s="35" t="str">
        <f>IF(AND($E755="Oui",$L755="Autre",$H755="F"),1,"")</f>
        <v/>
      </c>
      <c r="AR755" s="35" t="str">
        <f>IF(AND($E755="Oui",$O755="Cadre",$H755="F"),1,"")</f>
        <v/>
      </c>
      <c r="AS755" s="35" t="str">
        <f>IF(AND($E755="Oui",$O755="Agent de maîtrise",$H755="F"),1,"")</f>
        <v/>
      </c>
      <c r="AT755" s="35" t="str">
        <f>IF(AND($E755="Oui",$O755="Autre",$H755="F"),1,"")</f>
        <v/>
      </c>
      <c r="AU755" s="35" t="str">
        <f ca="1">IF($D755&gt;$AU$5,1,"")</f>
        <v/>
      </c>
      <c r="AV755" s="35" t="str">
        <f ca="1">IF(AND($D755&gt;$AV$5,$D755&lt;$AU$5),1,"")</f>
        <v/>
      </c>
      <c r="AW755" s="35" t="str">
        <f ca="1">IF($C755&gt;$AU$5,1,"")</f>
        <v/>
      </c>
      <c r="AX755" s="35" t="str">
        <f ca="1">IF(AND($C755&gt;$AV$5,$C755&lt;$AU$5),1,"")</f>
        <v/>
      </c>
      <c r="AY755" s="21" t="str">
        <f t="shared" si="59"/>
        <v/>
      </c>
    </row>
    <row r="756" spans="1:51" x14ac:dyDescent="0.25">
      <c r="A756" s="18">
        <v>749</v>
      </c>
      <c r="B756" s="32"/>
      <c r="C756" s="33"/>
      <c r="D756" s="33"/>
      <c r="E756" s="26" t="str">
        <f t="shared" si="55"/>
        <v/>
      </c>
      <c r="F756" s="34"/>
      <c r="G756" s="35"/>
      <c r="H756" s="33"/>
      <c r="I756" s="35"/>
      <c r="J756" s="37"/>
      <c r="K756" s="37"/>
      <c r="L756" s="37"/>
      <c r="M756" s="37"/>
      <c r="N756" s="33"/>
      <c r="O756" s="33"/>
      <c r="P756" s="33"/>
      <c r="Q756" s="33"/>
      <c r="R756" s="35"/>
      <c r="S756" s="35"/>
      <c r="T756" s="37"/>
      <c r="U756" s="37"/>
      <c r="V756" s="35" t="str">
        <f>IF(ISBLANK(C756),"",IF(ISBLANK($D756),$C$3-C756,D756-C756))</f>
        <v/>
      </c>
      <c r="W756" s="35" t="str">
        <f>IF(E756="Oui",1,"")</f>
        <v/>
      </c>
      <c r="X756" s="35" t="str">
        <f t="shared" si="56"/>
        <v/>
      </c>
      <c r="Y756" s="35" t="str">
        <f t="shared" si="57"/>
        <v/>
      </c>
      <c r="Z756" s="35" t="str">
        <f>IF(E756="Oui",N756,"")</f>
        <v/>
      </c>
      <c r="AA756" s="38" t="str">
        <f>IF(E756="Oui",($C$3-J756)/365,"")</f>
        <v/>
      </c>
      <c r="AB756" s="35" t="str">
        <f t="shared" si="58"/>
        <v/>
      </c>
      <c r="AC756" s="35" t="str">
        <f>IF(AND($E756="Oui",$L756="CDI"),1,"")</f>
        <v/>
      </c>
      <c r="AD756" s="35" t="str">
        <f>IF(AND($E756="Oui",$L756="CDD"),1,"")</f>
        <v/>
      </c>
      <c r="AE756" s="35" t="str">
        <f>IF(AND($E756="Oui",$L756="Apprentissage"),1,"")</f>
        <v/>
      </c>
      <c r="AF756" s="35" t="str">
        <f>IF(AND($E756="Oui",$L756="Stage"),1,"")</f>
        <v/>
      </c>
      <c r="AG756" s="35" t="str">
        <f>IF(AND($E756="Oui",$L756="Autre"),1,"")</f>
        <v/>
      </c>
      <c r="AH756" s="35" t="str">
        <f>IF(AND($E756="Oui",$O756="Cadre"),1,"")</f>
        <v/>
      </c>
      <c r="AI756" s="35" t="str">
        <f>IF(AND($E756="Oui",$O756="Agent de maîtrise"),1,"")</f>
        <v/>
      </c>
      <c r="AJ756" s="35" t="str">
        <f>IF(AND($E756="Oui",$O756="Autre"),1,"")</f>
        <v/>
      </c>
      <c r="AK756" s="38" t="str">
        <f>IF(AND($E756="Oui",$H756="F"),($C$3-J756)/365,"")</f>
        <v/>
      </c>
      <c r="AL756" s="38" t="str">
        <f>IF(AND($E756="Oui",$H756="M"),($C$3-$J756)/365,"")</f>
        <v/>
      </c>
      <c r="AM756" s="35" t="str">
        <f>IF(AND($E756="Oui",$L756="CDI",$H756="F"),1,"")</f>
        <v/>
      </c>
      <c r="AN756" s="35" t="str">
        <f>IF(AND($E756="Oui",$L756="CDD",$H756="F"),1,"")</f>
        <v/>
      </c>
      <c r="AO756" s="35" t="str">
        <f>IF(AND($E756="Oui",$L756="Apprentissage",$H756="F"),1,"")</f>
        <v/>
      </c>
      <c r="AP756" s="35" t="str">
        <f>IF(AND($E756="Oui",$L756="Stage",$H756="F"),1,"")</f>
        <v/>
      </c>
      <c r="AQ756" s="35" t="str">
        <f>IF(AND($E756="Oui",$L756="Autre",$H756="F"),1,"")</f>
        <v/>
      </c>
      <c r="AR756" s="35" t="str">
        <f>IF(AND($E756="Oui",$O756="Cadre",$H756="F"),1,"")</f>
        <v/>
      </c>
      <c r="AS756" s="35" t="str">
        <f>IF(AND($E756="Oui",$O756="Agent de maîtrise",$H756="F"),1,"")</f>
        <v/>
      </c>
      <c r="AT756" s="35" t="str">
        <f>IF(AND($E756="Oui",$O756="Autre",$H756="F"),1,"")</f>
        <v/>
      </c>
      <c r="AU756" s="35" t="str">
        <f ca="1">IF($D756&gt;$AU$5,1,"")</f>
        <v/>
      </c>
      <c r="AV756" s="35" t="str">
        <f ca="1">IF(AND($D756&gt;$AV$5,$D756&lt;$AU$5),1,"")</f>
        <v/>
      </c>
      <c r="AW756" s="35" t="str">
        <f ca="1">IF($C756&gt;$AU$5,1,"")</f>
        <v/>
      </c>
      <c r="AX756" s="35" t="str">
        <f ca="1">IF(AND($C756&gt;$AV$5,$C756&lt;$AU$5),1,"")</f>
        <v/>
      </c>
      <c r="AY756" s="21" t="str">
        <f t="shared" si="59"/>
        <v/>
      </c>
    </row>
    <row r="757" spans="1:51" x14ac:dyDescent="0.25">
      <c r="A757" s="18">
        <v>750</v>
      </c>
      <c r="B757" s="32"/>
      <c r="C757" s="33"/>
      <c r="D757" s="33"/>
      <c r="E757" s="26" t="str">
        <f t="shared" si="55"/>
        <v/>
      </c>
      <c r="F757" s="34"/>
      <c r="G757" s="35"/>
      <c r="H757" s="33"/>
      <c r="I757" s="35"/>
      <c r="J757" s="37"/>
      <c r="K757" s="37"/>
      <c r="L757" s="37"/>
      <c r="M757" s="37"/>
      <c r="N757" s="33"/>
      <c r="O757" s="33"/>
      <c r="P757" s="33"/>
      <c r="Q757" s="33"/>
      <c r="R757" s="35"/>
      <c r="S757" s="35"/>
      <c r="T757" s="37"/>
      <c r="U757" s="37"/>
      <c r="V757" s="35" t="str">
        <f>IF(ISBLANK(C757),"",IF(ISBLANK($D757),$C$3-C757,D757-C757))</f>
        <v/>
      </c>
      <c r="W757" s="35" t="str">
        <f>IF(E757="Oui",1,"")</f>
        <v/>
      </c>
      <c r="X757" s="35" t="str">
        <f t="shared" si="56"/>
        <v/>
      </c>
      <c r="Y757" s="35" t="str">
        <f t="shared" si="57"/>
        <v/>
      </c>
      <c r="Z757" s="35" t="str">
        <f>IF(E757="Oui",N757,"")</f>
        <v/>
      </c>
      <c r="AA757" s="38" t="str">
        <f>IF(E757="Oui",($C$3-J757)/365,"")</f>
        <v/>
      </c>
      <c r="AB757" s="35" t="str">
        <f t="shared" si="58"/>
        <v/>
      </c>
      <c r="AC757" s="35" t="str">
        <f>IF(AND($E757="Oui",$L757="CDI"),1,"")</f>
        <v/>
      </c>
      <c r="AD757" s="35" t="str">
        <f>IF(AND($E757="Oui",$L757="CDD"),1,"")</f>
        <v/>
      </c>
      <c r="AE757" s="35" t="str">
        <f>IF(AND($E757="Oui",$L757="Apprentissage"),1,"")</f>
        <v/>
      </c>
      <c r="AF757" s="35" t="str">
        <f>IF(AND($E757="Oui",$L757="Stage"),1,"")</f>
        <v/>
      </c>
      <c r="AG757" s="35" t="str">
        <f>IF(AND($E757="Oui",$L757="Autre"),1,"")</f>
        <v/>
      </c>
      <c r="AH757" s="35" t="str">
        <f>IF(AND($E757="Oui",$O757="Cadre"),1,"")</f>
        <v/>
      </c>
      <c r="AI757" s="35" t="str">
        <f>IF(AND($E757="Oui",$O757="Agent de maîtrise"),1,"")</f>
        <v/>
      </c>
      <c r="AJ757" s="35" t="str">
        <f>IF(AND($E757="Oui",$O757="Autre"),1,"")</f>
        <v/>
      </c>
      <c r="AK757" s="38" t="str">
        <f>IF(AND($E757="Oui",$H757="F"),($C$3-J757)/365,"")</f>
        <v/>
      </c>
      <c r="AL757" s="38" t="str">
        <f>IF(AND($E757="Oui",$H757="M"),($C$3-$J757)/365,"")</f>
        <v/>
      </c>
      <c r="AM757" s="35" t="str">
        <f>IF(AND($E757="Oui",$L757="CDI",$H757="F"),1,"")</f>
        <v/>
      </c>
      <c r="AN757" s="35" t="str">
        <f>IF(AND($E757="Oui",$L757="CDD",$H757="F"),1,"")</f>
        <v/>
      </c>
      <c r="AO757" s="35" t="str">
        <f>IF(AND($E757="Oui",$L757="Apprentissage",$H757="F"),1,"")</f>
        <v/>
      </c>
      <c r="AP757" s="35" t="str">
        <f>IF(AND($E757="Oui",$L757="Stage",$H757="F"),1,"")</f>
        <v/>
      </c>
      <c r="AQ757" s="35" t="str">
        <f>IF(AND($E757="Oui",$L757="Autre",$H757="F"),1,"")</f>
        <v/>
      </c>
      <c r="AR757" s="35" t="str">
        <f>IF(AND($E757="Oui",$O757="Cadre",$H757="F"),1,"")</f>
        <v/>
      </c>
      <c r="AS757" s="35" t="str">
        <f>IF(AND($E757="Oui",$O757="Agent de maîtrise",$H757="F"),1,"")</f>
        <v/>
      </c>
      <c r="AT757" s="35" t="str">
        <f>IF(AND($E757="Oui",$O757="Autre",$H757="F"),1,"")</f>
        <v/>
      </c>
      <c r="AU757" s="35" t="str">
        <f ca="1">IF($D757&gt;$AU$5,1,"")</f>
        <v/>
      </c>
      <c r="AV757" s="35" t="str">
        <f ca="1">IF(AND($D757&gt;$AV$5,$D757&lt;$AU$5),1,"")</f>
        <v/>
      </c>
      <c r="AW757" s="35" t="str">
        <f ca="1">IF($C757&gt;$AU$5,1,"")</f>
        <v/>
      </c>
      <c r="AX757" s="35" t="str">
        <f ca="1">IF(AND($C757&gt;$AV$5,$C757&lt;$AU$5),1,"")</f>
        <v/>
      </c>
      <c r="AY757" s="21" t="str">
        <f t="shared" si="59"/>
        <v/>
      </c>
    </row>
    <row r="758" spans="1:51" x14ac:dyDescent="0.25">
      <c r="A758" s="18">
        <v>751</v>
      </c>
      <c r="B758" s="32"/>
      <c r="C758" s="33"/>
      <c r="D758" s="33"/>
      <c r="E758" s="26" t="str">
        <f t="shared" si="55"/>
        <v/>
      </c>
      <c r="F758" s="34"/>
      <c r="G758" s="35"/>
      <c r="H758" s="33"/>
      <c r="I758" s="35"/>
      <c r="J758" s="37"/>
      <c r="K758" s="37"/>
      <c r="L758" s="37"/>
      <c r="M758" s="37"/>
      <c r="N758" s="33"/>
      <c r="O758" s="33"/>
      <c r="P758" s="33"/>
      <c r="Q758" s="33"/>
      <c r="R758" s="35"/>
      <c r="S758" s="35"/>
      <c r="T758" s="37"/>
      <c r="U758" s="37"/>
      <c r="V758" s="35" t="str">
        <f>IF(ISBLANK(C758),"",IF(ISBLANK($D758),$C$3-C758,D758-C758))</f>
        <v/>
      </c>
      <c r="W758" s="35" t="str">
        <f>IF(E758="Oui",1,"")</f>
        <v/>
      </c>
      <c r="X758" s="35" t="str">
        <f t="shared" si="56"/>
        <v/>
      </c>
      <c r="Y758" s="35" t="str">
        <f t="shared" si="57"/>
        <v/>
      </c>
      <c r="Z758" s="35" t="str">
        <f>IF(E758="Oui",N758,"")</f>
        <v/>
      </c>
      <c r="AA758" s="38" t="str">
        <f>IF(E758="Oui",($C$3-J758)/365,"")</f>
        <v/>
      </c>
      <c r="AB758" s="35" t="str">
        <f t="shared" si="58"/>
        <v/>
      </c>
      <c r="AC758" s="35" t="str">
        <f>IF(AND($E758="Oui",$L758="CDI"),1,"")</f>
        <v/>
      </c>
      <c r="AD758" s="35" t="str">
        <f>IF(AND($E758="Oui",$L758="CDD"),1,"")</f>
        <v/>
      </c>
      <c r="AE758" s="35" t="str">
        <f>IF(AND($E758="Oui",$L758="Apprentissage"),1,"")</f>
        <v/>
      </c>
      <c r="AF758" s="35" t="str">
        <f>IF(AND($E758="Oui",$L758="Stage"),1,"")</f>
        <v/>
      </c>
      <c r="AG758" s="35" t="str">
        <f>IF(AND($E758="Oui",$L758="Autre"),1,"")</f>
        <v/>
      </c>
      <c r="AH758" s="35" t="str">
        <f>IF(AND($E758="Oui",$O758="Cadre"),1,"")</f>
        <v/>
      </c>
      <c r="AI758" s="35" t="str">
        <f>IF(AND($E758="Oui",$O758="Agent de maîtrise"),1,"")</f>
        <v/>
      </c>
      <c r="AJ758" s="35" t="str">
        <f>IF(AND($E758="Oui",$O758="Autre"),1,"")</f>
        <v/>
      </c>
      <c r="AK758" s="38" t="str">
        <f>IF(AND($E758="Oui",$H758="F"),($C$3-J758)/365,"")</f>
        <v/>
      </c>
      <c r="AL758" s="38" t="str">
        <f>IF(AND($E758="Oui",$H758="M"),($C$3-$J758)/365,"")</f>
        <v/>
      </c>
      <c r="AM758" s="35" t="str">
        <f>IF(AND($E758="Oui",$L758="CDI",$H758="F"),1,"")</f>
        <v/>
      </c>
      <c r="AN758" s="35" t="str">
        <f>IF(AND($E758="Oui",$L758="CDD",$H758="F"),1,"")</f>
        <v/>
      </c>
      <c r="AO758" s="35" t="str">
        <f>IF(AND($E758="Oui",$L758="Apprentissage",$H758="F"),1,"")</f>
        <v/>
      </c>
      <c r="AP758" s="35" t="str">
        <f>IF(AND($E758="Oui",$L758="Stage",$H758="F"),1,"")</f>
        <v/>
      </c>
      <c r="AQ758" s="35" t="str">
        <f>IF(AND($E758="Oui",$L758="Autre",$H758="F"),1,"")</f>
        <v/>
      </c>
      <c r="AR758" s="35" t="str">
        <f>IF(AND($E758="Oui",$O758="Cadre",$H758="F"),1,"")</f>
        <v/>
      </c>
      <c r="AS758" s="35" t="str">
        <f>IF(AND($E758="Oui",$O758="Agent de maîtrise",$H758="F"),1,"")</f>
        <v/>
      </c>
      <c r="AT758" s="35" t="str">
        <f>IF(AND($E758="Oui",$O758="Autre",$H758="F"),1,"")</f>
        <v/>
      </c>
      <c r="AU758" s="35" t="str">
        <f ca="1">IF($D758&gt;$AU$5,1,"")</f>
        <v/>
      </c>
      <c r="AV758" s="35" t="str">
        <f ca="1">IF(AND($D758&gt;$AV$5,$D758&lt;$AU$5),1,"")</f>
        <v/>
      </c>
      <c r="AW758" s="35" t="str">
        <f ca="1">IF($C758&gt;$AU$5,1,"")</f>
        <v/>
      </c>
      <c r="AX758" s="35" t="str">
        <f ca="1">IF(AND($C758&gt;$AV$5,$C758&lt;$AU$5),1,"")</f>
        <v/>
      </c>
      <c r="AY758" s="21" t="str">
        <f t="shared" si="59"/>
        <v/>
      </c>
    </row>
    <row r="759" spans="1:51" x14ac:dyDescent="0.25">
      <c r="A759" s="18">
        <v>752</v>
      </c>
      <c r="B759" s="32"/>
      <c r="C759" s="33"/>
      <c r="D759" s="33"/>
      <c r="E759" s="26" t="str">
        <f t="shared" si="55"/>
        <v/>
      </c>
      <c r="F759" s="34"/>
      <c r="G759" s="35"/>
      <c r="H759" s="33"/>
      <c r="I759" s="35"/>
      <c r="J759" s="37"/>
      <c r="K759" s="37"/>
      <c r="L759" s="37"/>
      <c r="M759" s="37"/>
      <c r="N759" s="33"/>
      <c r="O759" s="33"/>
      <c r="P759" s="33"/>
      <c r="Q759" s="33"/>
      <c r="R759" s="35"/>
      <c r="S759" s="35"/>
      <c r="T759" s="37"/>
      <c r="U759" s="37"/>
      <c r="V759" s="35" t="str">
        <f>IF(ISBLANK(C759),"",IF(ISBLANK($D759),$C$3-C759,D759-C759))</f>
        <v/>
      </c>
      <c r="W759" s="35" t="str">
        <f>IF(E759="Oui",1,"")</f>
        <v/>
      </c>
      <c r="X759" s="35" t="str">
        <f t="shared" si="56"/>
        <v/>
      </c>
      <c r="Y759" s="35" t="str">
        <f t="shared" si="57"/>
        <v/>
      </c>
      <c r="Z759" s="35" t="str">
        <f>IF(E759="Oui",N759,"")</f>
        <v/>
      </c>
      <c r="AA759" s="38" t="str">
        <f>IF(E759="Oui",($C$3-J759)/365,"")</f>
        <v/>
      </c>
      <c r="AB759" s="35" t="str">
        <f t="shared" si="58"/>
        <v/>
      </c>
      <c r="AC759" s="35" t="str">
        <f>IF(AND($E759="Oui",$L759="CDI"),1,"")</f>
        <v/>
      </c>
      <c r="AD759" s="35" t="str">
        <f>IF(AND($E759="Oui",$L759="CDD"),1,"")</f>
        <v/>
      </c>
      <c r="AE759" s="35" t="str">
        <f>IF(AND($E759="Oui",$L759="Apprentissage"),1,"")</f>
        <v/>
      </c>
      <c r="AF759" s="35" t="str">
        <f>IF(AND($E759="Oui",$L759="Stage"),1,"")</f>
        <v/>
      </c>
      <c r="AG759" s="35" t="str">
        <f>IF(AND($E759="Oui",$L759="Autre"),1,"")</f>
        <v/>
      </c>
      <c r="AH759" s="35" t="str">
        <f>IF(AND($E759="Oui",$O759="Cadre"),1,"")</f>
        <v/>
      </c>
      <c r="AI759" s="35" t="str">
        <f>IF(AND($E759="Oui",$O759="Agent de maîtrise"),1,"")</f>
        <v/>
      </c>
      <c r="AJ759" s="35" t="str">
        <f>IF(AND($E759="Oui",$O759="Autre"),1,"")</f>
        <v/>
      </c>
      <c r="AK759" s="38" t="str">
        <f>IF(AND($E759="Oui",$H759="F"),($C$3-J759)/365,"")</f>
        <v/>
      </c>
      <c r="AL759" s="38" t="str">
        <f>IF(AND($E759="Oui",$H759="M"),($C$3-$J759)/365,"")</f>
        <v/>
      </c>
      <c r="AM759" s="35" t="str">
        <f>IF(AND($E759="Oui",$L759="CDI",$H759="F"),1,"")</f>
        <v/>
      </c>
      <c r="AN759" s="35" t="str">
        <f>IF(AND($E759="Oui",$L759="CDD",$H759="F"),1,"")</f>
        <v/>
      </c>
      <c r="AO759" s="35" t="str">
        <f>IF(AND($E759="Oui",$L759="Apprentissage",$H759="F"),1,"")</f>
        <v/>
      </c>
      <c r="AP759" s="35" t="str">
        <f>IF(AND($E759="Oui",$L759="Stage",$H759="F"),1,"")</f>
        <v/>
      </c>
      <c r="AQ759" s="35" t="str">
        <f>IF(AND($E759="Oui",$L759="Autre",$H759="F"),1,"")</f>
        <v/>
      </c>
      <c r="AR759" s="35" t="str">
        <f>IF(AND($E759="Oui",$O759="Cadre",$H759="F"),1,"")</f>
        <v/>
      </c>
      <c r="AS759" s="35" t="str">
        <f>IF(AND($E759="Oui",$O759="Agent de maîtrise",$H759="F"),1,"")</f>
        <v/>
      </c>
      <c r="AT759" s="35" t="str">
        <f>IF(AND($E759="Oui",$O759="Autre",$H759="F"),1,"")</f>
        <v/>
      </c>
      <c r="AU759" s="35" t="str">
        <f ca="1">IF($D759&gt;$AU$5,1,"")</f>
        <v/>
      </c>
      <c r="AV759" s="35" t="str">
        <f ca="1">IF(AND($D759&gt;$AV$5,$D759&lt;$AU$5),1,"")</f>
        <v/>
      </c>
      <c r="AW759" s="35" t="str">
        <f ca="1">IF($C759&gt;$AU$5,1,"")</f>
        <v/>
      </c>
      <c r="AX759" s="35" t="str">
        <f ca="1">IF(AND($C759&gt;$AV$5,$C759&lt;$AU$5),1,"")</f>
        <v/>
      </c>
      <c r="AY759" s="21" t="str">
        <f t="shared" si="59"/>
        <v/>
      </c>
    </row>
    <row r="760" spans="1:51" x14ac:dyDescent="0.25">
      <c r="A760" s="18">
        <v>753</v>
      </c>
      <c r="B760" s="32"/>
      <c r="C760" s="33"/>
      <c r="D760" s="33"/>
      <c r="E760" s="26" t="str">
        <f t="shared" si="55"/>
        <v/>
      </c>
      <c r="F760" s="34"/>
      <c r="G760" s="35"/>
      <c r="H760" s="33"/>
      <c r="I760" s="35"/>
      <c r="J760" s="37"/>
      <c r="K760" s="37"/>
      <c r="L760" s="37"/>
      <c r="M760" s="37"/>
      <c r="N760" s="33"/>
      <c r="O760" s="33"/>
      <c r="P760" s="33"/>
      <c r="Q760" s="33"/>
      <c r="R760" s="35"/>
      <c r="S760" s="35"/>
      <c r="T760" s="37"/>
      <c r="U760" s="37"/>
      <c r="V760" s="35" t="str">
        <f>IF(ISBLANK(C760),"",IF(ISBLANK($D760),$C$3-C760,D760-C760))</f>
        <v/>
      </c>
      <c r="W760" s="35" t="str">
        <f>IF(E760="Oui",1,"")</f>
        <v/>
      </c>
      <c r="X760" s="35" t="str">
        <f t="shared" si="56"/>
        <v/>
      </c>
      <c r="Y760" s="35" t="str">
        <f t="shared" si="57"/>
        <v/>
      </c>
      <c r="Z760" s="35" t="str">
        <f>IF(E760="Oui",N760,"")</f>
        <v/>
      </c>
      <c r="AA760" s="38" t="str">
        <f>IF(E760="Oui",($C$3-J760)/365,"")</f>
        <v/>
      </c>
      <c r="AB760" s="35" t="str">
        <f t="shared" si="58"/>
        <v/>
      </c>
      <c r="AC760" s="35" t="str">
        <f>IF(AND($E760="Oui",$L760="CDI"),1,"")</f>
        <v/>
      </c>
      <c r="AD760" s="35" t="str">
        <f>IF(AND($E760="Oui",$L760="CDD"),1,"")</f>
        <v/>
      </c>
      <c r="AE760" s="35" t="str">
        <f>IF(AND($E760="Oui",$L760="Apprentissage"),1,"")</f>
        <v/>
      </c>
      <c r="AF760" s="35" t="str">
        <f>IF(AND($E760="Oui",$L760="Stage"),1,"")</f>
        <v/>
      </c>
      <c r="AG760" s="35" t="str">
        <f>IF(AND($E760="Oui",$L760="Autre"),1,"")</f>
        <v/>
      </c>
      <c r="AH760" s="35" t="str">
        <f>IF(AND($E760="Oui",$O760="Cadre"),1,"")</f>
        <v/>
      </c>
      <c r="AI760" s="35" t="str">
        <f>IF(AND($E760="Oui",$O760="Agent de maîtrise"),1,"")</f>
        <v/>
      </c>
      <c r="AJ760" s="35" t="str">
        <f>IF(AND($E760="Oui",$O760="Autre"),1,"")</f>
        <v/>
      </c>
      <c r="AK760" s="38" t="str">
        <f>IF(AND($E760="Oui",$H760="F"),($C$3-J760)/365,"")</f>
        <v/>
      </c>
      <c r="AL760" s="38" t="str">
        <f>IF(AND($E760="Oui",$H760="M"),($C$3-$J760)/365,"")</f>
        <v/>
      </c>
      <c r="AM760" s="35" t="str">
        <f>IF(AND($E760="Oui",$L760="CDI",$H760="F"),1,"")</f>
        <v/>
      </c>
      <c r="AN760" s="35" t="str">
        <f>IF(AND($E760="Oui",$L760="CDD",$H760="F"),1,"")</f>
        <v/>
      </c>
      <c r="AO760" s="35" t="str">
        <f>IF(AND($E760="Oui",$L760="Apprentissage",$H760="F"),1,"")</f>
        <v/>
      </c>
      <c r="AP760" s="35" t="str">
        <f>IF(AND($E760="Oui",$L760="Stage",$H760="F"),1,"")</f>
        <v/>
      </c>
      <c r="AQ760" s="35" t="str">
        <f>IF(AND($E760="Oui",$L760="Autre",$H760="F"),1,"")</f>
        <v/>
      </c>
      <c r="AR760" s="35" t="str">
        <f>IF(AND($E760="Oui",$O760="Cadre",$H760="F"),1,"")</f>
        <v/>
      </c>
      <c r="AS760" s="35" t="str">
        <f>IF(AND($E760="Oui",$O760="Agent de maîtrise",$H760="F"),1,"")</f>
        <v/>
      </c>
      <c r="AT760" s="35" t="str">
        <f>IF(AND($E760="Oui",$O760="Autre",$H760="F"),1,"")</f>
        <v/>
      </c>
      <c r="AU760" s="35" t="str">
        <f ca="1">IF($D760&gt;$AU$5,1,"")</f>
        <v/>
      </c>
      <c r="AV760" s="35" t="str">
        <f ca="1">IF(AND($D760&gt;$AV$5,$D760&lt;$AU$5),1,"")</f>
        <v/>
      </c>
      <c r="AW760" s="35" t="str">
        <f ca="1">IF($C760&gt;$AU$5,1,"")</f>
        <v/>
      </c>
      <c r="AX760" s="35" t="str">
        <f ca="1">IF(AND($C760&gt;$AV$5,$C760&lt;$AU$5),1,"")</f>
        <v/>
      </c>
      <c r="AY760" s="21" t="str">
        <f t="shared" si="59"/>
        <v/>
      </c>
    </row>
    <row r="761" spans="1:51" x14ac:dyDescent="0.25">
      <c r="A761" s="18">
        <v>754</v>
      </c>
      <c r="B761" s="32"/>
      <c r="C761" s="33"/>
      <c r="D761" s="33"/>
      <c r="E761" s="26" t="str">
        <f t="shared" si="55"/>
        <v/>
      </c>
      <c r="F761" s="34"/>
      <c r="G761" s="35"/>
      <c r="H761" s="33"/>
      <c r="I761" s="35"/>
      <c r="J761" s="37"/>
      <c r="K761" s="37"/>
      <c r="L761" s="37"/>
      <c r="M761" s="37"/>
      <c r="N761" s="33"/>
      <c r="O761" s="33"/>
      <c r="P761" s="33"/>
      <c r="Q761" s="33"/>
      <c r="R761" s="35"/>
      <c r="S761" s="35"/>
      <c r="T761" s="37"/>
      <c r="U761" s="37"/>
      <c r="V761" s="35" t="str">
        <f>IF(ISBLANK(C761),"",IF(ISBLANK($D761),$C$3-C761,D761-C761))</f>
        <v/>
      </c>
      <c r="W761" s="35" t="str">
        <f>IF(E761="Oui",1,"")</f>
        <v/>
      </c>
      <c r="X761" s="35" t="str">
        <f t="shared" si="56"/>
        <v/>
      </c>
      <c r="Y761" s="35" t="str">
        <f t="shared" si="57"/>
        <v/>
      </c>
      <c r="Z761" s="35" t="str">
        <f>IF(E761="Oui",N761,"")</f>
        <v/>
      </c>
      <c r="AA761" s="38" t="str">
        <f>IF(E761="Oui",($C$3-J761)/365,"")</f>
        <v/>
      </c>
      <c r="AB761" s="35" t="str">
        <f t="shared" si="58"/>
        <v/>
      </c>
      <c r="AC761" s="35" t="str">
        <f>IF(AND($E761="Oui",$L761="CDI"),1,"")</f>
        <v/>
      </c>
      <c r="AD761" s="35" t="str">
        <f>IF(AND($E761="Oui",$L761="CDD"),1,"")</f>
        <v/>
      </c>
      <c r="AE761" s="35" t="str">
        <f>IF(AND($E761="Oui",$L761="Apprentissage"),1,"")</f>
        <v/>
      </c>
      <c r="AF761" s="35" t="str">
        <f>IF(AND($E761="Oui",$L761="Stage"),1,"")</f>
        <v/>
      </c>
      <c r="AG761" s="35" t="str">
        <f>IF(AND($E761="Oui",$L761="Autre"),1,"")</f>
        <v/>
      </c>
      <c r="AH761" s="35" t="str">
        <f>IF(AND($E761="Oui",$O761="Cadre"),1,"")</f>
        <v/>
      </c>
      <c r="AI761" s="35" t="str">
        <f>IF(AND($E761="Oui",$O761="Agent de maîtrise"),1,"")</f>
        <v/>
      </c>
      <c r="AJ761" s="35" t="str">
        <f>IF(AND($E761="Oui",$O761="Autre"),1,"")</f>
        <v/>
      </c>
      <c r="AK761" s="38" t="str">
        <f>IF(AND($E761="Oui",$H761="F"),($C$3-J761)/365,"")</f>
        <v/>
      </c>
      <c r="AL761" s="38" t="str">
        <f>IF(AND($E761="Oui",$H761="M"),($C$3-$J761)/365,"")</f>
        <v/>
      </c>
      <c r="AM761" s="35" t="str">
        <f>IF(AND($E761="Oui",$L761="CDI",$H761="F"),1,"")</f>
        <v/>
      </c>
      <c r="AN761" s="35" t="str">
        <f>IF(AND($E761="Oui",$L761="CDD",$H761="F"),1,"")</f>
        <v/>
      </c>
      <c r="AO761" s="35" t="str">
        <f>IF(AND($E761="Oui",$L761="Apprentissage",$H761="F"),1,"")</f>
        <v/>
      </c>
      <c r="AP761" s="35" t="str">
        <f>IF(AND($E761="Oui",$L761="Stage",$H761="F"),1,"")</f>
        <v/>
      </c>
      <c r="AQ761" s="35" t="str">
        <f>IF(AND($E761="Oui",$L761="Autre",$H761="F"),1,"")</f>
        <v/>
      </c>
      <c r="AR761" s="35" t="str">
        <f>IF(AND($E761="Oui",$O761="Cadre",$H761="F"),1,"")</f>
        <v/>
      </c>
      <c r="AS761" s="35" t="str">
        <f>IF(AND($E761="Oui",$O761="Agent de maîtrise",$H761="F"),1,"")</f>
        <v/>
      </c>
      <c r="AT761" s="35" t="str">
        <f>IF(AND($E761="Oui",$O761="Autre",$H761="F"),1,"")</f>
        <v/>
      </c>
      <c r="AU761" s="35" t="str">
        <f ca="1">IF($D761&gt;$AU$5,1,"")</f>
        <v/>
      </c>
      <c r="AV761" s="35" t="str">
        <f ca="1">IF(AND($D761&gt;$AV$5,$D761&lt;$AU$5),1,"")</f>
        <v/>
      </c>
      <c r="AW761" s="35" t="str">
        <f ca="1">IF($C761&gt;$AU$5,1,"")</f>
        <v/>
      </c>
      <c r="AX761" s="35" t="str">
        <f ca="1">IF(AND($C761&gt;$AV$5,$C761&lt;$AU$5),1,"")</f>
        <v/>
      </c>
      <c r="AY761" s="21" t="str">
        <f t="shared" si="59"/>
        <v/>
      </c>
    </row>
    <row r="762" spans="1:51" x14ac:dyDescent="0.25">
      <c r="A762" s="18">
        <v>755</v>
      </c>
      <c r="B762" s="32"/>
      <c r="C762" s="33"/>
      <c r="D762" s="33"/>
      <c r="E762" s="26" t="str">
        <f t="shared" si="55"/>
        <v/>
      </c>
      <c r="F762" s="34"/>
      <c r="G762" s="35"/>
      <c r="H762" s="33"/>
      <c r="I762" s="35"/>
      <c r="J762" s="37"/>
      <c r="K762" s="37"/>
      <c r="L762" s="37"/>
      <c r="M762" s="37"/>
      <c r="N762" s="33"/>
      <c r="O762" s="33"/>
      <c r="P762" s="33"/>
      <c r="Q762" s="33"/>
      <c r="R762" s="35"/>
      <c r="S762" s="35"/>
      <c r="T762" s="37"/>
      <c r="U762" s="37"/>
      <c r="V762" s="35" t="str">
        <f>IF(ISBLANK(C762),"",IF(ISBLANK($D762),$C$3-C762,D762-C762))</f>
        <v/>
      </c>
      <c r="W762" s="35" t="str">
        <f>IF(E762="Oui",1,"")</f>
        <v/>
      </c>
      <c r="X762" s="35" t="str">
        <f t="shared" si="56"/>
        <v/>
      </c>
      <c r="Y762" s="35" t="str">
        <f t="shared" si="57"/>
        <v/>
      </c>
      <c r="Z762" s="35" t="str">
        <f>IF(E762="Oui",N762,"")</f>
        <v/>
      </c>
      <c r="AA762" s="38" t="str">
        <f>IF(E762="Oui",($C$3-J762)/365,"")</f>
        <v/>
      </c>
      <c r="AB762" s="35" t="str">
        <f t="shared" si="58"/>
        <v/>
      </c>
      <c r="AC762" s="35" t="str">
        <f>IF(AND($E762="Oui",$L762="CDI"),1,"")</f>
        <v/>
      </c>
      <c r="AD762" s="35" t="str">
        <f>IF(AND($E762="Oui",$L762="CDD"),1,"")</f>
        <v/>
      </c>
      <c r="AE762" s="35" t="str">
        <f>IF(AND($E762="Oui",$L762="Apprentissage"),1,"")</f>
        <v/>
      </c>
      <c r="AF762" s="35" t="str">
        <f>IF(AND($E762="Oui",$L762="Stage"),1,"")</f>
        <v/>
      </c>
      <c r="AG762" s="35" t="str">
        <f>IF(AND($E762="Oui",$L762="Autre"),1,"")</f>
        <v/>
      </c>
      <c r="AH762" s="35" t="str">
        <f>IF(AND($E762="Oui",$O762="Cadre"),1,"")</f>
        <v/>
      </c>
      <c r="AI762" s="35" t="str">
        <f>IF(AND($E762="Oui",$O762="Agent de maîtrise"),1,"")</f>
        <v/>
      </c>
      <c r="AJ762" s="35" t="str">
        <f>IF(AND($E762="Oui",$O762="Autre"),1,"")</f>
        <v/>
      </c>
      <c r="AK762" s="38" t="str">
        <f>IF(AND($E762="Oui",$H762="F"),($C$3-J762)/365,"")</f>
        <v/>
      </c>
      <c r="AL762" s="38" t="str">
        <f>IF(AND($E762="Oui",$H762="M"),($C$3-$J762)/365,"")</f>
        <v/>
      </c>
      <c r="AM762" s="35" t="str">
        <f>IF(AND($E762="Oui",$L762="CDI",$H762="F"),1,"")</f>
        <v/>
      </c>
      <c r="AN762" s="35" t="str">
        <f>IF(AND($E762="Oui",$L762="CDD",$H762="F"),1,"")</f>
        <v/>
      </c>
      <c r="AO762" s="35" t="str">
        <f>IF(AND($E762="Oui",$L762="Apprentissage",$H762="F"),1,"")</f>
        <v/>
      </c>
      <c r="AP762" s="35" t="str">
        <f>IF(AND($E762="Oui",$L762="Stage",$H762="F"),1,"")</f>
        <v/>
      </c>
      <c r="AQ762" s="35" t="str">
        <f>IF(AND($E762="Oui",$L762="Autre",$H762="F"),1,"")</f>
        <v/>
      </c>
      <c r="AR762" s="35" t="str">
        <f>IF(AND($E762="Oui",$O762="Cadre",$H762="F"),1,"")</f>
        <v/>
      </c>
      <c r="AS762" s="35" t="str">
        <f>IF(AND($E762="Oui",$O762="Agent de maîtrise",$H762="F"),1,"")</f>
        <v/>
      </c>
      <c r="AT762" s="35" t="str">
        <f>IF(AND($E762="Oui",$O762="Autre",$H762="F"),1,"")</f>
        <v/>
      </c>
      <c r="AU762" s="35" t="str">
        <f ca="1">IF($D762&gt;$AU$5,1,"")</f>
        <v/>
      </c>
      <c r="AV762" s="35" t="str">
        <f ca="1">IF(AND($D762&gt;$AV$5,$D762&lt;$AU$5),1,"")</f>
        <v/>
      </c>
      <c r="AW762" s="35" t="str">
        <f ca="1">IF($C762&gt;$AU$5,1,"")</f>
        <v/>
      </c>
      <c r="AX762" s="35" t="str">
        <f ca="1">IF(AND($C762&gt;$AV$5,$C762&lt;$AU$5),1,"")</f>
        <v/>
      </c>
      <c r="AY762" s="21" t="str">
        <f t="shared" si="59"/>
        <v/>
      </c>
    </row>
    <row r="763" spans="1:51" x14ac:dyDescent="0.25">
      <c r="A763" s="18">
        <v>756</v>
      </c>
      <c r="B763" s="32"/>
      <c r="C763" s="33"/>
      <c r="D763" s="33"/>
      <c r="E763" s="26" t="str">
        <f t="shared" si="55"/>
        <v/>
      </c>
      <c r="F763" s="34"/>
      <c r="G763" s="35"/>
      <c r="H763" s="33"/>
      <c r="I763" s="35"/>
      <c r="J763" s="37"/>
      <c r="K763" s="37"/>
      <c r="L763" s="37"/>
      <c r="M763" s="37"/>
      <c r="N763" s="33"/>
      <c r="O763" s="33"/>
      <c r="P763" s="33"/>
      <c r="Q763" s="33"/>
      <c r="R763" s="35"/>
      <c r="S763" s="35"/>
      <c r="T763" s="37"/>
      <c r="U763" s="37"/>
      <c r="V763" s="35" t="str">
        <f>IF(ISBLANK(C763),"",IF(ISBLANK($D763),$C$3-C763,D763-C763))</f>
        <v/>
      </c>
      <c r="W763" s="35" t="str">
        <f>IF(E763="Oui",1,"")</f>
        <v/>
      </c>
      <c r="X763" s="35" t="str">
        <f t="shared" si="56"/>
        <v/>
      </c>
      <c r="Y763" s="35" t="str">
        <f t="shared" si="57"/>
        <v/>
      </c>
      <c r="Z763" s="35" t="str">
        <f>IF(E763="Oui",N763,"")</f>
        <v/>
      </c>
      <c r="AA763" s="38" t="str">
        <f>IF(E763="Oui",($C$3-J763)/365,"")</f>
        <v/>
      </c>
      <c r="AB763" s="35" t="str">
        <f t="shared" si="58"/>
        <v/>
      </c>
      <c r="AC763" s="35" t="str">
        <f>IF(AND($E763="Oui",$L763="CDI"),1,"")</f>
        <v/>
      </c>
      <c r="AD763" s="35" t="str">
        <f>IF(AND($E763="Oui",$L763="CDD"),1,"")</f>
        <v/>
      </c>
      <c r="AE763" s="35" t="str">
        <f>IF(AND($E763="Oui",$L763="Apprentissage"),1,"")</f>
        <v/>
      </c>
      <c r="AF763" s="35" t="str">
        <f>IF(AND($E763="Oui",$L763="Stage"),1,"")</f>
        <v/>
      </c>
      <c r="AG763" s="35" t="str">
        <f>IF(AND($E763="Oui",$L763="Autre"),1,"")</f>
        <v/>
      </c>
      <c r="AH763" s="35" t="str">
        <f>IF(AND($E763="Oui",$O763="Cadre"),1,"")</f>
        <v/>
      </c>
      <c r="AI763" s="35" t="str">
        <f>IF(AND($E763="Oui",$O763="Agent de maîtrise"),1,"")</f>
        <v/>
      </c>
      <c r="AJ763" s="35" t="str">
        <f>IF(AND($E763="Oui",$O763="Autre"),1,"")</f>
        <v/>
      </c>
      <c r="AK763" s="38" t="str">
        <f>IF(AND($E763="Oui",$H763="F"),($C$3-J763)/365,"")</f>
        <v/>
      </c>
      <c r="AL763" s="38" t="str">
        <f>IF(AND($E763="Oui",$H763="M"),($C$3-$J763)/365,"")</f>
        <v/>
      </c>
      <c r="AM763" s="35" t="str">
        <f>IF(AND($E763="Oui",$L763="CDI",$H763="F"),1,"")</f>
        <v/>
      </c>
      <c r="AN763" s="35" t="str">
        <f>IF(AND($E763="Oui",$L763="CDD",$H763="F"),1,"")</f>
        <v/>
      </c>
      <c r="AO763" s="35" t="str">
        <f>IF(AND($E763="Oui",$L763="Apprentissage",$H763="F"),1,"")</f>
        <v/>
      </c>
      <c r="AP763" s="35" t="str">
        <f>IF(AND($E763="Oui",$L763="Stage",$H763="F"),1,"")</f>
        <v/>
      </c>
      <c r="AQ763" s="35" t="str">
        <f>IF(AND($E763="Oui",$L763="Autre",$H763="F"),1,"")</f>
        <v/>
      </c>
      <c r="AR763" s="35" t="str">
        <f>IF(AND($E763="Oui",$O763="Cadre",$H763="F"),1,"")</f>
        <v/>
      </c>
      <c r="AS763" s="35" t="str">
        <f>IF(AND($E763="Oui",$O763="Agent de maîtrise",$H763="F"),1,"")</f>
        <v/>
      </c>
      <c r="AT763" s="35" t="str">
        <f>IF(AND($E763="Oui",$O763="Autre",$H763="F"),1,"")</f>
        <v/>
      </c>
      <c r="AU763" s="35" t="str">
        <f ca="1">IF($D763&gt;$AU$5,1,"")</f>
        <v/>
      </c>
      <c r="AV763" s="35" t="str">
        <f ca="1">IF(AND($D763&gt;$AV$5,$D763&lt;$AU$5),1,"")</f>
        <v/>
      </c>
      <c r="AW763" s="35" t="str">
        <f ca="1">IF($C763&gt;$AU$5,1,"")</f>
        <v/>
      </c>
      <c r="AX763" s="35" t="str">
        <f ca="1">IF(AND($C763&gt;$AV$5,$C763&lt;$AU$5),1,"")</f>
        <v/>
      </c>
      <c r="AY763" s="21" t="str">
        <f t="shared" si="59"/>
        <v/>
      </c>
    </row>
    <row r="764" spans="1:51" x14ac:dyDescent="0.25">
      <c r="A764" s="18">
        <v>757</v>
      </c>
      <c r="B764" s="32"/>
      <c r="C764" s="33"/>
      <c r="D764" s="33"/>
      <c r="E764" s="26" t="str">
        <f t="shared" si="55"/>
        <v/>
      </c>
      <c r="F764" s="34"/>
      <c r="G764" s="35"/>
      <c r="H764" s="33"/>
      <c r="I764" s="35"/>
      <c r="J764" s="37"/>
      <c r="K764" s="37"/>
      <c r="L764" s="37"/>
      <c r="M764" s="37"/>
      <c r="N764" s="33"/>
      <c r="O764" s="33"/>
      <c r="P764" s="33"/>
      <c r="Q764" s="33"/>
      <c r="R764" s="35"/>
      <c r="S764" s="35"/>
      <c r="T764" s="37"/>
      <c r="U764" s="37"/>
      <c r="V764" s="35" t="str">
        <f>IF(ISBLANK(C764),"",IF(ISBLANK($D764),$C$3-C764,D764-C764))</f>
        <v/>
      </c>
      <c r="W764" s="35" t="str">
        <f>IF(E764="Oui",1,"")</f>
        <v/>
      </c>
      <c r="X764" s="35" t="str">
        <f t="shared" si="56"/>
        <v/>
      </c>
      <c r="Y764" s="35" t="str">
        <f t="shared" si="57"/>
        <v/>
      </c>
      <c r="Z764" s="35" t="str">
        <f>IF(E764="Oui",N764,"")</f>
        <v/>
      </c>
      <c r="AA764" s="38" t="str">
        <f>IF(E764="Oui",($C$3-J764)/365,"")</f>
        <v/>
      </c>
      <c r="AB764" s="35" t="str">
        <f t="shared" si="58"/>
        <v/>
      </c>
      <c r="AC764" s="35" t="str">
        <f>IF(AND($E764="Oui",$L764="CDI"),1,"")</f>
        <v/>
      </c>
      <c r="AD764" s="35" t="str">
        <f>IF(AND($E764="Oui",$L764="CDD"),1,"")</f>
        <v/>
      </c>
      <c r="AE764" s="35" t="str">
        <f>IF(AND($E764="Oui",$L764="Apprentissage"),1,"")</f>
        <v/>
      </c>
      <c r="AF764" s="35" t="str">
        <f>IF(AND($E764="Oui",$L764="Stage"),1,"")</f>
        <v/>
      </c>
      <c r="AG764" s="35" t="str">
        <f>IF(AND($E764="Oui",$L764="Autre"),1,"")</f>
        <v/>
      </c>
      <c r="AH764" s="35" t="str">
        <f>IF(AND($E764="Oui",$O764="Cadre"),1,"")</f>
        <v/>
      </c>
      <c r="AI764" s="35" t="str">
        <f>IF(AND($E764="Oui",$O764="Agent de maîtrise"),1,"")</f>
        <v/>
      </c>
      <c r="AJ764" s="35" t="str">
        <f>IF(AND($E764="Oui",$O764="Autre"),1,"")</f>
        <v/>
      </c>
      <c r="AK764" s="38" t="str">
        <f>IF(AND($E764="Oui",$H764="F"),($C$3-J764)/365,"")</f>
        <v/>
      </c>
      <c r="AL764" s="38" t="str">
        <f>IF(AND($E764="Oui",$H764="M"),($C$3-$J764)/365,"")</f>
        <v/>
      </c>
      <c r="AM764" s="35" t="str">
        <f>IF(AND($E764="Oui",$L764="CDI",$H764="F"),1,"")</f>
        <v/>
      </c>
      <c r="AN764" s="35" t="str">
        <f>IF(AND($E764="Oui",$L764="CDD",$H764="F"),1,"")</f>
        <v/>
      </c>
      <c r="AO764" s="35" t="str">
        <f>IF(AND($E764="Oui",$L764="Apprentissage",$H764="F"),1,"")</f>
        <v/>
      </c>
      <c r="AP764" s="35" t="str">
        <f>IF(AND($E764="Oui",$L764="Stage",$H764="F"),1,"")</f>
        <v/>
      </c>
      <c r="AQ764" s="35" t="str">
        <f>IF(AND($E764="Oui",$L764="Autre",$H764="F"),1,"")</f>
        <v/>
      </c>
      <c r="AR764" s="35" t="str">
        <f>IF(AND($E764="Oui",$O764="Cadre",$H764="F"),1,"")</f>
        <v/>
      </c>
      <c r="AS764" s="35" t="str">
        <f>IF(AND($E764="Oui",$O764="Agent de maîtrise",$H764="F"),1,"")</f>
        <v/>
      </c>
      <c r="AT764" s="35" t="str">
        <f>IF(AND($E764="Oui",$O764="Autre",$H764="F"),1,"")</f>
        <v/>
      </c>
      <c r="AU764" s="35" t="str">
        <f ca="1">IF($D764&gt;$AU$5,1,"")</f>
        <v/>
      </c>
      <c r="AV764" s="35" t="str">
        <f ca="1">IF(AND($D764&gt;$AV$5,$D764&lt;$AU$5),1,"")</f>
        <v/>
      </c>
      <c r="AW764" s="35" t="str">
        <f ca="1">IF($C764&gt;$AU$5,1,"")</f>
        <v/>
      </c>
      <c r="AX764" s="35" t="str">
        <f ca="1">IF(AND($C764&gt;$AV$5,$C764&lt;$AU$5),1,"")</f>
        <v/>
      </c>
      <c r="AY764" s="21" t="str">
        <f t="shared" si="59"/>
        <v/>
      </c>
    </row>
    <row r="765" spans="1:51" x14ac:dyDescent="0.25">
      <c r="A765" s="18">
        <v>758</v>
      </c>
      <c r="B765" s="32"/>
      <c r="C765" s="33"/>
      <c r="D765" s="33"/>
      <c r="E765" s="26" t="str">
        <f t="shared" si="55"/>
        <v/>
      </c>
      <c r="F765" s="34"/>
      <c r="G765" s="35"/>
      <c r="H765" s="33"/>
      <c r="I765" s="35"/>
      <c r="J765" s="37"/>
      <c r="K765" s="37"/>
      <c r="L765" s="37"/>
      <c r="M765" s="37"/>
      <c r="N765" s="33"/>
      <c r="O765" s="33"/>
      <c r="P765" s="33"/>
      <c r="Q765" s="33"/>
      <c r="R765" s="35"/>
      <c r="S765" s="35"/>
      <c r="T765" s="37"/>
      <c r="U765" s="37"/>
      <c r="V765" s="35" t="str">
        <f>IF(ISBLANK(C765),"",IF(ISBLANK($D765),$C$3-C765,D765-C765))</f>
        <v/>
      </c>
      <c r="W765" s="35" t="str">
        <f>IF(E765="Oui",1,"")</f>
        <v/>
      </c>
      <c r="X765" s="35" t="str">
        <f t="shared" si="56"/>
        <v/>
      </c>
      <c r="Y765" s="35" t="str">
        <f t="shared" si="57"/>
        <v/>
      </c>
      <c r="Z765" s="35" t="str">
        <f>IF(E765="Oui",N765,"")</f>
        <v/>
      </c>
      <c r="AA765" s="38" t="str">
        <f>IF(E765="Oui",($C$3-J765)/365,"")</f>
        <v/>
      </c>
      <c r="AB765" s="35" t="str">
        <f t="shared" si="58"/>
        <v/>
      </c>
      <c r="AC765" s="35" t="str">
        <f>IF(AND($E765="Oui",$L765="CDI"),1,"")</f>
        <v/>
      </c>
      <c r="AD765" s="35" t="str">
        <f>IF(AND($E765="Oui",$L765="CDD"),1,"")</f>
        <v/>
      </c>
      <c r="AE765" s="35" t="str">
        <f>IF(AND($E765="Oui",$L765="Apprentissage"),1,"")</f>
        <v/>
      </c>
      <c r="AF765" s="35" t="str">
        <f>IF(AND($E765="Oui",$L765="Stage"),1,"")</f>
        <v/>
      </c>
      <c r="AG765" s="35" t="str">
        <f>IF(AND($E765="Oui",$L765="Autre"),1,"")</f>
        <v/>
      </c>
      <c r="AH765" s="35" t="str">
        <f>IF(AND($E765="Oui",$O765="Cadre"),1,"")</f>
        <v/>
      </c>
      <c r="AI765" s="35" t="str">
        <f>IF(AND($E765="Oui",$O765="Agent de maîtrise"),1,"")</f>
        <v/>
      </c>
      <c r="AJ765" s="35" t="str">
        <f>IF(AND($E765="Oui",$O765="Autre"),1,"")</f>
        <v/>
      </c>
      <c r="AK765" s="38" t="str">
        <f>IF(AND($E765="Oui",$H765="F"),($C$3-J765)/365,"")</f>
        <v/>
      </c>
      <c r="AL765" s="38" t="str">
        <f>IF(AND($E765="Oui",$H765="M"),($C$3-$J765)/365,"")</f>
        <v/>
      </c>
      <c r="AM765" s="35" t="str">
        <f>IF(AND($E765="Oui",$L765="CDI",$H765="F"),1,"")</f>
        <v/>
      </c>
      <c r="AN765" s="35" t="str">
        <f>IF(AND($E765="Oui",$L765="CDD",$H765="F"),1,"")</f>
        <v/>
      </c>
      <c r="AO765" s="35" t="str">
        <f>IF(AND($E765="Oui",$L765="Apprentissage",$H765="F"),1,"")</f>
        <v/>
      </c>
      <c r="AP765" s="35" t="str">
        <f>IF(AND($E765="Oui",$L765="Stage",$H765="F"),1,"")</f>
        <v/>
      </c>
      <c r="AQ765" s="35" t="str">
        <f>IF(AND($E765="Oui",$L765="Autre",$H765="F"),1,"")</f>
        <v/>
      </c>
      <c r="AR765" s="35" t="str">
        <f>IF(AND($E765="Oui",$O765="Cadre",$H765="F"),1,"")</f>
        <v/>
      </c>
      <c r="AS765" s="35" t="str">
        <f>IF(AND($E765="Oui",$O765="Agent de maîtrise",$H765="F"),1,"")</f>
        <v/>
      </c>
      <c r="AT765" s="35" t="str">
        <f>IF(AND($E765="Oui",$O765="Autre",$H765="F"),1,"")</f>
        <v/>
      </c>
      <c r="AU765" s="35" t="str">
        <f ca="1">IF($D765&gt;$AU$5,1,"")</f>
        <v/>
      </c>
      <c r="AV765" s="35" t="str">
        <f ca="1">IF(AND($D765&gt;$AV$5,$D765&lt;$AU$5),1,"")</f>
        <v/>
      </c>
      <c r="AW765" s="35" t="str">
        <f ca="1">IF($C765&gt;$AU$5,1,"")</f>
        <v/>
      </c>
      <c r="AX765" s="35" t="str">
        <f ca="1">IF(AND($C765&gt;$AV$5,$C765&lt;$AU$5),1,"")</f>
        <v/>
      </c>
      <c r="AY765" s="21" t="str">
        <f t="shared" si="59"/>
        <v/>
      </c>
    </row>
    <row r="766" spans="1:51" x14ac:dyDescent="0.25">
      <c r="A766" s="18">
        <v>759</v>
      </c>
      <c r="B766" s="32"/>
      <c r="C766" s="33"/>
      <c r="D766" s="33"/>
      <c r="E766" s="26" t="str">
        <f t="shared" si="55"/>
        <v/>
      </c>
      <c r="F766" s="34"/>
      <c r="G766" s="35"/>
      <c r="H766" s="33"/>
      <c r="I766" s="35"/>
      <c r="J766" s="37"/>
      <c r="K766" s="37"/>
      <c r="L766" s="37"/>
      <c r="M766" s="37"/>
      <c r="N766" s="33"/>
      <c r="O766" s="33"/>
      <c r="P766" s="33"/>
      <c r="Q766" s="33"/>
      <c r="R766" s="35"/>
      <c r="S766" s="35"/>
      <c r="T766" s="37"/>
      <c r="U766" s="37"/>
      <c r="V766" s="35" t="str">
        <f>IF(ISBLANK(C766),"",IF(ISBLANK($D766),$C$3-C766,D766-C766))</f>
        <v/>
      </c>
      <c r="W766" s="35" t="str">
        <f>IF(E766="Oui",1,"")</f>
        <v/>
      </c>
      <c r="X766" s="35" t="str">
        <f t="shared" si="56"/>
        <v/>
      </c>
      <c r="Y766" s="35" t="str">
        <f t="shared" si="57"/>
        <v/>
      </c>
      <c r="Z766" s="35" t="str">
        <f>IF(E766="Oui",N766,"")</f>
        <v/>
      </c>
      <c r="AA766" s="38" t="str">
        <f>IF(E766="Oui",($C$3-J766)/365,"")</f>
        <v/>
      </c>
      <c r="AB766" s="35" t="str">
        <f t="shared" si="58"/>
        <v/>
      </c>
      <c r="AC766" s="35" t="str">
        <f>IF(AND($E766="Oui",$L766="CDI"),1,"")</f>
        <v/>
      </c>
      <c r="AD766" s="35" t="str">
        <f>IF(AND($E766="Oui",$L766="CDD"),1,"")</f>
        <v/>
      </c>
      <c r="AE766" s="35" t="str">
        <f>IF(AND($E766="Oui",$L766="Apprentissage"),1,"")</f>
        <v/>
      </c>
      <c r="AF766" s="35" t="str">
        <f>IF(AND($E766="Oui",$L766="Stage"),1,"")</f>
        <v/>
      </c>
      <c r="AG766" s="35" t="str">
        <f>IF(AND($E766="Oui",$L766="Autre"),1,"")</f>
        <v/>
      </c>
      <c r="AH766" s="35" t="str">
        <f>IF(AND($E766="Oui",$O766="Cadre"),1,"")</f>
        <v/>
      </c>
      <c r="AI766" s="35" t="str">
        <f>IF(AND($E766="Oui",$O766="Agent de maîtrise"),1,"")</f>
        <v/>
      </c>
      <c r="AJ766" s="35" t="str">
        <f>IF(AND($E766="Oui",$O766="Autre"),1,"")</f>
        <v/>
      </c>
      <c r="AK766" s="38" t="str">
        <f>IF(AND($E766="Oui",$H766="F"),($C$3-J766)/365,"")</f>
        <v/>
      </c>
      <c r="AL766" s="38" t="str">
        <f>IF(AND($E766="Oui",$H766="M"),($C$3-$J766)/365,"")</f>
        <v/>
      </c>
      <c r="AM766" s="35" t="str">
        <f>IF(AND($E766="Oui",$L766="CDI",$H766="F"),1,"")</f>
        <v/>
      </c>
      <c r="AN766" s="35" t="str">
        <f>IF(AND($E766="Oui",$L766="CDD",$H766="F"),1,"")</f>
        <v/>
      </c>
      <c r="AO766" s="35" t="str">
        <f>IF(AND($E766="Oui",$L766="Apprentissage",$H766="F"),1,"")</f>
        <v/>
      </c>
      <c r="AP766" s="35" t="str">
        <f>IF(AND($E766="Oui",$L766="Stage",$H766="F"),1,"")</f>
        <v/>
      </c>
      <c r="AQ766" s="35" t="str">
        <f>IF(AND($E766="Oui",$L766="Autre",$H766="F"),1,"")</f>
        <v/>
      </c>
      <c r="AR766" s="35" t="str">
        <f>IF(AND($E766="Oui",$O766="Cadre",$H766="F"),1,"")</f>
        <v/>
      </c>
      <c r="AS766" s="35" t="str">
        <f>IF(AND($E766="Oui",$O766="Agent de maîtrise",$H766="F"),1,"")</f>
        <v/>
      </c>
      <c r="AT766" s="35" t="str">
        <f>IF(AND($E766="Oui",$O766="Autre",$H766="F"),1,"")</f>
        <v/>
      </c>
      <c r="AU766" s="35" t="str">
        <f ca="1">IF($D766&gt;$AU$5,1,"")</f>
        <v/>
      </c>
      <c r="AV766" s="35" t="str">
        <f ca="1">IF(AND($D766&gt;$AV$5,$D766&lt;$AU$5),1,"")</f>
        <v/>
      </c>
      <c r="AW766" s="35" t="str">
        <f ca="1">IF($C766&gt;$AU$5,1,"")</f>
        <v/>
      </c>
      <c r="AX766" s="35" t="str">
        <f ca="1">IF(AND($C766&gt;$AV$5,$C766&lt;$AU$5),1,"")</f>
        <v/>
      </c>
      <c r="AY766" s="21" t="str">
        <f t="shared" si="59"/>
        <v/>
      </c>
    </row>
    <row r="767" spans="1:51" x14ac:dyDescent="0.25">
      <c r="A767" s="18">
        <v>760</v>
      </c>
      <c r="B767" s="32"/>
      <c r="C767" s="33"/>
      <c r="D767" s="33"/>
      <c r="E767" s="26" t="str">
        <f t="shared" si="55"/>
        <v/>
      </c>
      <c r="F767" s="34"/>
      <c r="G767" s="35"/>
      <c r="H767" s="33"/>
      <c r="I767" s="35"/>
      <c r="J767" s="37"/>
      <c r="K767" s="37"/>
      <c r="L767" s="37"/>
      <c r="M767" s="37"/>
      <c r="N767" s="33"/>
      <c r="O767" s="33"/>
      <c r="P767" s="33"/>
      <c r="Q767" s="33"/>
      <c r="R767" s="35"/>
      <c r="S767" s="35"/>
      <c r="T767" s="37"/>
      <c r="U767" s="37"/>
      <c r="V767" s="35" t="str">
        <f>IF(ISBLANK(C767),"",IF(ISBLANK($D767),$C$3-C767,D767-C767))</f>
        <v/>
      </c>
      <c r="W767" s="35" t="str">
        <f>IF(E767="Oui",1,"")</f>
        <v/>
      </c>
      <c r="X767" s="35" t="str">
        <f t="shared" si="56"/>
        <v/>
      </c>
      <c r="Y767" s="35" t="str">
        <f t="shared" si="57"/>
        <v/>
      </c>
      <c r="Z767" s="35" t="str">
        <f>IF(E767="Oui",N767,"")</f>
        <v/>
      </c>
      <c r="AA767" s="38" t="str">
        <f>IF(E767="Oui",($C$3-J767)/365,"")</f>
        <v/>
      </c>
      <c r="AB767" s="35" t="str">
        <f t="shared" si="58"/>
        <v/>
      </c>
      <c r="AC767" s="35" t="str">
        <f>IF(AND($E767="Oui",$L767="CDI"),1,"")</f>
        <v/>
      </c>
      <c r="AD767" s="35" t="str">
        <f>IF(AND($E767="Oui",$L767="CDD"),1,"")</f>
        <v/>
      </c>
      <c r="AE767" s="35" t="str">
        <f>IF(AND($E767="Oui",$L767="Apprentissage"),1,"")</f>
        <v/>
      </c>
      <c r="AF767" s="35" t="str">
        <f>IF(AND($E767="Oui",$L767="Stage"),1,"")</f>
        <v/>
      </c>
      <c r="AG767" s="35" t="str">
        <f>IF(AND($E767="Oui",$L767="Autre"),1,"")</f>
        <v/>
      </c>
      <c r="AH767" s="35" t="str">
        <f>IF(AND($E767="Oui",$O767="Cadre"),1,"")</f>
        <v/>
      </c>
      <c r="AI767" s="35" t="str">
        <f>IF(AND($E767="Oui",$O767="Agent de maîtrise"),1,"")</f>
        <v/>
      </c>
      <c r="AJ767" s="35" t="str">
        <f>IF(AND($E767="Oui",$O767="Autre"),1,"")</f>
        <v/>
      </c>
      <c r="AK767" s="38" t="str">
        <f>IF(AND($E767="Oui",$H767="F"),($C$3-J767)/365,"")</f>
        <v/>
      </c>
      <c r="AL767" s="38" t="str">
        <f>IF(AND($E767="Oui",$H767="M"),($C$3-$J767)/365,"")</f>
        <v/>
      </c>
      <c r="AM767" s="35" t="str">
        <f>IF(AND($E767="Oui",$L767="CDI",$H767="F"),1,"")</f>
        <v/>
      </c>
      <c r="AN767" s="35" t="str">
        <f>IF(AND($E767="Oui",$L767="CDD",$H767="F"),1,"")</f>
        <v/>
      </c>
      <c r="AO767" s="35" t="str">
        <f>IF(AND($E767="Oui",$L767="Apprentissage",$H767="F"),1,"")</f>
        <v/>
      </c>
      <c r="AP767" s="35" t="str">
        <f>IF(AND($E767="Oui",$L767="Stage",$H767="F"),1,"")</f>
        <v/>
      </c>
      <c r="AQ767" s="35" t="str">
        <f>IF(AND($E767="Oui",$L767="Autre",$H767="F"),1,"")</f>
        <v/>
      </c>
      <c r="AR767" s="35" t="str">
        <f>IF(AND($E767="Oui",$O767="Cadre",$H767="F"),1,"")</f>
        <v/>
      </c>
      <c r="AS767" s="35" t="str">
        <f>IF(AND($E767="Oui",$O767="Agent de maîtrise",$H767="F"),1,"")</f>
        <v/>
      </c>
      <c r="AT767" s="35" t="str">
        <f>IF(AND($E767="Oui",$O767="Autre",$H767="F"),1,"")</f>
        <v/>
      </c>
      <c r="AU767" s="35" t="str">
        <f ca="1">IF($D767&gt;$AU$5,1,"")</f>
        <v/>
      </c>
      <c r="AV767" s="35" t="str">
        <f ca="1">IF(AND($D767&gt;$AV$5,$D767&lt;$AU$5),1,"")</f>
        <v/>
      </c>
      <c r="AW767" s="35" t="str">
        <f ca="1">IF($C767&gt;$AU$5,1,"")</f>
        <v/>
      </c>
      <c r="AX767" s="35" t="str">
        <f ca="1">IF(AND($C767&gt;$AV$5,$C767&lt;$AU$5),1,"")</f>
        <v/>
      </c>
      <c r="AY767" s="21" t="str">
        <f t="shared" si="59"/>
        <v/>
      </c>
    </row>
    <row r="768" spans="1:51" x14ac:dyDescent="0.25">
      <c r="A768" s="18">
        <v>761</v>
      </c>
      <c r="B768" s="32"/>
      <c r="C768" s="33"/>
      <c r="D768" s="33"/>
      <c r="E768" s="26" t="str">
        <f t="shared" si="55"/>
        <v/>
      </c>
      <c r="F768" s="34"/>
      <c r="G768" s="35"/>
      <c r="H768" s="33"/>
      <c r="I768" s="35"/>
      <c r="J768" s="37"/>
      <c r="K768" s="37"/>
      <c r="L768" s="37"/>
      <c r="M768" s="37"/>
      <c r="N768" s="33"/>
      <c r="O768" s="33"/>
      <c r="P768" s="33"/>
      <c r="Q768" s="33"/>
      <c r="R768" s="35"/>
      <c r="S768" s="35"/>
      <c r="T768" s="37"/>
      <c r="U768" s="37"/>
      <c r="V768" s="35" t="str">
        <f>IF(ISBLANK(C768),"",IF(ISBLANK($D768),$C$3-C768,D768-C768))</f>
        <v/>
      </c>
      <c r="W768" s="35" t="str">
        <f>IF(E768="Oui",1,"")</f>
        <v/>
      </c>
      <c r="X768" s="35" t="str">
        <f t="shared" si="56"/>
        <v/>
      </c>
      <c r="Y768" s="35" t="str">
        <f t="shared" si="57"/>
        <v/>
      </c>
      <c r="Z768" s="35" t="str">
        <f>IF(E768="Oui",N768,"")</f>
        <v/>
      </c>
      <c r="AA768" s="38" t="str">
        <f>IF(E768="Oui",($C$3-J768)/365,"")</f>
        <v/>
      </c>
      <c r="AB768" s="35" t="str">
        <f t="shared" si="58"/>
        <v/>
      </c>
      <c r="AC768" s="35" t="str">
        <f>IF(AND($E768="Oui",$L768="CDI"),1,"")</f>
        <v/>
      </c>
      <c r="AD768" s="35" t="str">
        <f>IF(AND($E768="Oui",$L768="CDD"),1,"")</f>
        <v/>
      </c>
      <c r="AE768" s="35" t="str">
        <f>IF(AND($E768="Oui",$L768="Apprentissage"),1,"")</f>
        <v/>
      </c>
      <c r="AF768" s="35" t="str">
        <f>IF(AND($E768="Oui",$L768="Stage"),1,"")</f>
        <v/>
      </c>
      <c r="AG768" s="35" t="str">
        <f>IF(AND($E768="Oui",$L768="Autre"),1,"")</f>
        <v/>
      </c>
      <c r="AH768" s="35" t="str">
        <f>IF(AND($E768="Oui",$O768="Cadre"),1,"")</f>
        <v/>
      </c>
      <c r="AI768" s="35" t="str">
        <f>IF(AND($E768="Oui",$O768="Agent de maîtrise"),1,"")</f>
        <v/>
      </c>
      <c r="AJ768" s="35" t="str">
        <f>IF(AND($E768="Oui",$O768="Autre"),1,"")</f>
        <v/>
      </c>
      <c r="AK768" s="38" t="str">
        <f>IF(AND($E768="Oui",$H768="F"),($C$3-J768)/365,"")</f>
        <v/>
      </c>
      <c r="AL768" s="38" t="str">
        <f>IF(AND($E768="Oui",$H768="M"),($C$3-$J768)/365,"")</f>
        <v/>
      </c>
      <c r="AM768" s="35" t="str">
        <f>IF(AND($E768="Oui",$L768="CDI",$H768="F"),1,"")</f>
        <v/>
      </c>
      <c r="AN768" s="35" t="str">
        <f>IF(AND($E768="Oui",$L768="CDD",$H768="F"),1,"")</f>
        <v/>
      </c>
      <c r="AO768" s="35" t="str">
        <f>IF(AND($E768="Oui",$L768="Apprentissage",$H768="F"),1,"")</f>
        <v/>
      </c>
      <c r="AP768" s="35" t="str">
        <f>IF(AND($E768="Oui",$L768="Stage",$H768="F"),1,"")</f>
        <v/>
      </c>
      <c r="AQ768" s="35" t="str">
        <f>IF(AND($E768="Oui",$L768="Autre",$H768="F"),1,"")</f>
        <v/>
      </c>
      <c r="AR768" s="35" t="str">
        <f>IF(AND($E768="Oui",$O768="Cadre",$H768="F"),1,"")</f>
        <v/>
      </c>
      <c r="AS768" s="35" t="str">
        <f>IF(AND($E768="Oui",$O768="Agent de maîtrise",$H768="F"),1,"")</f>
        <v/>
      </c>
      <c r="AT768" s="35" t="str">
        <f>IF(AND($E768="Oui",$O768="Autre",$H768="F"),1,"")</f>
        <v/>
      </c>
      <c r="AU768" s="35" t="str">
        <f ca="1">IF($D768&gt;$AU$5,1,"")</f>
        <v/>
      </c>
      <c r="AV768" s="35" t="str">
        <f ca="1">IF(AND($D768&gt;$AV$5,$D768&lt;$AU$5),1,"")</f>
        <v/>
      </c>
      <c r="AW768" s="35" t="str">
        <f ca="1">IF($C768&gt;$AU$5,1,"")</f>
        <v/>
      </c>
      <c r="AX768" s="35" t="str">
        <f ca="1">IF(AND($C768&gt;$AV$5,$C768&lt;$AU$5),1,"")</f>
        <v/>
      </c>
      <c r="AY768" s="21" t="str">
        <f t="shared" si="59"/>
        <v/>
      </c>
    </row>
    <row r="769" spans="1:51" x14ac:dyDescent="0.25">
      <c r="A769" s="18">
        <v>762</v>
      </c>
      <c r="B769" s="32"/>
      <c r="C769" s="33"/>
      <c r="D769" s="33"/>
      <c r="E769" s="26" t="str">
        <f t="shared" si="55"/>
        <v/>
      </c>
      <c r="F769" s="34"/>
      <c r="G769" s="35"/>
      <c r="H769" s="33"/>
      <c r="I769" s="35"/>
      <c r="J769" s="37"/>
      <c r="K769" s="37"/>
      <c r="L769" s="37"/>
      <c r="M769" s="37"/>
      <c r="N769" s="33"/>
      <c r="O769" s="33"/>
      <c r="P769" s="33"/>
      <c r="Q769" s="33"/>
      <c r="R769" s="35"/>
      <c r="S769" s="35"/>
      <c r="T769" s="37"/>
      <c r="U769" s="37"/>
      <c r="V769" s="35" t="str">
        <f>IF(ISBLANK(C769),"",IF(ISBLANK($D769),$C$3-C769,D769-C769))</f>
        <v/>
      </c>
      <c r="W769" s="35" t="str">
        <f>IF(E769="Oui",1,"")</f>
        <v/>
      </c>
      <c r="X769" s="35" t="str">
        <f t="shared" si="56"/>
        <v/>
      </c>
      <c r="Y769" s="35" t="str">
        <f t="shared" si="57"/>
        <v/>
      </c>
      <c r="Z769" s="35" t="str">
        <f>IF(E769="Oui",N769,"")</f>
        <v/>
      </c>
      <c r="AA769" s="38" t="str">
        <f>IF(E769="Oui",($C$3-J769)/365,"")</f>
        <v/>
      </c>
      <c r="AB769" s="35" t="str">
        <f t="shared" si="58"/>
        <v/>
      </c>
      <c r="AC769" s="35" t="str">
        <f>IF(AND($E769="Oui",$L769="CDI"),1,"")</f>
        <v/>
      </c>
      <c r="AD769" s="35" t="str">
        <f>IF(AND($E769="Oui",$L769="CDD"),1,"")</f>
        <v/>
      </c>
      <c r="AE769" s="35" t="str">
        <f>IF(AND($E769="Oui",$L769="Apprentissage"),1,"")</f>
        <v/>
      </c>
      <c r="AF769" s="35" t="str">
        <f>IF(AND($E769="Oui",$L769="Stage"),1,"")</f>
        <v/>
      </c>
      <c r="AG769" s="35" t="str">
        <f>IF(AND($E769="Oui",$L769="Autre"),1,"")</f>
        <v/>
      </c>
      <c r="AH769" s="35" t="str">
        <f>IF(AND($E769="Oui",$O769="Cadre"),1,"")</f>
        <v/>
      </c>
      <c r="AI769" s="35" t="str">
        <f>IF(AND($E769="Oui",$O769="Agent de maîtrise"),1,"")</f>
        <v/>
      </c>
      <c r="AJ769" s="35" t="str">
        <f>IF(AND($E769="Oui",$O769="Autre"),1,"")</f>
        <v/>
      </c>
      <c r="AK769" s="38" t="str">
        <f>IF(AND($E769="Oui",$H769="F"),($C$3-J769)/365,"")</f>
        <v/>
      </c>
      <c r="AL769" s="38" t="str">
        <f>IF(AND($E769="Oui",$H769="M"),($C$3-$J769)/365,"")</f>
        <v/>
      </c>
      <c r="AM769" s="35" t="str">
        <f>IF(AND($E769="Oui",$L769="CDI",$H769="F"),1,"")</f>
        <v/>
      </c>
      <c r="AN769" s="35" t="str">
        <f>IF(AND($E769="Oui",$L769="CDD",$H769="F"),1,"")</f>
        <v/>
      </c>
      <c r="AO769" s="35" t="str">
        <f>IF(AND($E769="Oui",$L769="Apprentissage",$H769="F"),1,"")</f>
        <v/>
      </c>
      <c r="AP769" s="35" t="str">
        <f>IF(AND($E769="Oui",$L769="Stage",$H769="F"),1,"")</f>
        <v/>
      </c>
      <c r="AQ769" s="35" t="str">
        <f>IF(AND($E769="Oui",$L769="Autre",$H769="F"),1,"")</f>
        <v/>
      </c>
      <c r="AR769" s="35" t="str">
        <f>IF(AND($E769="Oui",$O769="Cadre",$H769="F"),1,"")</f>
        <v/>
      </c>
      <c r="AS769" s="35" t="str">
        <f>IF(AND($E769="Oui",$O769="Agent de maîtrise",$H769="F"),1,"")</f>
        <v/>
      </c>
      <c r="AT769" s="35" t="str">
        <f>IF(AND($E769="Oui",$O769="Autre",$H769="F"),1,"")</f>
        <v/>
      </c>
      <c r="AU769" s="35" t="str">
        <f ca="1">IF($D769&gt;$AU$5,1,"")</f>
        <v/>
      </c>
      <c r="AV769" s="35" t="str">
        <f ca="1">IF(AND($D769&gt;$AV$5,$D769&lt;$AU$5),1,"")</f>
        <v/>
      </c>
      <c r="AW769" s="35" t="str">
        <f ca="1">IF($C769&gt;$AU$5,1,"")</f>
        <v/>
      </c>
      <c r="AX769" s="35" t="str">
        <f ca="1">IF(AND($C769&gt;$AV$5,$C769&lt;$AU$5),1,"")</f>
        <v/>
      </c>
      <c r="AY769" s="21" t="str">
        <f t="shared" si="59"/>
        <v/>
      </c>
    </row>
    <row r="770" spans="1:51" x14ac:dyDescent="0.25">
      <c r="A770" s="18">
        <v>763</v>
      </c>
      <c r="B770" s="32"/>
      <c r="C770" s="33"/>
      <c r="D770" s="33"/>
      <c r="E770" s="26" t="str">
        <f t="shared" si="55"/>
        <v/>
      </c>
      <c r="F770" s="34"/>
      <c r="G770" s="35"/>
      <c r="H770" s="33"/>
      <c r="I770" s="35"/>
      <c r="J770" s="37"/>
      <c r="K770" s="37"/>
      <c r="L770" s="37"/>
      <c r="M770" s="37"/>
      <c r="N770" s="33"/>
      <c r="O770" s="33"/>
      <c r="P770" s="33"/>
      <c r="Q770" s="33"/>
      <c r="R770" s="35"/>
      <c r="S770" s="35"/>
      <c r="T770" s="37"/>
      <c r="U770" s="37"/>
      <c r="V770" s="35" t="str">
        <f>IF(ISBLANK(C770),"",IF(ISBLANK($D770),$C$3-C770,D770-C770))</f>
        <v/>
      </c>
      <c r="W770" s="35" t="str">
        <f>IF(E770="Oui",1,"")</f>
        <v/>
      </c>
      <c r="X770" s="35" t="str">
        <f t="shared" si="56"/>
        <v/>
      </c>
      <c r="Y770" s="35" t="str">
        <f t="shared" si="57"/>
        <v/>
      </c>
      <c r="Z770" s="35" t="str">
        <f>IF(E770="Oui",N770,"")</f>
        <v/>
      </c>
      <c r="AA770" s="38" t="str">
        <f>IF(E770="Oui",($C$3-J770)/365,"")</f>
        <v/>
      </c>
      <c r="AB770" s="35" t="str">
        <f t="shared" si="58"/>
        <v/>
      </c>
      <c r="AC770" s="35" t="str">
        <f>IF(AND($E770="Oui",$L770="CDI"),1,"")</f>
        <v/>
      </c>
      <c r="AD770" s="35" t="str">
        <f>IF(AND($E770="Oui",$L770="CDD"),1,"")</f>
        <v/>
      </c>
      <c r="AE770" s="35" t="str">
        <f>IF(AND($E770="Oui",$L770="Apprentissage"),1,"")</f>
        <v/>
      </c>
      <c r="AF770" s="35" t="str">
        <f>IF(AND($E770="Oui",$L770="Stage"),1,"")</f>
        <v/>
      </c>
      <c r="AG770" s="35" t="str">
        <f>IF(AND($E770="Oui",$L770="Autre"),1,"")</f>
        <v/>
      </c>
      <c r="AH770" s="35" t="str">
        <f>IF(AND($E770="Oui",$O770="Cadre"),1,"")</f>
        <v/>
      </c>
      <c r="AI770" s="35" t="str">
        <f>IF(AND($E770="Oui",$O770="Agent de maîtrise"),1,"")</f>
        <v/>
      </c>
      <c r="AJ770" s="35" t="str">
        <f>IF(AND($E770="Oui",$O770="Autre"),1,"")</f>
        <v/>
      </c>
      <c r="AK770" s="38" t="str">
        <f>IF(AND($E770="Oui",$H770="F"),($C$3-J770)/365,"")</f>
        <v/>
      </c>
      <c r="AL770" s="38" t="str">
        <f>IF(AND($E770="Oui",$H770="M"),($C$3-$J770)/365,"")</f>
        <v/>
      </c>
      <c r="AM770" s="35" t="str">
        <f>IF(AND($E770="Oui",$L770="CDI",$H770="F"),1,"")</f>
        <v/>
      </c>
      <c r="AN770" s="35" t="str">
        <f>IF(AND($E770="Oui",$L770="CDD",$H770="F"),1,"")</f>
        <v/>
      </c>
      <c r="AO770" s="35" t="str">
        <f>IF(AND($E770="Oui",$L770="Apprentissage",$H770="F"),1,"")</f>
        <v/>
      </c>
      <c r="AP770" s="35" t="str">
        <f>IF(AND($E770="Oui",$L770="Stage",$H770="F"),1,"")</f>
        <v/>
      </c>
      <c r="AQ770" s="35" t="str">
        <f>IF(AND($E770="Oui",$L770="Autre",$H770="F"),1,"")</f>
        <v/>
      </c>
      <c r="AR770" s="35" t="str">
        <f>IF(AND($E770="Oui",$O770="Cadre",$H770="F"),1,"")</f>
        <v/>
      </c>
      <c r="AS770" s="35" t="str">
        <f>IF(AND($E770="Oui",$O770="Agent de maîtrise",$H770="F"),1,"")</f>
        <v/>
      </c>
      <c r="AT770" s="35" t="str">
        <f>IF(AND($E770="Oui",$O770="Autre",$H770="F"),1,"")</f>
        <v/>
      </c>
      <c r="AU770" s="35" t="str">
        <f ca="1">IF($D770&gt;$AU$5,1,"")</f>
        <v/>
      </c>
      <c r="AV770" s="35" t="str">
        <f ca="1">IF(AND($D770&gt;$AV$5,$D770&lt;$AU$5),1,"")</f>
        <v/>
      </c>
      <c r="AW770" s="35" t="str">
        <f ca="1">IF($C770&gt;$AU$5,1,"")</f>
        <v/>
      </c>
      <c r="AX770" s="35" t="str">
        <f ca="1">IF(AND($C770&gt;$AV$5,$C770&lt;$AU$5),1,"")</f>
        <v/>
      </c>
      <c r="AY770" s="21" t="str">
        <f t="shared" si="59"/>
        <v/>
      </c>
    </row>
    <row r="771" spans="1:51" x14ac:dyDescent="0.25">
      <c r="A771" s="18">
        <v>764</v>
      </c>
      <c r="B771" s="32"/>
      <c r="C771" s="33"/>
      <c r="D771" s="33"/>
      <c r="E771" s="26" t="str">
        <f t="shared" si="55"/>
        <v/>
      </c>
      <c r="F771" s="34"/>
      <c r="G771" s="35"/>
      <c r="H771" s="33"/>
      <c r="I771" s="35"/>
      <c r="J771" s="37"/>
      <c r="K771" s="37"/>
      <c r="L771" s="37"/>
      <c r="M771" s="37"/>
      <c r="N771" s="33"/>
      <c r="O771" s="33"/>
      <c r="P771" s="33"/>
      <c r="Q771" s="33"/>
      <c r="R771" s="35"/>
      <c r="S771" s="35"/>
      <c r="T771" s="37"/>
      <c r="U771" s="37"/>
      <c r="V771" s="35" t="str">
        <f>IF(ISBLANK(C771),"",IF(ISBLANK($D771),$C$3-C771,D771-C771))</f>
        <v/>
      </c>
      <c r="W771" s="35" t="str">
        <f>IF(E771="Oui",1,"")</f>
        <v/>
      </c>
      <c r="X771" s="35" t="str">
        <f t="shared" si="56"/>
        <v/>
      </c>
      <c r="Y771" s="35" t="str">
        <f t="shared" si="57"/>
        <v/>
      </c>
      <c r="Z771" s="35" t="str">
        <f>IF(E771="Oui",N771,"")</f>
        <v/>
      </c>
      <c r="AA771" s="38" t="str">
        <f>IF(E771="Oui",($C$3-J771)/365,"")</f>
        <v/>
      </c>
      <c r="AB771" s="35" t="str">
        <f t="shared" si="58"/>
        <v/>
      </c>
      <c r="AC771" s="35" t="str">
        <f>IF(AND($E771="Oui",$L771="CDI"),1,"")</f>
        <v/>
      </c>
      <c r="AD771" s="35" t="str">
        <f>IF(AND($E771="Oui",$L771="CDD"),1,"")</f>
        <v/>
      </c>
      <c r="AE771" s="35" t="str">
        <f>IF(AND($E771="Oui",$L771="Apprentissage"),1,"")</f>
        <v/>
      </c>
      <c r="AF771" s="35" t="str">
        <f>IF(AND($E771="Oui",$L771="Stage"),1,"")</f>
        <v/>
      </c>
      <c r="AG771" s="35" t="str">
        <f>IF(AND($E771="Oui",$L771="Autre"),1,"")</f>
        <v/>
      </c>
      <c r="AH771" s="35" t="str">
        <f>IF(AND($E771="Oui",$O771="Cadre"),1,"")</f>
        <v/>
      </c>
      <c r="AI771" s="35" t="str">
        <f>IF(AND($E771="Oui",$O771="Agent de maîtrise"),1,"")</f>
        <v/>
      </c>
      <c r="AJ771" s="35" t="str">
        <f>IF(AND($E771="Oui",$O771="Autre"),1,"")</f>
        <v/>
      </c>
      <c r="AK771" s="38" t="str">
        <f>IF(AND($E771="Oui",$H771="F"),($C$3-J771)/365,"")</f>
        <v/>
      </c>
      <c r="AL771" s="38" t="str">
        <f>IF(AND($E771="Oui",$H771="M"),($C$3-$J771)/365,"")</f>
        <v/>
      </c>
      <c r="AM771" s="35" t="str">
        <f>IF(AND($E771="Oui",$L771="CDI",$H771="F"),1,"")</f>
        <v/>
      </c>
      <c r="AN771" s="35" t="str">
        <f>IF(AND($E771="Oui",$L771="CDD",$H771="F"),1,"")</f>
        <v/>
      </c>
      <c r="AO771" s="35" t="str">
        <f>IF(AND($E771="Oui",$L771="Apprentissage",$H771="F"),1,"")</f>
        <v/>
      </c>
      <c r="AP771" s="35" t="str">
        <f>IF(AND($E771="Oui",$L771="Stage",$H771="F"),1,"")</f>
        <v/>
      </c>
      <c r="AQ771" s="35" t="str">
        <f>IF(AND($E771="Oui",$L771="Autre",$H771="F"),1,"")</f>
        <v/>
      </c>
      <c r="AR771" s="35" t="str">
        <f>IF(AND($E771="Oui",$O771="Cadre",$H771="F"),1,"")</f>
        <v/>
      </c>
      <c r="AS771" s="35" t="str">
        <f>IF(AND($E771="Oui",$O771="Agent de maîtrise",$H771="F"),1,"")</f>
        <v/>
      </c>
      <c r="AT771" s="35" t="str">
        <f>IF(AND($E771="Oui",$O771="Autre",$H771="F"),1,"")</f>
        <v/>
      </c>
      <c r="AU771" s="35" t="str">
        <f ca="1">IF($D771&gt;$AU$5,1,"")</f>
        <v/>
      </c>
      <c r="AV771" s="35" t="str">
        <f ca="1">IF(AND($D771&gt;$AV$5,$D771&lt;$AU$5),1,"")</f>
        <v/>
      </c>
      <c r="AW771" s="35" t="str">
        <f ca="1">IF($C771&gt;$AU$5,1,"")</f>
        <v/>
      </c>
      <c r="AX771" s="35" t="str">
        <f ca="1">IF(AND($C771&gt;$AV$5,$C771&lt;$AU$5),1,"")</f>
        <v/>
      </c>
      <c r="AY771" s="21" t="str">
        <f t="shared" si="59"/>
        <v/>
      </c>
    </row>
    <row r="772" spans="1:51" x14ac:dyDescent="0.25">
      <c r="A772" s="18">
        <v>765</v>
      </c>
      <c r="B772" s="32"/>
      <c r="C772" s="33"/>
      <c r="D772" s="33"/>
      <c r="E772" s="26" t="str">
        <f t="shared" si="55"/>
        <v/>
      </c>
      <c r="F772" s="34"/>
      <c r="G772" s="35"/>
      <c r="H772" s="33"/>
      <c r="I772" s="35"/>
      <c r="J772" s="37"/>
      <c r="K772" s="37"/>
      <c r="L772" s="37"/>
      <c r="M772" s="37"/>
      <c r="N772" s="33"/>
      <c r="O772" s="33"/>
      <c r="P772" s="33"/>
      <c r="Q772" s="33"/>
      <c r="R772" s="35"/>
      <c r="S772" s="35"/>
      <c r="T772" s="37"/>
      <c r="U772" s="37"/>
      <c r="V772" s="35" t="str">
        <f>IF(ISBLANK(C772),"",IF(ISBLANK($D772),$C$3-C772,D772-C772))</f>
        <v/>
      </c>
      <c r="W772" s="35" t="str">
        <f>IF(E772="Oui",1,"")</f>
        <v/>
      </c>
      <c r="X772" s="35" t="str">
        <f t="shared" si="56"/>
        <v/>
      </c>
      <c r="Y772" s="35" t="str">
        <f t="shared" si="57"/>
        <v/>
      </c>
      <c r="Z772" s="35" t="str">
        <f>IF(E772="Oui",N772,"")</f>
        <v/>
      </c>
      <c r="AA772" s="38" t="str">
        <f>IF(E772="Oui",($C$3-J772)/365,"")</f>
        <v/>
      </c>
      <c r="AB772" s="35" t="str">
        <f t="shared" si="58"/>
        <v/>
      </c>
      <c r="AC772" s="35" t="str">
        <f>IF(AND($E772="Oui",$L772="CDI"),1,"")</f>
        <v/>
      </c>
      <c r="AD772" s="35" t="str">
        <f>IF(AND($E772="Oui",$L772="CDD"),1,"")</f>
        <v/>
      </c>
      <c r="AE772" s="35" t="str">
        <f>IF(AND($E772="Oui",$L772="Apprentissage"),1,"")</f>
        <v/>
      </c>
      <c r="AF772" s="35" t="str">
        <f>IF(AND($E772="Oui",$L772="Stage"),1,"")</f>
        <v/>
      </c>
      <c r="AG772" s="35" t="str">
        <f>IF(AND($E772="Oui",$L772="Autre"),1,"")</f>
        <v/>
      </c>
      <c r="AH772" s="35" t="str">
        <f>IF(AND($E772="Oui",$O772="Cadre"),1,"")</f>
        <v/>
      </c>
      <c r="AI772" s="35" t="str">
        <f>IF(AND($E772="Oui",$O772="Agent de maîtrise"),1,"")</f>
        <v/>
      </c>
      <c r="AJ772" s="35" t="str">
        <f>IF(AND($E772="Oui",$O772="Autre"),1,"")</f>
        <v/>
      </c>
      <c r="AK772" s="38" t="str">
        <f>IF(AND($E772="Oui",$H772="F"),($C$3-J772)/365,"")</f>
        <v/>
      </c>
      <c r="AL772" s="38" t="str">
        <f>IF(AND($E772="Oui",$H772="M"),($C$3-$J772)/365,"")</f>
        <v/>
      </c>
      <c r="AM772" s="35" t="str">
        <f>IF(AND($E772="Oui",$L772="CDI",$H772="F"),1,"")</f>
        <v/>
      </c>
      <c r="AN772" s="35" t="str">
        <f>IF(AND($E772="Oui",$L772="CDD",$H772="F"),1,"")</f>
        <v/>
      </c>
      <c r="AO772" s="35" t="str">
        <f>IF(AND($E772="Oui",$L772="Apprentissage",$H772="F"),1,"")</f>
        <v/>
      </c>
      <c r="AP772" s="35" t="str">
        <f>IF(AND($E772="Oui",$L772="Stage",$H772="F"),1,"")</f>
        <v/>
      </c>
      <c r="AQ772" s="35" t="str">
        <f>IF(AND($E772="Oui",$L772="Autre",$H772="F"),1,"")</f>
        <v/>
      </c>
      <c r="AR772" s="35" t="str">
        <f>IF(AND($E772="Oui",$O772="Cadre",$H772="F"),1,"")</f>
        <v/>
      </c>
      <c r="AS772" s="35" t="str">
        <f>IF(AND($E772="Oui",$O772="Agent de maîtrise",$H772="F"),1,"")</f>
        <v/>
      </c>
      <c r="AT772" s="35" t="str">
        <f>IF(AND($E772="Oui",$O772="Autre",$H772="F"),1,"")</f>
        <v/>
      </c>
      <c r="AU772" s="35" t="str">
        <f ca="1">IF($D772&gt;$AU$5,1,"")</f>
        <v/>
      </c>
      <c r="AV772" s="35" t="str">
        <f ca="1">IF(AND($D772&gt;$AV$5,$D772&lt;$AU$5),1,"")</f>
        <v/>
      </c>
      <c r="AW772" s="35" t="str">
        <f ca="1">IF($C772&gt;$AU$5,1,"")</f>
        <v/>
      </c>
      <c r="AX772" s="35" t="str">
        <f ca="1">IF(AND($C772&gt;$AV$5,$C772&lt;$AU$5),1,"")</f>
        <v/>
      </c>
      <c r="AY772" s="21" t="str">
        <f t="shared" si="59"/>
        <v/>
      </c>
    </row>
    <row r="773" spans="1:51" x14ac:dyDescent="0.25">
      <c r="A773" s="18">
        <v>766</v>
      </c>
      <c r="B773" s="32"/>
      <c r="C773" s="33"/>
      <c r="D773" s="33"/>
      <c r="E773" s="26" t="str">
        <f t="shared" si="55"/>
        <v/>
      </c>
      <c r="F773" s="34"/>
      <c r="G773" s="35"/>
      <c r="H773" s="33"/>
      <c r="I773" s="35"/>
      <c r="J773" s="37"/>
      <c r="K773" s="37"/>
      <c r="L773" s="37"/>
      <c r="M773" s="37"/>
      <c r="N773" s="33"/>
      <c r="O773" s="33"/>
      <c r="P773" s="33"/>
      <c r="Q773" s="33"/>
      <c r="R773" s="35"/>
      <c r="S773" s="35"/>
      <c r="T773" s="37"/>
      <c r="U773" s="37"/>
      <c r="V773" s="35" t="str">
        <f>IF(ISBLANK(C773),"",IF(ISBLANK($D773),$C$3-C773,D773-C773))</f>
        <v/>
      </c>
      <c r="W773" s="35" t="str">
        <f>IF(E773="Oui",1,"")</f>
        <v/>
      </c>
      <c r="X773" s="35" t="str">
        <f t="shared" si="56"/>
        <v/>
      </c>
      <c r="Y773" s="35" t="str">
        <f t="shared" si="57"/>
        <v/>
      </c>
      <c r="Z773" s="35" t="str">
        <f>IF(E773="Oui",N773,"")</f>
        <v/>
      </c>
      <c r="AA773" s="38" t="str">
        <f>IF(E773="Oui",($C$3-J773)/365,"")</f>
        <v/>
      </c>
      <c r="AB773" s="35" t="str">
        <f t="shared" si="58"/>
        <v/>
      </c>
      <c r="AC773" s="35" t="str">
        <f>IF(AND($E773="Oui",$L773="CDI"),1,"")</f>
        <v/>
      </c>
      <c r="AD773" s="35" t="str">
        <f>IF(AND($E773="Oui",$L773="CDD"),1,"")</f>
        <v/>
      </c>
      <c r="AE773" s="35" t="str">
        <f>IF(AND($E773="Oui",$L773="Apprentissage"),1,"")</f>
        <v/>
      </c>
      <c r="AF773" s="35" t="str">
        <f>IF(AND($E773="Oui",$L773="Stage"),1,"")</f>
        <v/>
      </c>
      <c r="AG773" s="35" t="str">
        <f>IF(AND($E773="Oui",$L773="Autre"),1,"")</f>
        <v/>
      </c>
      <c r="AH773" s="35" t="str">
        <f>IF(AND($E773="Oui",$O773="Cadre"),1,"")</f>
        <v/>
      </c>
      <c r="AI773" s="35" t="str">
        <f>IF(AND($E773="Oui",$O773="Agent de maîtrise"),1,"")</f>
        <v/>
      </c>
      <c r="AJ773" s="35" t="str">
        <f>IF(AND($E773="Oui",$O773="Autre"),1,"")</f>
        <v/>
      </c>
      <c r="AK773" s="38" t="str">
        <f>IF(AND($E773="Oui",$H773="F"),($C$3-J773)/365,"")</f>
        <v/>
      </c>
      <c r="AL773" s="38" t="str">
        <f>IF(AND($E773="Oui",$H773="M"),($C$3-$J773)/365,"")</f>
        <v/>
      </c>
      <c r="AM773" s="35" t="str">
        <f>IF(AND($E773="Oui",$L773="CDI",$H773="F"),1,"")</f>
        <v/>
      </c>
      <c r="AN773" s="35" t="str">
        <f>IF(AND($E773="Oui",$L773="CDD",$H773="F"),1,"")</f>
        <v/>
      </c>
      <c r="AO773" s="35" t="str">
        <f>IF(AND($E773="Oui",$L773="Apprentissage",$H773="F"),1,"")</f>
        <v/>
      </c>
      <c r="AP773" s="35" t="str">
        <f>IF(AND($E773="Oui",$L773="Stage",$H773="F"),1,"")</f>
        <v/>
      </c>
      <c r="AQ773" s="35" t="str">
        <f>IF(AND($E773="Oui",$L773="Autre",$H773="F"),1,"")</f>
        <v/>
      </c>
      <c r="AR773" s="35" t="str">
        <f>IF(AND($E773="Oui",$O773="Cadre",$H773="F"),1,"")</f>
        <v/>
      </c>
      <c r="AS773" s="35" t="str">
        <f>IF(AND($E773="Oui",$O773="Agent de maîtrise",$H773="F"),1,"")</f>
        <v/>
      </c>
      <c r="AT773" s="35" t="str">
        <f>IF(AND($E773="Oui",$O773="Autre",$H773="F"),1,"")</f>
        <v/>
      </c>
      <c r="AU773" s="35" t="str">
        <f ca="1">IF($D773&gt;$AU$5,1,"")</f>
        <v/>
      </c>
      <c r="AV773" s="35" t="str">
        <f ca="1">IF(AND($D773&gt;$AV$5,$D773&lt;$AU$5),1,"")</f>
        <v/>
      </c>
      <c r="AW773" s="35" t="str">
        <f ca="1">IF($C773&gt;$AU$5,1,"")</f>
        <v/>
      </c>
      <c r="AX773" s="35" t="str">
        <f ca="1">IF(AND($C773&gt;$AV$5,$C773&lt;$AU$5),1,"")</f>
        <v/>
      </c>
      <c r="AY773" s="21" t="str">
        <f t="shared" si="59"/>
        <v/>
      </c>
    </row>
    <row r="774" spans="1:51" x14ac:dyDescent="0.25">
      <c r="A774" s="18">
        <v>767</v>
      </c>
      <c r="B774" s="32"/>
      <c r="C774" s="33"/>
      <c r="D774" s="33"/>
      <c r="E774" s="26" t="str">
        <f t="shared" si="55"/>
        <v/>
      </c>
      <c r="F774" s="34"/>
      <c r="G774" s="35"/>
      <c r="H774" s="33"/>
      <c r="I774" s="35"/>
      <c r="J774" s="37"/>
      <c r="K774" s="37"/>
      <c r="L774" s="37"/>
      <c r="M774" s="37"/>
      <c r="N774" s="33"/>
      <c r="O774" s="33"/>
      <c r="P774" s="33"/>
      <c r="Q774" s="33"/>
      <c r="R774" s="35"/>
      <c r="S774" s="35"/>
      <c r="T774" s="37"/>
      <c r="U774" s="37"/>
      <c r="V774" s="35" t="str">
        <f>IF(ISBLANK(C774),"",IF(ISBLANK($D774),$C$3-C774,D774-C774))</f>
        <v/>
      </c>
      <c r="W774" s="35" t="str">
        <f>IF(E774="Oui",1,"")</f>
        <v/>
      </c>
      <c r="X774" s="35" t="str">
        <f t="shared" si="56"/>
        <v/>
      </c>
      <c r="Y774" s="35" t="str">
        <f t="shared" si="57"/>
        <v/>
      </c>
      <c r="Z774" s="35" t="str">
        <f>IF(E774="Oui",N774,"")</f>
        <v/>
      </c>
      <c r="AA774" s="38" t="str">
        <f>IF(E774="Oui",($C$3-J774)/365,"")</f>
        <v/>
      </c>
      <c r="AB774" s="35" t="str">
        <f t="shared" si="58"/>
        <v/>
      </c>
      <c r="AC774" s="35" t="str">
        <f>IF(AND($E774="Oui",$L774="CDI"),1,"")</f>
        <v/>
      </c>
      <c r="AD774" s="35" t="str">
        <f>IF(AND($E774="Oui",$L774="CDD"),1,"")</f>
        <v/>
      </c>
      <c r="AE774" s="35" t="str">
        <f>IF(AND($E774="Oui",$L774="Apprentissage"),1,"")</f>
        <v/>
      </c>
      <c r="AF774" s="35" t="str">
        <f>IF(AND($E774="Oui",$L774="Stage"),1,"")</f>
        <v/>
      </c>
      <c r="AG774" s="35" t="str">
        <f>IF(AND($E774="Oui",$L774="Autre"),1,"")</f>
        <v/>
      </c>
      <c r="AH774" s="35" t="str">
        <f>IF(AND($E774="Oui",$O774="Cadre"),1,"")</f>
        <v/>
      </c>
      <c r="AI774" s="35" t="str">
        <f>IF(AND($E774="Oui",$O774="Agent de maîtrise"),1,"")</f>
        <v/>
      </c>
      <c r="AJ774" s="35" t="str">
        <f>IF(AND($E774="Oui",$O774="Autre"),1,"")</f>
        <v/>
      </c>
      <c r="AK774" s="38" t="str">
        <f>IF(AND($E774="Oui",$H774="F"),($C$3-J774)/365,"")</f>
        <v/>
      </c>
      <c r="AL774" s="38" t="str">
        <f>IF(AND($E774="Oui",$H774="M"),($C$3-$J774)/365,"")</f>
        <v/>
      </c>
      <c r="AM774" s="35" t="str">
        <f>IF(AND($E774="Oui",$L774="CDI",$H774="F"),1,"")</f>
        <v/>
      </c>
      <c r="AN774" s="35" t="str">
        <f>IF(AND($E774="Oui",$L774="CDD",$H774="F"),1,"")</f>
        <v/>
      </c>
      <c r="AO774" s="35" t="str">
        <f>IF(AND($E774="Oui",$L774="Apprentissage",$H774="F"),1,"")</f>
        <v/>
      </c>
      <c r="AP774" s="35" t="str">
        <f>IF(AND($E774="Oui",$L774="Stage",$H774="F"),1,"")</f>
        <v/>
      </c>
      <c r="AQ774" s="35" t="str">
        <f>IF(AND($E774="Oui",$L774="Autre",$H774="F"),1,"")</f>
        <v/>
      </c>
      <c r="AR774" s="35" t="str">
        <f>IF(AND($E774="Oui",$O774="Cadre",$H774="F"),1,"")</f>
        <v/>
      </c>
      <c r="AS774" s="35" t="str">
        <f>IF(AND($E774="Oui",$O774="Agent de maîtrise",$H774="F"),1,"")</f>
        <v/>
      </c>
      <c r="AT774" s="35" t="str">
        <f>IF(AND($E774="Oui",$O774="Autre",$H774="F"),1,"")</f>
        <v/>
      </c>
      <c r="AU774" s="35" t="str">
        <f ca="1">IF($D774&gt;$AU$5,1,"")</f>
        <v/>
      </c>
      <c r="AV774" s="35" t="str">
        <f ca="1">IF(AND($D774&gt;$AV$5,$D774&lt;$AU$5),1,"")</f>
        <v/>
      </c>
      <c r="AW774" s="35" t="str">
        <f ca="1">IF($C774&gt;$AU$5,1,"")</f>
        <v/>
      </c>
      <c r="AX774" s="35" t="str">
        <f ca="1">IF(AND($C774&gt;$AV$5,$C774&lt;$AU$5),1,"")</f>
        <v/>
      </c>
      <c r="AY774" s="21" t="str">
        <f t="shared" si="59"/>
        <v/>
      </c>
    </row>
    <row r="775" spans="1:51" x14ac:dyDescent="0.25">
      <c r="A775" s="18">
        <v>768</v>
      </c>
      <c r="B775" s="32"/>
      <c r="C775" s="33"/>
      <c r="D775" s="33"/>
      <c r="E775" s="26" t="str">
        <f t="shared" si="55"/>
        <v/>
      </c>
      <c r="F775" s="34"/>
      <c r="G775" s="35"/>
      <c r="H775" s="33"/>
      <c r="I775" s="35"/>
      <c r="J775" s="37"/>
      <c r="K775" s="37"/>
      <c r="L775" s="37"/>
      <c r="M775" s="37"/>
      <c r="N775" s="33"/>
      <c r="O775" s="33"/>
      <c r="P775" s="33"/>
      <c r="Q775" s="33"/>
      <c r="R775" s="35"/>
      <c r="S775" s="35"/>
      <c r="T775" s="37"/>
      <c r="U775" s="37"/>
      <c r="V775" s="35" t="str">
        <f>IF(ISBLANK(C775),"",IF(ISBLANK($D775),$C$3-C775,D775-C775))</f>
        <v/>
      </c>
      <c r="W775" s="35" t="str">
        <f>IF(E775="Oui",1,"")</f>
        <v/>
      </c>
      <c r="X775" s="35" t="str">
        <f t="shared" si="56"/>
        <v/>
      </c>
      <c r="Y775" s="35" t="str">
        <f t="shared" si="57"/>
        <v/>
      </c>
      <c r="Z775" s="35" t="str">
        <f>IF(E775="Oui",N775,"")</f>
        <v/>
      </c>
      <c r="AA775" s="38" t="str">
        <f>IF(E775="Oui",($C$3-J775)/365,"")</f>
        <v/>
      </c>
      <c r="AB775" s="35" t="str">
        <f t="shared" si="58"/>
        <v/>
      </c>
      <c r="AC775" s="35" t="str">
        <f>IF(AND($E775="Oui",$L775="CDI"),1,"")</f>
        <v/>
      </c>
      <c r="AD775" s="35" t="str">
        <f>IF(AND($E775="Oui",$L775="CDD"),1,"")</f>
        <v/>
      </c>
      <c r="AE775" s="35" t="str">
        <f>IF(AND($E775="Oui",$L775="Apprentissage"),1,"")</f>
        <v/>
      </c>
      <c r="AF775" s="35" t="str">
        <f>IF(AND($E775="Oui",$L775="Stage"),1,"")</f>
        <v/>
      </c>
      <c r="AG775" s="35" t="str">
        <f>IF(AND($E775="Oui",$L775="Autre"),1,"")</f>
        <v/>
      </c>
      <c r="AH775" s="35" t="str">
        <f>IF(AND($E775="Oui",$O775="Cadre"),1,"")</f>
        <v/>
      </c>
      <c r="AI775" s="35" t="str">
        <f>IF(AND($E775="Oui",$O775="Agent de maîtrise"),1,"")</f>
        <v/>
      </c>
      <c r="AJ775" s="35" t="str">
        <f>IF(AND($E775="Oui",$O775="Autre"),1,"")</f>
        <v/>
      </c>
      <c r="AK775" s="38" t="str">
        <f>IF(AND($E775="Oui",$H775="F"),($C$3-J775)/365,"")</f>
        <v/>
      </c>
      <c r="AL775" s="38" t="str">
        <f>IF(AND($E775="Oui",$H775="M"),($C$3-$J775)/365,"")</f>
        <v/>
      </c>
      <c r="AM775" s="35" t="str">
        <f>IF(AND($E775="Oui",$L775="CDI",$H775="F"),1,"")</f>
        <v/>
      </c>
      <c r="AN775" s="35" t="str">
        <f>IF(AND($E775="Oui",$L775="CDD",$H775="F"),1,"")</f>
        <v/>
      </c>
      <c r="AO775" s="35" t="str">
        <f>IF(AND($E775="Oui",$L775="Apprentissage",$H775="F"),1,"")</f>
        <v/>
      </c>
      <c r="AP775" s="35" t="str">
        <f>IF(AND($E775="Oui",$L775="Stage",$H775="F"),1,"")</f>
        <v/>
      </c>
      <c r="AQ775" s="35" t="str">
        <f>IF(AND($E775="Oui",$L775="Autre",$H775="F"),1,"")</f>
        <v/>
      </c>
      <c r="AR775" s="35" t="str">
        <f>IF(AND($E775="Oui",$O775="Cadre",$H775="F"),1,"")</f>
        <v/>
      </c>
      <c r="AS775" s="35" t="str">
        <f>IF(AND($E775="Oui",$O775="Agent de maîtrise",$H775="F"),1,"")</f>
        <v/>
      </c>
      <c r="AT775" s="35" t="str">
        <f>IF(AND($E775="Oui",$O775="Autre",$H775="F"),1,"")</f>
        <v/>
      </c>
      <c r="AU775" s="35" t="str">
        <f ca="1">IF($D775&gt;$AU$5,1,"")</f>
        <v/>
      </c>
      <c r="AV775" s="35" t="str">
        <f ca="1">IF(AND($D775&gt;$AV$5,$D775&lt;$AU$5),1,"")</f>
        <v/>
      </c>
      <c r="AW775" s="35" t="str">
        <f ca="1">IF($C775&gt;$AU$5,1,"")</f>
        <v/>
      </c>
      <c r="AX775" s="35" t="str">
        <f ca="1">IF(AND($C775&gt;$AV$5,$C775&lt;$AU$5),1,"")</f>
        <v/>
      </c>
      <c r="AY775" s="21" t="str">
        <f t="shared" si="59"/>
        <v/>
      </c>
    </row>
    <row r="776" spans="1:51" x14ac:dyDescent="0.25">
      <c r="A776" s="18">
        <v>769</v>
      </c>
      <c r="B776" s="32"/>
      <c r="C776" s="33"/>
      <c r="D776" s="33"/>
      <c r="E776" s="26" t="str">
        <f t="shared" si="55"/>
        <v/>
      </c>
      <c r="F776" s="34"/>
      <c r="G776" s="35"/>
      <c r="H776" s="33"/>
      <c r="I776" s="35"/>
      <c r="J776" s="37"/>
      <c r="K776" s="37"/>
      <c r="L776" s="37"/>
      <c r="M776" s="37"/>
      <c r="N776" s="33"/>
      <c r="O776" s="33"/>
      <c r="P776" s="33"/>
      <c r="Q776" s="33"/>
      <c r="R776" s="35"/>
      <c r="S776" s="35"/>
      <c r="T776" s="37"/>
      <c r="U776" s="37"/>
      <c r="V776" s="35" t="str">
        <f>IF(ISBLANK(C776),"",IF(ISBLANK($D776),$C$3-C776,D776-C776))</f>
        <v/>
      </c>
      <c r="W776" s="35" t="str">
        <f>IF(E776="Oui",1,"")</f>
        <v/>
      </c>
      <c r="X776" s="35" t="str">
        <f t="shared" si="56"/>
        <v/>
      </c>
      <c r="Y776" s="35" t="str">
        <f t="shared" si="57"/>
        <v/>
      </c>
      <c r="Z776" s="35" t="str">
        <f>IF(E776="Oui",N776,"")</f>
        <v/>
      </c>
      <c r="AA776" s="38" t="str">
        <f>IF(E776="Oui",($C$3-J776)/365,"")</f>
        <v/>
      </c>
      <c r="AB776" s="35" t="str">
        <f t="shared" si="58"/>
        <v/>
      </c>
      <c r="AC776" s="35" t="str">
        <f>IF(AND($E776="Oui",$L776="CDI"),1,"")</f>
        <v/>
      </c>
      <c r="AD776" s="35" t="str">
        <f>IF(AND($E776="Oui",$L776="CDD"),1,"")</f>
        <v/>
      </c>
      <c r="AE776" s="35" t="str">
        <f>IF(AND($E776="Oui",$L776="Apprentissage"),1,"")</f>
        <v/>
      </c>
      <c r="AF776" s="35" t="str">
        <f>IF(AND($E776="Oui",$L776="Stage"),1,"")</f>
        <v/>
      </c>
      <c r="AG776" s="35" t="str">
        <f>IF(AND($E776="Oui",$L776="Autre"),1,"")</f>
        <v/>
      </c>
      <c r="AH776" s="35" t="str">
        <f>IF(AND($E776="Oui",$O776="Cadre"),1,"")</f>
        <v/>
      </c>
      <c r="AI776" s="35" t="str">
        <f>IF(AND($E776="Oui",$O776="Agent de maîtrise"),1,"")</f>
        <v/>
      </c>
      <c r="AJ776" s="35" t="str">
        <f>IF(AND($E776="Oui",$O776="Autre"),1,"")</f>
        <v/>
      </c>
      <c r="AK776" s="38" t="str">
        <f>IF(AND($E776="Oui",$H776="F"),($C$3-J776)/365,"")</f>
        <v/>
      </c>
      <c r="AL776" s="38" t="str">
        <f>IF(AND($E776="Oui",$H776="M"),($C$3-$J776)/365,"")</f>
        <v/>
      </c>
      <c r="AM776" s="35" t="str">
        <f>IF(AND($E776="Oui",$L776="CDI",$H776="F"),1,"")</f>
        <v/>
      </c>
      <c r="AN776" s="35" t="str">
        <f>IF(AND($E776="Oui",$L776="CDD",$H776="F"),1,"")</f>
        <v/>
      </c>
      <c r="AO776" s="35" t="str">
        <f>IF(AND($E776="Oui",$L776="Apprentissage",$H776="F"),1,"")</f>
        <v/>
      </c>
      <c r="AP776" s="35" t="str">
        <f>IF(AND($E776="Oui",$L776="Stage",$H776="F"),1,"")</f>
        <v/>
      </c>
      <c r="AQ776" s="35" t="str">
        <f>IF(AND($E776="Oui",$L776="Autre",$H776="F"),1,"")</f>
        <v/>
      </c>
      <c r="AR776" s="35" t="str">
        <f>IF(AND($E776="Oui",$O776="Cadre",$H776="F"),1,"")</f>
        <v/>
      </c>
      <c r="AS776" s="35" t="str">
        <f>IF(AND($E776="Oui",$O776="Agent de maîtrise",$H776="F"),1,"")</f>
        <v/>
      </c>
      <c r="AT776" s="35" t="str">
        <f>IF(AND($E776="Oui",$O776="Autre",$H776="F"),1,"")</f>
        <v/>
      </c>
      <c r="AU776" s="35" t="str">
        <f ca="1">IF($D776&gt;$AU$5,1,"")</f>
        <v/>
      </c>
      <c r="AV776" s="35" t="str">
        <f ca="1">IF(AND($D776&gt;$AV$5,$D776&lt;$AU$5),1,"")</f>
        <v/>
      </c>
      <c r="AW776" s="35" t="str">
        <f ca="1">IF($C776&gt;$AU$5,1,"")</f>
        <v/>
      </c>
      <c r="AX776" s="35" t="str">
        <f ca="1">IF(AND($C776&gt;$AV$5,$C776&lt;$AU$5),1,"")</f>
        <v/>
      </c>
      <c r="AY776" s="21" t="str">
        <f t="shared" si="59"/>
        <v/>
      </c>
    </row>
    <row r="777" spans="1:51" x14ac:dyDescent="0.25">
      <c r="A777" s="18">
        <v>770</v>
      </c>
      <c r="B777" s="32"/>
      <c r="C777" s="33"/>
      <c r="D777" s="33"/>
      <c r="E777" s="26" t="str">
        <f t="shared" ref="E777:E840" si="60">IF(AND(ISBLANK(D777),ISBLANK(C777)),"",IF(ISBLANK(D777),"Oui","Non"))</f>
        <v/>
      </c>
      <c r="F777" s="34"/>
      <c r="G777" s="35"/>
      <c r="H777" s="33"/>
      <c r="I777" s="35"/>
      <c r="J777" s="37"/>
      <c r="K777" s="37"/>
      <c r="L777" s="37"/>
      <c r="M777" s="37"/>
      <c r="N777" s="33"/>
      <c r="O777" s="33"/>
      <c r="P777" s="33"/>
      <c r="Q777" s="33"/>
      <c r="R777" s="35"/>
      <c r="S777" s="35"/>
      <c r="T777" s="37"/>
      <c r="U777" s="37"/>
      <c r="V777" s="35" t="str">
        <f>IF(ISBLANK(C777),"",IF(ISBLANK($D777),$C$3-C777,D777-C777))</f>
        <v/>
      </c>
      <c r="W777" s="35" t="str">
        <f>IF(E777="Oui",1,"")</f>
        <v/>
      </c>
      <c r="X777" s="35" t="str">
        <f t="shared" ref="X777:X840" si="61">IF(H777="F",W777,"")</f>
        <v/>
      </c>
      <c r="Y777" s="35" t="str">
        <f t="shared" ref="Y777:Y840" si="62">IF(H777="M",W777,"")</f>
        <v/>
      </c>
      <c r="Z777" s="35" t="str">
        <f>IF(E777="Oui",N777,"")</f>
        <v/>
      </c>
      <c r="AA777" s="38" t="str">
        <f>IF(E777="Oui",($C$3-J777)/365,"")</f>
        <v/>
      </c>
      <c r="AB777" s="35" t="str">
        <f t="shared" ref="AB777:AB840" si="63">IF(AND($E777="Oui",K777="Oui"),1,"")</f>
        <v/>
      </c>
      <c r="AC777" s="35" t="str">
        <f>IF(AND($E777="Oui",$L777="CDI"),1,"")</f>
        <v/>
      </c>
      <c r="AD777" s="35" t="str">
        <f>IF(AND($E777="Oui",$L777="CDD"),1,"")</f>
        <v/>
      </c>
      <c r="AE777" s="35" t="str">
        <f>IF(AND($E777="Oui",$L777="Apprentissage"),1,"")</f>
        <v/>
      </c>
      <c r="AF777" s="35" t="str">
        <f>IF(AND($E777="Oui",$L777="Stage"),1,"")</f>
        <v/>
      </c>
      <c r="AG777" s="35" t="str">
        <f>IF(AND($E777="Oui",$L777="Autre"),1,"")</f>
        <v/>
      </c>
      <c r="AH777" s="35" t="str">
        <f>IF(AND($E777="Oui",$O777="Cadre"),1,"")</f>
        <v/>
      </c>
      <c r="AI777" s="35" t="str">
        <f>IF(AND($E777="Oui",$O777="Agent de maîtrise"),1,"")</f>
        <v/>
      </c>
      <c r="AJ777" s="35" t="str">
        <f>IF(AND($E777="Oui",$O777="Autre"),1,"")</f>
        <v/>
      </c>
      <c r="AK777" s="38" t="str">
        <f>IF(AND($E777="Oui",$H777="F"),($C$3-J777)/365,"")</f>
        <v/>
      </c>
      <c r="AL777" s="38" t="str">
        <f>IF(AND($E777="Oui",$H777="M"),($C$3-$J777)/365,"")</f>
        <v/>
      </c>
      <c r="AM777" s="35" t="str">
        <f>IF(AND($E777="Oui",$L777="CDI",$H777="F"),1,"")</f>
        <v/>
      </c>
      <c r="AN777" s="35" t="str">
        <f>IF(AND($E777="Oui",$L777="CDD",$H777="F"),1,"")</f>
        <v/>
      </c>
      <c r="AO777" s="35" t="str">
        <f>IF(AND($E777="Oui",$L777="Apprentissage",$H777="F"),1,"")</f>
        <v/>
      </c>
      <c r="AP777" s="35" t="str">
        <f>IF(AND($E777="Oui",$L777="Stage",$H777="F"),1,"")</f>
        <v/>
      </c>
      <c r="AQ777" s="35" t="str">
        <f>IF(AND($E777="Oui",$L777="Autre",$H777="F"),1,"")</f>
        <v/>
      </c>
      <c r="AR777" s="35" t="str">
        <f>IF(AND($E777="Oui",$O777="Cadre",$H777="F"),1,"")</f>
        <v/>
      </c>
      <c r="AS777" s="35" t="str">
        <f>IF(AND($E777="Oui",$O777="Agent de maîtrise",$H777="F"),1,"")</f>
        <v/>
      </c>
      <c r="AT777" s="35" t="str">
        <f>IF(AND($E777="Oui",$O777="Autre",$H777="F"),1,"")</f>
        <v/>
      </c>
      <c r="AU777" s="35" t="str">
        <f ca="1">IF($D777&gt;$AU$5,1,"")</f>
        <v/>
      </c>
      <c r="AV777" s="35" t="str">
        <f ca="1">IF(AND($D777&gt;$AV$5,$D777&lt;$AU$5),1,"")</f>
        <v/>
      </c>
      <c r="AW777" s="35" t="str">
        <f ca="1">IF($C777&gt;$AU$5,1,"")</f>
        <v/>
      </c>
      <c r="AX777" s="35" t="str">
        <f ca="1">IF(AND($C777&gt;$AV$5,$C777&lt;$AU$5),1,"")</f>
        <v/>
      </c>
      <c r="AY777" s="21" t="str">
        <f t="shared" ref="AY777:AY840" si="64">IF(ISBLANK(B777),"",B777)</f>
        <v/>
      </c>
    </row>
    <row r="778" spans="1:51" x14ac:dyDescent="0.25">
      <c r="A778" s="18">
        <v>771</v>
      </c>
      <c r="B778" s="32"/>
      <c r="C778" s="33"/>
      <c r="D778" s="33"/>
      <c r="E778" s="26" t="str">
        <f t="shared" si="60"/>
        <v/>
      </c>
      <c r="F778" s="34"/>
      <c r="G778" s="35"/>
      <c r="H778" s="33"/>
      <c r="I778" s="35"/>
      <c r="J778" s="37"/>
      <c r="K778" s="37"/>
      <c r="L778" s="37"/>
      <c r="M778" s="37"/>
      <c r="N778" s="33"/>
      <c r="O778" s="33"/>
      <c r="P778" s="33"/>
      <c r="Q778" s="33"/>
      <c r="R778" s="35"/>
      <c r="S778" s="35"/>
      <c r="T778" s="37"/>
      <c r="U778" s="37"/>
      <c r="V778" s="35" t="str">
        <f>IF(ISBLANK(C778),"",IF(ISBLANK($D778),$C$3-C778,D778-C778))</f>
        <v/>
      </c>
      <c r="W778" s="35" t="str">
        <f>IF(E778="Oui",1,"")</f>
        <v/>
      </c>
      <c r="X778" s="35" t="str">
        <f t="shared" si="61"/>
        <v/>
      </c>
      <c r="Y778" s="35" t="str">
        <f t="shared" si="62"/>
        <v/>
      </c>
      <c r="Z778" s="35" t="str">
        <f>IF(E778="Oui",N778,"")</f>
        <v/>
      </c>
      <c r="AA778" s="38" t="str">
        <f>IF(E778="Oui",($C$3-J778)/365,"")</f>
        <v/>
      </c>
      <c r="AB778" s="35" t="str">
        <f t="shared" si="63"/>
        <v/>
      </c>
      <c r="AC778" s="35" t="str">
        <f>IF(AND($E778="Oui",$L778="CDI"),1,"")</f>
        <v/>
      </c>
      <c r="AD778" s="35" t="str">
        <f>IF(AND($E778="Oui",$L778="CDD"),1,"")</f>
        <v/>
      </c>
      <c r="AE778" s="35" t="str">
        <f>IF(AND($E778="Oui",$L778="Apprentissage"),1,"")</f>
        <v/>
      </c>
      <c r="AF778" s="35" t="str">
        <f>IF(AND($E778="Oui",$L778="Stage"),1,"")</f>
        <v/>
      </c>
      <c r="AG778" s="35" t="str">
        <f>IF(AND($E778="Oui",$L778="Autre"),1,"")</f>
        <v/>
      </c>
      <c r="AH778" s="35" t="str">
        <f>IF(AND($E778="Oui",$O778="Cadre"),1,"")</f>
        <v/>
      </c>
      <c r="AI778" s="35" t="str">
        <f>IF(AND($E778="Oui",$O778="Agent de maîtrise"),1,"")</f>
        <v/>
      </c>
      <c r="AJ778" s="35" t="str">
        <f>IF(AND($E778="Oui",$O778="Autre"),1,"")</f>
        <v/>
      </c>
      <c r="AK778" s="38" t="str">
        <f>IF(AND($E778="Oui",$H778="F"),($C$3-J778)/365,"")</f>
        <v/>
      </c>
      <c r="AL778" s="38" t="str">
        <f>IF(AND($E778="Oui",$H778="M"),($C$3-$J778)/365,"")</f>
        <v/>
      </c>
      <c r="AM778" s="35" t="str">
        <f>IF(AND($E778="Oui",$L778="CDI",$H778="F"),1,"")</f>
        <v/>
      </c>
      <c r="AN778" s="35" t="str">
        <f>IF(AND($E778="Oui",$L778="CDD",$H778="F"),1,"")</f>
        <v/>
      </c>
      <c r="AO778" s="35" t="str">
        <f>IF(AND($E778="Oui",$L778="Apprentissage",$H778="F"),1,"")</f>
        <v/>
      </c>
      <c r="AP778" s="35" t="str">
        <f>IF(AND($E778="Oui",$L778="Stage",$H778="F"),1,"")</f>
        <v/>
      </c>
      <c r="AQ778" s="35" t="str">
        <f>IF(AND($E778="Oui",$L778="Autre",$H778="F"),1,"")</f>
        <v/>
      </c>
      <c r="AR778" s="35" t="str">
        <f>IF(AND($E778="Oui",$O778="Cadre",$H778="F"),1,"")</f>
        <v/>
      </c>
      <c r="AS778" s="35" t="str">
        <f>IF(AND($E778="Oui",$O778="Agent de maîtrise",$H778="F"),1,"")</f>
        <v/>
      </c>
      <c r="AT778" s="35" t="str">
        <f>IF(AND($E778="Oui",$O778="Autre",$H778="F"),1,"")</f>
        <v/>
      </c>
      <c r="AU778" s="35" t="str">
        <f ca="1">IF($D778&gt;$AU$5,1,"")</f>
        <v/>
      </c>
      <c r="AV778" s="35" t="str">
        <f ca="1">IF(AND($D778&gt;$AV$5,$D778&lt;$AU$5),1,"")</f>
        <v/>
      </c>
      <c r="AW778" s="35" t="str">
        <f ca="1">IF($C778&gt;$AU$5,1,"")</f>
        <v/>
      </c>
      <c r="AX778" s="35" t="str">
        <f ca="1">IF(AND($C778&gt;$AV$5,$C778&lt;$AU$5),1,"")</f>
        <v/>
      </c>
      <c r="AY778" s="21" t="str">
        <f t="shared" si="64"/>
        <v/>
      </c>
    </row>
    <row r="779" spans="1:51" x14ac:dyDescent="0.25">
      <c r="A779" s="18">
        <v>772</v>
      </c>
      <c r="B779" s="32"/>
      <c r="C779" s="33"/>
      <c r="D779" s="33"/>
      <c r="E779" s="26" t="str">
        <f t="shared" si="60"/>
        <v/>
      </c>
      <c r="F779" s="34"/>
      <c r="G779" s="35"/>
      <c r="H779" s="33"/>
      <c r="I779" s="35"/>
      <c r="J779" s="37"/>
      <c r="K779" s="37"/>
      <c r="L779" s="37"/>
      <c r="M779" s="37"/>
      <c r="N779" s="33"/>
      <c r="O779" s="33"/>
      <c r="P779" s="33"/>
      <c r="Q779" s="33"/>
      <c r="R779" s="35"/>
      <c r="S779" s="35"/>
      <c r="T779" s="37"/>
      <c r="U779" s="37"/>
      <c r="V779" s="35" t="str">
        <f>IF(ISBLANK(C779),"",IF(ISBLANK($D779),$C$3-C779,D779-C779))</f>
        <v/>
      </c>
      <c r="W779" s="35" t="str">
        <f>IF(E779="Oui",1,"")</f>
        <v/>
      </c>
      <c r="X779" s="35" t="str">
        <f t="shared" si="61"/>
        <v/>
      </c>
      <c r="Y779" s="35" t="str">
        <f t="shared" si="62"/>
        <v/>
      </c>
      <c r="Z779" s="35" t="str">
        <f>IF(E779="Oui",N779,"")</f>
        <v/>
      </c>
      <c r="AA779" s="38" t="str">
        <f>IF(E779="Oui",($C$3-J779)/365,"")</f>
        <v/>
      </c>
      <c r="AB779" s="35" t="str">
        <f t="shared" si="63"/>
        <v/>
      </c>
      <c r="AC779" s="35" t="str">
        <f>IF(AND($E779="Oui",$L779="CDI"),1,"")</f>
        <v/>
      </c>
      <c r="AD779" s="35" t="str">
        <f>IF(AND($E779="Oui",$L779="CDD"),1,"")</f>
        <v/>
      </c>
      <c r="AE779" s="35" t="str">
        <f>IF(AND($E779="Oui",$L779="Apprentissage"),1,"")</f>
        <v/>
      </c>
      <c r="AF779" s="35" t="str">
        <f>IF(AND($E779="Oui",$L779="Stage"),1,"")</f>
        <v/>
      </c>
      <c r="AG779" s="35" t="str">
        <f>IF(AND($E779="Oui",$L779="Autre"),1,"")</f>
        <v/>
      </c>
      <c r="AH779" s="35" t="str">
        <f>IF(AND($E779="Oui",$O779="Cadre"),1,"")</f>
        <v/>
      </c>
      <c r="AI779" s="35" t="str">
        <f>IF(AND($E779="Oui",$O779="Agent de maîtrise"),1,"")</f>
        <v/>
      </c>
      <c r="AJ779" s="35" t="str">
        <f>IF(AND($E779="Oui",$O779="Autre"),1,"")</f>
        <v/>
      </c>
      <c r="AK779" s="38" t="str">
        <f>IF(AND($E779="Oui",$H779="F"),($C$3-J779)/365,"")</f>
        <v/>
      </c>
      <c r="AL779" s="38" t="str">
        <f>IF(AND($E779="Oui",$H779="M"),($C$3-$J779)/365,"")</f>
        <v/>
      </c>
      <c r="AM779" s="35" t="str">
        <f>IF(AND($E779="Oui",$L779="CDI",$H779="F"),1,"")</f>
        <v/>
      </c>
      <c r="AN779" s="35" t="str">
        <f>IF(AND($E779="Oui",$L779="CDD",$H779="F"),1,"")</f>
        <v/>
      </c>
      <c r="AO779" s="35" t="str">
        <f>IF(AND($E779="Oui",$L779="Apprentissage",$H779="F"),1,"")</f>
        <v/>
      </c>
      <c r="AP779" s="35" t="str">
        <f>IF(AND($E779="Oui",$L779="Stage",$H779="F"),1,"")</f>
        <v/>
      </c>
      <c r="AQ779" s="35" t="str">
        <f>IF(AND($E779="Oui",$L779="Autre",$H779="F"),1,"")</f>
        <v/>
      </c>
      <c r="AR779" s="35" t="str">
        <f>IF(AND($E779="Oui",$O779="Cadre",$H779="F"),1,"")</f>
        <v/>
      </c>
      <c r="AS779" s="35" t="str">
        <f>IF(AND($E779="Oui",$O779="Agent de maîtrise",$H779="F"),1,"")</f>
        <v/>
      </c>
      <c r="AT779" s="35" t="str">
        <f>IF(AND($E779="Oui",$O779="Autre",$H779="F"),1,"")</f>
        <v/>
      </c>
      <c r="AU779" s="35" t="str">
        <f ca="1">IF($D779&gt;$AU$5,1,"")</f>
        <v/>
      </c>
      <c r="AV779" s="35" t="str">
        <f ca="1">IF(AND($D779&gt;$AV$5,$D779&lt;$AU$5),1,"")</f>
        <v/>
      </c>
      <c r="AW779" s="35" t="str">
        <f ca="1">IF($C779&gt;$AU$5,1,"")</f>
        <v/>
      </c>
      <c r="AX779" s="35" t="str">
        <f ca="1">IF(AND($C779&gt;$AV$5,$C779&lt;$AU$5),1,"")</f>
        <v/>
      </c>
      <c r="AY779" s="21" t="str">
        <f t="shared" si="64"/>
        <v/>
      </c>
    </row>
    <row r="780" spans="1:51" x14ac:dyDescent="0.25">
      <c r="A780" s="18">
        <v>773</v>
      </c>
      <c r="B780" s="32"/>
      <c r="C780" s="33"/>
      <c r="D780" s="33"/>
      <c r="E780" s="26" t="str">
        <f t="shared" si="60"/>
        <v/>
      </c>
      <c r="F780" s="34"/>
      <c r="G780" s="35"/>
      <c r="H780" s="33"/>
      <c r="I780" s="35"/>
      <c r="J780" s="37"/>
      <c r="K780" s="37"/>
      <c r="L780" s="37"/>
      <c r="M780" s="37"/>
      <c r="N780" s="33"/>
      <c r="O780" s="33"/>
      <c r="P780" s="33"/>
      <c r="Q780" s="33"/>
      <c r="R780" s="35"/>
      <c r="S780" s="35"/>
      <c r="T780" s="37"/>
      <c r="U780" s="37"/>
      <c r="V780" s="35" t="str">
        <f>IF(ISBLANK(C780),"",IF(ISBLANK($D780),$C$3-C780,D780-C780))</f>
        <v/>
      </c>
      <c r="W780" s="35" t="str">
        <f>IF(E780="Oui",1,"")</f>
        <v/>
      </c>
      <c r="X780" s="35" t="str">
        <f t="shared" si="61"/>
        <v/>
      </c>
      <c r="Y780" s="35" t="str">
        <f t="shared" si="62"/>
        <v/>
      </c>
      <c r="Z780" s="35" t="str">
        <f>IF(E780="Oui",N780,"")</f>
        <v/>
      </c>
      <c r="AA780" s="38" t="str">
        <f>IF(E780="Oui",($C$3-J780)/365,"")</f>
        <v/>
      </c>
      <c r="AB780" s="35" t="str">
        <f t="shared" si="63"/>
        <v/>
      </c>
      <c r="AC780" s="35" t="str">
        <f>IF(AND($E780="Oui",$L780="CDI"),1,"")</f>
        <v/>
      </c>
      <c r="AD780" s="35" t="str">
        <f>IF(AND($E780="Oui",$L780="CDD"),1,"")</f>
        <v/>
      </c>
      <c r="AE780" s="35" t="str">
        <f>IF(AND($E780="Oui",$L780="Apprentissage"),1,"")</f>
        <v/>
      </c>
      <c r="AF780" s="35" t="str">
        <f>IF(AND($E780="Oui",$L780="Stage"),1,"")</f>
        <v/>
      </c>
      <c r="AG780" s="35" t="str">
        <f>IF(AND($E780="Oui",$L780="Autre"),1,"")</f>
        <v/>
      </c>
      <c r="AH780" s="35" t="str">
        <f>IF(AND($E780="Oui",$O780="Cadre"),1,"")</f>
        <v/>
      </c>
      <c r="AI780" s="35" t="str">
        <f>IF(AND($E780="Oui",$O780="Agent de maîtrise"),1,"")</f>
        <v/>
      </c>
      <c r="AJ780" s="35" t="str">
        <f>IF(AND($E780="Oui",$O780="Autre"),1,"")</f>
        <v/>
      </c>
      <c r="AK780" s="38" t="str">
        <f>IF(AND($E780="Oui",$H780="F"),($C$3-J780)/365,"")</f>
        <v/>
      </c>
      <c r="AL780" s="38" t="str">
        <f>IF(AND($E780="Oui",$H780="M"),($C$3-$J780)/365,"")</f>
        <v/>
      </c>
      <c r="AM780" s="35" t="str">
        <f>IF(AND($E780="Oui",$L780="CDI",$H780="F"),1,"")</f>
        <v/>
      </c>
      <c r="AN780" s="35" t="str">
        <f>IF(AND($E780="Oui",$L780="CDD",$H780="F"),1,"")</f>
        <v/>
      </c>
      <c r="AO780" s="35" t="str">
        <f>IF(AND($E780="Oui",$L780="Apprentissage",$H780="F"),1,"")</f>
        <v/>
      </c>
      <c r="AP780" s="35" t="str">
        <f>IF(AND($E780="Oui",$L780="Stage",$H780="F"),1,"")</f>
        <v/>
      </c>
      <c r="AQ780" s="35" t="str">
        <f>IF(AND($E780="Oui",$L780="Autre",$H780="F"),1,"")</f>
        <v/>
      </c>
      <c r="AR780" s="35" t="str">
        <f>IF(AND($E780="Oui",$O780="Cadre",$H780="F"),1,"")</f>
        <v/>
      </c>
      <c r="AS780" s="35" t="str">
        <f>IF(AND($E780="Oui",$O780="Agent de maîtrise",$H780="F"),1,"")</f>
        <v/>
      </c>
      <c r="AT780" s="35" t="str">
        <f>IF(AND($E780="Oui",$O780="Autre",$H780="F"),1,"")</f>
        <v/>
      </c>
      <c r="AU780" s="35" t="str">
        <f ca="1">IF($D780&gt;$AU$5,1,"")</f>
        <v/>
      </c>
      <c r="AV780" s="35" t="str">
        <f ca="1">IF(AND($D780&gt;$AV$5,$D780&lt;$AU$5),1,"")</f>
        <v/>
      </c>
      <c r="AW780" s="35" t="str">
        <f ca="1">IF($C780&gt;$AU$5,1,"")</f>
        <v/>
      </c>
      <c r="AX780" s="35" t="str">
        <f ca="1">IF(AND($C780&gt;$AV$5,$C780&lt;$AU$5),1,"")</f>
        <v/>
      </c>
      <c r="AY780" s="21" t="str">
        <f t="shared" si="64"/>
        <v/>
      </c>
    </row>
    <row r="781" spans="1:51" x14ac:dyDescent="0.25">
      <c r="A781" s="18">
        <v>774</v>
      </c>
      <c r="B781" s="32"/>
      <c r="C781" s="33"/>
      <c r="D781" s="33"/>
      <c r="E781" s="26" t="str">
        <f t="shared" si="60"/>
        <v/>
      </c>
      <c r="F781" s="34"/>
      <c r="G781" s="35"/>
      <c r="H781" s="33"/>
      <c r="I781" s="35"/>
      <c r="J781" s="37"/>
      <c r="K781" s="37"/>
      <c r="L781" s="37"/>
      <c r="M781" s="37"/>
      <c r="N781" s="33"/>
      <c r="O781" s="33"/>
      <c r="P781" s="33"/>
      <c r="Q781" s="33"/>
      <c r="R781" s="35"/>
      <c r="S781" s="35"/>
      <c r="T781" s="37"/>
      <c r="U781" s="37"/>
      <c r="V781" s="35" t="str">
        <f>IF(ISBLANK(C781),"",IF(ISBLANK($D781),$C$3-C781,D781-C781))</f>
        <v/>
      </c>
      <c r="W781" s="35" t="str">
        <f>IF(E781="Oui",1,"")</f>
        <v/>
      </c>
      <c r="X781" s="35" t="str">
        <f t="shared" si="61"/>
        <v/>
      </c>
      <c r="Y781" s="35" t="str">
        <f t="shared" si="62"/>
        <v/>
      </c>
      <c r="Z781" s="35" t="str">
        <f>IF(E781="Oui",N781,"")</f>
        <v/>
      </c>
      <c r="AA781" s="38" t="str">
        <f>IF(E781="Oui",($C$3-J781)/365,"")</f>
        <v/>
      </c>
      <c r="AB781" s="35" t="str">
        <f t="shared" si="63"/>
        <v/>
      </c>
      <c r="AC781" s="35" t="str">
        <f>IF(AND($E781="Oui",$L781="CDI"),1,"")</f>
        <v/>
      </c>
      <c r="AD781" s="35" t="str">
        <f>IF(AND($E781="Oui",$L781="CDD"),1,"")</f>
        <v/>
      </c>
      <c r="AE781" s="35" t="str">
        <f>IF(AND($E781="Oui",$L781="Apprentissage"),1,"")</f>
        <v/>
      </c>
      <c r="AF781" s="35" t="str">
        <f>IF(AND($E781="Oui",$L781="Stage"),1,"")</f>
        <v/>
      </c>
      <c r="AG781" s="35" t="str">
        <f>IF(AND($E781="Oui",$L781="Autre"),1,"")</f>
        <v/>
      </c>
      <c r="AH781" s="35" t="str">
        <f>IF(AND($E781="Oui",$O781="Cadre"),1,"")</f>
        <v/>
      </c>
      <c r="AI781" s="35" t="str">
        <f>IF(AND($E781="Oui",$O781="Agent de maîtrise"),1,"")</f>
        <v/>
      </c>
      <c r="AJ781" s="35" t="str">
        <f>IF(AND($E781="Oui",$O781="Autre"),1,"")</f>
        <v/>
      </c>
      <c r="AK781" s="38" t="str">
        <f>IF(AND($E781="Oui",$H781="F"),($C$3-J781)/365,"")</f>
        <v/>
      </c>
      <c r="AL781" s="38" t="str">
        <f>IF(AND($E781="Oui",$H781="M"),($C$3-$J781)/365,"")</f>
        <v/>
      </c>
      <c r="AM781" s="35" t="str">
        <f>IF(AND($E781="Oui",$L781="CDI",$H781="F"),1,"")</f>
        <v/>
      </c>
      <c r="AN781" s="35" t="str">
        <f>IF(AND($E781="Oui",$L781="CDD",$H781="F"),1,"")</f>
        <v/>
      </c>
      <c r="AO781" s="35" t="str">
        <f>IF(AND($E781="Oui",$L781="Apprentissage",$H781="F"),1,"")</f>
        <v/>
      </c>
      <c r="AP781" s="35" t="str">
        <f>IF(AND($E781="Oui",$L781="Stage",$H781="F"),1,"")</f>
        <v/>
      </c>
      <c r="AQ781" s="35" t="str">
        <f>IF(AND($E781="Oui",$L781="Autre",$H781="F"),1,"")</f>
        <v/>
      </c>
      <c r="AR781" s="35" t="str">
        <f>IF(AND($E781="Oui",$O781="Cadre",$H781="F"),1,"")</f>
        <v/>
      </c>
      <c r="AS781" s="35" t="str">
        <f>IF(AND($E781="Oui",$O781="Agent de maîtrise",$H781="F"),1,"")</f>
        <v/>
      </c>
      <c r="AT781" s="35" t="str">
        <f>IF(AND($E781="Oui",$O781="Autre",$H781="F"),1,"")</f>
        <v/>
      </c>
      <c r="AU781" s="35" t="str">
        <f ca="1">IF($D781&gt;$AU$5,1,"")</f>
        <v/>
      </c>
      <c r="AV781" s="35" t="str">
        <f ca="1">IF(AND($D781&gt;$AV$5,$D781&lt;$AU$5),1,"")</f>
        <v/>
      </c>
      <c r="AW781" s="35" t="str">
        <f ca="1">IF($C781&gt;$AU$5,1,"")</f>
        <v/>
      </c>
      <c r="AX781" s="35" t="str">
        <f ca="1">IF(AND($C781&gt;$AV$5,$C781&lt;$AU$5),1,"")</f>
        <v/>
      </c>
      <c r="AY781" s="21" t="str">
        <f t="shared" si="64"/>
        <v/>
      </c>
    </row>
    <row r="782" spans="1:51" x14ac:dyDescent="0.25">
      <c r="A782" s="18">
        <v>775</v>
      </c>
      <c r="B782" s="32"/>
      <c r="C782" s="33"/>
      <c r="D782" s="33"/>
      <c r="E782" s="26" t="str">
        <f t="shared" si="60"/>
        <v/>
      </c>
      <c r="F782" s="34"/>
      <c r="G782" s="35"/>
      <c r="H782" s="33"/>
      <c r="I782" s="35"/>
      <c r="J782" s="37"/>
      <c r="K782" s="37"/>
      <c r="L782" s="37"/>
      <c r="M782" s="37"/>
      <c r="N782" s="33"/>
      <c r="O782" s="33"/>
      <c r="P782" s="33"/>
      <c r="Q782" s="33"/>
      <c r="R782" s="35"/>
      <c r="S782" s="35"/>
      <c r="T782" s="37"/>
      <c r="U782" s="37"/>
      <c r="V782" s="35" t="str">
        <f>IF(ISBLANK(C782),"",IF(ISBLANK($D782),$C$3-C782,D782-C782))</f>
        <v/>
      </c>
      <c r="W782" s="35" t="str">
        <f>IF(E782="Oui",1,"")</f>
        <v/>
      </c>
      <c r="X782" s="35" t="str">
        <f t="shared" si="61"/>
        <v/>
      </c>
      <c r="Y782" s="35" t="str">
        <f t="shared" si="62"/>
        <v/>
      </c>
      <c r="Z782" s="35" t="str">
        <f>IF(E782="Oui",N782,"")</f>
        <v/>
      </c>
      <c r="AA782" s="38" t="str">
        <f>IF(E782="Oui",($C$3-J782)/365,"")</f>
        <v/>
      </c>
      <c r="AB782" s="35" t="str">
        <f t="shared" si="63"/>
        <v/>
      </c>
      <c r="AC782" s="35" t="str">
        <f>IF(AND($E782="Oui",$L782="CDI"),1,"")</f>
        <v/>
      </c>
      <c r="AD782" s="35" t="str">
        <f>IF(AND($E782="Oui",$L782="CDD"),1,"")</f>
        <v/>
      </c>
      <c r="AE782" s="35" t="str">
        <f>IF(AND($E782="Oui",$L782="Apprentissage"),1,"")</f>
        <v/>
      </c>
      <c r="AF782" s="35" t="str">
        <f>IF(AND($E782="Oui",$L782="Stage"),1,"")</f>
        <v/>
      </c>
      <c r="AG782" s="35" t="str">
        <f>IF(AND($E782="Oui",$L782="Autre"),1,"")</f>
        <v/>
      </c>
      <c r="AH782" s="35" t="str">
        <f>IF(AND($E782="Oui",$O782="Cadre"),1,"")</f>
        <v/>
      </c>
      <c r="AI782" s="35" t="str">
        <f>IF(AND($E782="Oui",$O782="Agent de maîtrise"),1,"")</f>
        <v/>
      </c>
      <c r="AJ782" s="35" t="str">
        <f>IF(AND($E782="Oui",$O782="Autre"),1,"")</f>
        <v/>
      </c>
      <c r="AK782" s="38" t="str">
        <f>IF(AND($E782="Oui",$H782="F"),($C$3-J782)/365,"")</f>
        <v/>
      </c>
      <c r="AL782" s="38" t="str">
        <f>IF(AND($E782="Oui",$H782="M"),($C$3-$J782)/365,"")</f>
        <v/>
      </c>
      <c r="AM782" s="35" t="str">
        <f>IF(AND($E782="Oui",$L782="CDI",$H782="F"),1,"")</f>
        <v/>
      </c>
      <c r="AN782" s="35" t="str">
        <f>IF(AND($E782="Oui",$L782="CDD",$H782="F"),1,"")</f>
        <v/>
      </c>
      <c r="AO782" s="35" t="str">
        <f>IF(AND($E782="Oui",$L782="Apprentissage",$H782="F"),1,"")</f>
        <v/>
      </c>
      <c r="AP782" s="35" t="str">
        <f>IF(AND($E782="Oui",$L782="Stage",$H782="F"),1,"")</f>
        <v/>
      </c>
      <c r="AQ782" s="35" t="str">
        <f>IF(AND($E782="Oui",$L782="Autre",$H782="F"),1,"")</f>
        <v/>
      </c>
      <c r="AR782" s="35" t="str">
        <f>IF(AND($E782="Oui",$O782="Cadre",$H782="F"),1,"")</f>
        <v/>
      </c>
      <c r="AS782" s="35" t="str">
        <f>IF(AND($E782="Oui",$O782="Agent de maîtrise",$H782="F"),1,"")</f>
        <v/>
      </c>
      <c r="AT782" s="35" t="str">
        <f>IF(AND($E782="Oui",$O782="Autre",$H782="F"),1,"")</f>
        <v/>
      </c>
      <c r="AU782" s="35" t="str">
        <f ca="1">IF($D782&gt;$AU$5,1,"")</f>
        <v/>
      </c>
      <c r="AV782" s="35" t="str">
        <f ca="1">IF(AND($D782&gt;$AV$5,$D782&lt;$AU$5),1,"")</f>
        <v/>
      </c>
      <c r="AW782" s="35" t="str">
        <f ca="1">IF($C782&gt;$AU$5,1,"")</f>
        <v/>
      </c>
      <c r="AX782" s="35" t="str">
        <f ca="1">IF(AND($C782&gt;$AV$5,$C782&lt;$AU$5),1,"")</f>
        <v/>
      </c>
      <c r="AY782" s="21" t="str">
        <f t="shared" si="64"/>
        <v/>
      </c>
    </row>
    <row r="783" spans="1:51" x14ac:dyDescent="0.25">
      <c r="A783" s="18">
        <v>776</v>
      </c>
      <c r="B783" s="32"/>
      <c r="C783" s="33"/>
      <c r="D783" s="33"/>
      <c r="E783" s="26" t="str">
        <f t="shared" si="60"/>
        <v/>
      </c>
      <c r="F783" s="34"/>
      <c r="G783" s="35"/>
      <c r="H783" s="33"/>
      <c r="I783" s="35"/>
      <c r="J783" s="37"/>
      <c r="K783" s="37"/>
      <c r="L783" s="37"/>
      <c r="M783" s="37"/>
      <c r="N783" s="33"/>
      <c r="O783" s="33"/>
      <c r="P783" s="33"/>
      <c r="Q783" s="33"/>
      <c r="R783" s="35"/>
      <c r="S783" s="35"/>
      <c r="T783" s="37"/>
      <c r="U783" s="37"/>
      <c r="V783" s="35" t="str">
        <f>IF(ISBLANK(C783),"",IF(ISBLANK($D783),$C$3-C783,D783-C783))</f>
        <v/>
      </c>
      <c r="W783" s="35" t="str">
        <f>IF(E783="Oui",1,"")</f>
        <v/>
      </c>
      <c r="X783" s="35" t="str">
        <f t="shared" si="61"/>
        <v/>
      </c>
      <c r="Y783" s="35" t="str">
        <f t="shared" si="62"/>
        <v/>
      </c>
      <c r="Z783" s="35" t="str">
        <f>IF(E783="Oui",N783,"")</f>
        <v/>
      </c>
      <c r="AA783" s="38" t="str">
        <f>IF(E783="Oui",($C$3-J783)/365,"")</f>
        <v/>
      </c>
      <c r="AB783" s="35" t="str">
        <f t="shared" si="63"/>
        <v/>
      </c>
      <c r="AC783" s="35" t="str">
        <f>IF(AND($E783="Oui",$L783="CDI"),1,"")</f>
        <v/>
      </c>
      <c r="AD783" s="35" t="str">
        <f>IF(AND($E783="Oui",$L783="CDD"),1,"")</f>
        <v/>
      </c>
      <c r="AE783" s="35" t="str">
        <f>IF(AND($E783="Oui",$L783="Apprentissage"),1,"")</f>
        <v/>
      </c>
      <c r="AF783" s="35" t="str">
        <f>IF(AND($E783="Oui",$L783="Stage"),1,"")</f>
        <v/>
      </c>
      <c r="AG783" s="35" t="str">
        <f>IF(AND($E783="Oui",$L783="Autre"),1,"")</f>
        <v/>
      </c>
      <c r="AH783" s="35" t="str">
        <f>IF(AND($E783="Oui",$O783="Cadre"),1,"")</f>
        <v/>
      </c>
      <c r="AI783" s="35" t="str">
        <f>IF(AND($E783="Oui",$O783="Agent de maîtrise"),1,"")</f>
        <v/>
      </c>
      <c r="AJ783" s="35" t="str">
        <f>IF(AND($E783="Oui",$O783="Autre"),1,"")</f>
        <v/>
      </c>
      <c r="AK783" s="38" t="str">
        <f>IF(AND($E783="Oui",$H783="F"),($C$3-J783)/365,"")</f>
        <v/>
      </c>
      <c r="AL783" s="38" t="str">
        <f>IF(AND($E783="Oui",$H783="M"),($C$3-$J783)/365,"")</f>
        <v/>
      </c>
      <c r="AM783" s="35" t="str">
        <f>IF(AND($E783="Oui",$L783="CDI",$H783="F"),1,"")</f>
        <v/>
      </c>
      <c r="AN783" s="35" t="str">
        <f>IF(AND($E783="Oui",$L783="CDD",$H783="F"),1,"")</f>
        <v/>
      </c>
      <c r="AO783" s="35" t="str">
        <f>IF(AND($E783="Oui",$L783="Apprentissage",$H783="F"),1,"")</f>
        <v/>
      </c>
      <c r="AP783" s="35" t="str">
        <f>IF(AND($E783="Oui",$L783="Stage",$H783="F"),1,"")</f>
        <v/>
      </c>
      <c r="AQ783" s="35" t="str">
        <f>IF(AND($E783="Oui",$L783="Autre",$H783="F"),1,"")</f>
        <v/>
      </c>
      <c r="AR783" s="35" t="str">
        <f>IF(AND($E783="Oui",$O783="Cadre",$H783="F"),1,"")</f>
        <v/>
      </c>
      <c r="AS783" s="35" t="str">
        <f>IF(AND($E783="Oui",$O783="Agent de maîtrise",$H783="F"),1,"")</f>
        <v/>
      </c>
      <c r="AT783" s="35" t="str">
        <f>IF(AND($E783="Oui",$O783="Autre",$H783="F"),1,"")</f>
        <v/>
      </c>
      <c r="AU783" s="35" t="str">
        <f ca="1">IF($D783&gt;$AU$5,1,"")</f>
        <v/>
      </c>
      <c r="AV783" s="35" t="str">
        <f ca="1">IF(AND($D783&gt;$AV$5,$D783&lt;$AU$5),1,"")</f>
        <v/>
      </c>
      <c r="AW783" s="35" t="str">
        <f ca="1">IF($C783&gt;$AU$5,1,"")</f>
        <v/>
      </c>
      <c r="AX783" s="35" t="str">
        <f ca="1">IF(AND($C783&gt;$AV$5,$C783&lt;$AU$5),1,"")</f>
        <v/>
      </c>
      <c r="AY783" s="21" t="str">
        <f t="shared" si="64"/>
        <v/>
      </c>
    </row>
    <row r="784" spans="1:51" x14ac:dyDescent="0.25">
      <c r="A784" s="18">
        <v>777</v>
      </c>
      <c r="B784" s="32"/>
      <c r="C784" s="33"/>
      <c r="D784" s="33"/>
      <c r="E784" s="26" t="str">
        <f t="shared" si="60"/>
        <v/>
      </c>
      <c r="F784" s="34"/>
      <c r="G784" s="35"/>
      <c r="H784" s="33"/>
      <c r="I784" s="35"/>
      <c r="J784" s="37"/>
      <c r="K784" s="37"/>
      <c r="L784" s="37"/>
      <c r="M784" s="37"/>
      <c r="N784" s="33"/>
      <c r="O784" s="33"/>
      <c r="P784" s="33"/>
      <c r="Q784" s="33"/>
      <c r="R784" s="35"/>
      <c r="S784" s="35"/>
      <c r="T784" s="37"/>
      <c r="U784" s="37"/>
      <c r="V784" s="35" t="str">
        <f>IF(ISBLANK(C784),"",IF(ISBLANK($D784),$C$3-C784,D784-C784))</f>
        <v/>
      </c>
      <c r="W784" s="35" t="str">
        <f>IF(E784="Oui",1,"")</f>
        <v/>
      </c>
      <c r="X784" s="35" t="str">
        <f t="shared" si="61"/>
        <v/>
      </c>
      <c r="Y784" s="35" t="str">
        <f t="shared" si="62"/>
        <v/>
      </c>
      <c r="Z784" s="35" t="str">
        <f>IF(E784="Oui",N784,"")</f>
        <v/>
      </c>
      <c r="AA784" s="38" t="str">
        <f>IF(E784="Oui",($C$3-J784)/365,"")</f>
        <v/>
      </c>
      <c r="AB784" s="35" t="str">
        <f t="shared" si="63"/>
        <v/>
      </c>
      <c r="AC784" s="35" t="str">
        <f>IF(AND($E784="Oui",$L784="CDI"),1,"")</f>
        <v/>
      </c>
      <c r="AD784" s="35" t="str">
        <f>IF(AND($E784="Oui",$L784="CDD"),1,"")</f>
        <v/>
      </c>
      <c r="AE784" s="35" t="str">
        <f>IF(AND($E784="Oui",$L784="Apprentissage"),1,"")</f>
        <v/>
      </c>
      <c r="AF784" s="35" t="str">
        <f>IF(AND($E784="Oui",$L784="Stage"),1,"")</f>
        <v/>
      </c>
      <c r="AG784" s="35" t="str">
        <f>IF(AND($E784="Oui",$L784="Autre"),1,"")</f>
        <v/>
      </c>
      <c r="AH784" s="35" t="str">
        <f>IF(AND($E784="Oui",$O784="Cadre"),1,"")</f>
        <v/>
      </c>
      <c r="AI784" s="35" t="str">
        <f>IF(AND($E784="Oui",$O784="Agent de maîtrise"),1,"")</f>
        <v/>
      </c>
      <c r="AJ784" s="35" t="str">
        <f>IF(AND($E784="Oui",$O784="Autre"),1,"")</f>
        <v/>
      </c>
      <c r="AK784" s="38" t="str">
        <f>IF(AND($E784="Oui",$H784="F"),($C$3-J784)/365,"")</f>
        <v/>
      </c>
      <c r="AL784" s="38" t="str">
        <f>IF(AND($E784="Oui",$H784="M"),($C$3-$J784)/365,"")</f>
        <v/>
      </c>
      <c r="AM784" s="35" t="str">
        <f>IF(AND($E784="Oui",$L784="CDI",$H784="F"),1,"")</f>
        <v/>
      </c>
      <c r="AN784" s="35" t="str">
        <f>IF(AND($E784="Oui",$L784="CDD",$H784="F"),1,"")</f>
        <v/>
      </c>
      <c r="AO784" s="35" t="str">
        <f>IF(AND($E784="Oui",$L784="Apprentissage",$H784="F"),1,"")</f>
        <v/>
      </c>
      <c r="AP784" s="35" t="str">
        <f>IF(AND($E784="Oui",$L784="Stage",$H784="F"),1,"")</f>
        <v/>
      </c>
      <c r="AQ784" s="35" t="str">
        <f>IF(AND($E784="Oui",$L784="Autre",$H784="F"),1,"")</f>
        <v/>
      </c>
      <c r="AR784" s="35" t="str">
        <f>IF(AND($E784="Oui",$O784="Cadre",$H784="F"),1,"")</f>
        <v/>
      </c>
      <c r="AS784" s="35" t="str">
        <f>IF(AND($E784="Oui",$O784="Agent de maîtrise",$H784="F"),1,"")</f>
        <v/>
      </c>
      <c r="AT784" s="35" t="str">
        <f>IF(AND($E784="Oui",$O784="Autre",$H784="F"),1,"")</f>
        <v/>
      </c>
      <c r="AU784" s="35" t="str">
        <f ca="1">IF($D784&gt;$AU$5,1,"")</f>
        <v/>
      </c>
      <c r="AV784" s="35" t="str">
        <f ca="1">IF(AND($D784&gt;$AV$5,$D784&lt;$AU$5),1,"")</f>
        <v/>
      </c>
      <c r="AW784" s="35" t="str">
        <f ca="1">IF($C784&gt;$AU$5,1,"")</f>
        <v/>
      </c>
      <c r="AX784" s="35" t="str">
        <f ca="1">IF(AND($C784&gt;$AV$5,$C784&lt;$AU$5),1,"")</f>
        <v/>
      </c>
      <c r="AY784" s="21" t="str">
        <f t="shared" si="64"/>
        <v/>
      </c>
    </row>
    <row r="785" spans="1:51" x14ac:dyDescent="0.25">
      <c r="A785" s="18">
        <v>778</v>
      </c>
      <c r="B785" s="32"/>
      <c r="C785" s="33"/>
      <c r="D785" s="33"/>
      <c r="E785" s="26" t="str">
        <f t="shared" si="60"/>
        <v/>
      </c>
      <c r="F785" s="34"/>
      <c r="G785" s="35"/>
      <c r="H785" s="33"/>
      <c r="I785" s="35"/>
      <c r="J785" s="37"/>
      <c r="K785" s="37"/>
      <c r="L785" s="37"/>
      <c r="M785" s="37"/>
      <c r="N785" s="33"/>
      <c r="O785" s="33"/>
      <c r="P785" s="33"/>
      <c r="Q785" s="33"/>
      <c r="R785" s="35"/>
      <c r="S785" s="35"/>
      <c r="T785" s="37"/>
      <c r="U785" s="37"/>
      <c r="V785" s="35" t="str">
        <f>IF(ISBLANK(C785),"",IF(ISBLANK($D785),$C$3-C785,D785-C785))</f>
        <v/>
      </c>
      <c r="W785" s="35" t="str">
        <f>IF(E785="Oui",1,"")</f>
        <v/>
      </c>
      <c r="X785" s="35" t="str">
        <f t="shared" si="61"/>
        <v/>
      </c>
      <c r="Y785" s="35" t="str">
        <f t="shared" si="62"/>
        <v/>
      </c>
      <c r="Z785" s="35" t="str">
        <f>IF(E785="Oui",N785,"")</f>
        <v/>
      </c>
      <c r="AA785" s="38" t="str">
        <f>IF(E785="Oui",($C$3-J785)/365,"")</f>
        <v/>
      </c>
      <c r="AB785" s="35" t="str">
        <f t="shared" si="63"/>
        <v/>
      </c>
      <c r="AC785" s="35" t="str">
        <f>IF(AND($E785="Oui",$L785="CDI"),1,"")</f>
        <v/>
      </c>
      <c r="AD785" s="35" t="str">
        <f>IF(AND($E785="Oui",$L785="CDD"),1,"")</f>
        <v/>
      </c>
      <c r="AE785" s="35" t="str">
        <f>IF(AND($E785="Oui",$L785="Apprentissage"),1,"")</f>
        <v/>
      </c>
      <c r="AF785" s="35" t="str">
        <f>IF(AND($E785="Oui",$L785="Stage"),1,"")</f>
        <v/>
      </c>
      <c r="AG785" s="35" t="str">
        <f>IF(AND($E785="Oui",$L785="Autre"),1,"")</f>
        <v/>
      </c>
      <c r="AH785" s="35" t="str">
        <f>IF(AND($E785="Oui",$O785="Cadre"),1,"")</f>
        <v/>
      </c>
      <c r="AI785" s="35" t="str">
        <f>IF(AND($E785="Oui",$O785="Agent de maîtrise"),1,"")</f>
        <v/>
      </c>
      <c r="AJ785" s="35" t="str">
        <f>IF(AND($E785="Oui",$O785="Autre"),1,"")</f>
        <v/>
      </c>
      <c r="AK785" s="38" t="str">
        <f>IF(AND($E785="Oui",$H785="F"),($C$3-J785)/365,"")</f>
        <v/>
      </c>
      <c r="AL785" s="38" t="str">
        <f>IF(AND($E785="Oui",$H785="M"),($C$3-$J785)/365,"")</f>
        <v/>
      </c>
      <c r="AM785" s="35" t="str">
        <f>IF(AND($E785="Oui",$L785="CDI",$H785="F"),1,"")</f>
        <v/>
      </c>
      <c r="AN785" s="35" t="str">
        <f>IF(AND($E785="Oui",$L785="CDD",$H785="F"),1,"")</f>
        <v/>
      </c>
      <c r="AO785" s="35" t="str">
        <f>IF(AND($E785="Oui",$L785="Apprentissage",$H785="F"),1,"")</f>
        <v/>
      </c>
      <c r="AP785" s="35" t="str">
        <f>IF(AND($E785="Oui",$L785="Stage",$H785="F"),1,"")</f>
        <v/>
      </c>
      <c r="AQ785" s="35" t="str">
        <f>IF(AND($E785="Oui",$L785="Autre",$H785="F"),1,"")</f>
        <v/>
      </c>
      <c r="AR785" s="35" t="str">
        <f>IF(AND($E785="Oui",$O785="Cadre",$H785="F"),1,"")</f>
        <v/>
      </c>
      <c r="AS785" s="35" t="str">
        <f>IF(AND($E785="Oui",$O785="Agent de maîtrise",$H785="F"),1,"")</f>
        <v/>
      </c>
      <c r="AT785" s="35" t="str">
        <f>IF(AND($E785="Oui",$O785="Autre",$H785="F"),1,"")</f>
        <v/>
      </c>
      <c r="AU785" s="35" t="str">
        <f ca="1">IF($D785&gt;$AU$5,1,"")</f>
        <v/>
      </c>
      <c r="AV785" s="35" t="str">
        <f ca="1">IF(AND($D785&gt;$AV$5,$D785&lt;$AU$5),1,"")</f>
        <v/>
      </c>
      <c r="AW785" s="35" t="str">
        <f ca="1">IF($C785&gt;$AU$5,1,"")</f>
        <v/>
      </c>
      <c r="AX785" s="35" t="str">
        <f ca="1">IF(AND($C785&gt;$AV$5,$C785&lt;$AU$5),1,"")</f>
        <v/>
      </c>
      <c r="AY785" s="21" t="str">
        <f t="shared" si="64"/>
        <v/>
      </c>
    </row>
    <row r="786" spans="1:51" x14ac:dyDescent="0.25">
      <c r="A786" s="18">
        <v>779</v>
      </c>
      <c r="B786" s="32"/>
      <c r="C786" s="33"/>
      <c r="D786" s="33"/>
      <c r="E786" s="26" t="str">
        <f t="shared" si="60"/>
        <v/>
      </c>
      <c r="F786" s="34"/>
      <c r="G786" s="35"/>
      <c r="H786" s="33"/>
      <c r="I786" s="35"/>
      <c r="J786" s="37"/>
      <c r="K786" s="37"/>
      <c r="L786" s="37"/>
      <c r="M786" s="37"/>
      <c r="N786" s="33"/>
      <c r="O786" s="33"/>
      <c r="P786" s="33"/>
      <c r="Q786" s="33"/>
      <c r="R786" s="35"/>
      <c r="S786" s="35"/>
      <c r="T786" s="37"/>
      <c r="U786" s="37"/>
      <c r="V786" s="35" t="str">
        <f>IF(ISBLANK(C786),"",IF(ISBLANK($D786),$C$3-C786,D786-C786))</f>
        <v/>
      </c>
      <c r="W786" s="35" t="str">
        <f>IF(E786="Oui",1,"")</f>
        <v/>
      </c>
      <c r="X786" s="35" t="str">
        <f t="shared" si="61"/>
        <v/>
      </c>
      <c r="Y786" s="35" t="str">
        <f t="shared" si="62"/>
        <v/>
      </c>
      <c r="Z786" s="35" t="str">
        <f>IF(E786="Oui",N786,"")</f>
        <v/>
      </c>
      <c r="AA786" s="38" t="str">
        <f>IF(E786="Oui",($C$3-J786)/365,"")</f>
        <v/>
      </c>
      <c r="AB786" s="35" t="str">
        <f t="shared" si="63"/>
        <v/>
      </c>
      <c r="AC786" s="35" t="str">
        <f>IF(AND($E786="Oui",$L786="CDI"),1,"")</f>
        <v/>
      </c>
      <c r="AD786" s="35" t="str">
        <f>IF(AND($E786="Oui",$L786="CDD"),1,"")</f>
        <v/>
      </c>
      <c r="AE786" s="35" t="str">
        <f>IF(AND($E786="Oui",$L786="Apprentissage"),1,"")</f>
        <v/>
      </c>
      <c r="AF786" s="35" t="str">
        <f>IF(AND($E786="Oui",$L786="Stage"),1,"")</f>
        <v/>
      </c>
      <c r="AG786" s="35" t="str">
        <f>IF(AND($E786="Oui",$L786="Autre"),1,"")</f>
        <v/>
      </c>
      <c r="AH786" s="35" t="str">
        <f>IF(AND($E786="Oui",$O786="Cadre"),1,"")</f>
        <v/>
      </c>
      <c r="AI786" s="35" t="str">
        <f>IF(AND($E786="Oui",$O786="Agent de maîtrise"),1,"")</f>
        <v/>
      </c>
      <c r="AJ786" s="35" t="str">
        <f>IF(AND($E786="Oui",$O786="Autre"),1,"")</f>
        <v/>
      </c>
      <c r="AK786" s="38" t="str">
        <f>IF(AND($E786="Oui",$H786="F"),($C$3-J786)/365,"")</f>
        <v/>
      </c>
      <c r="AL786" s="38" t="str">
        <f>IF(AND($E786="Oui",$H786="M"),($C$3-$J786)/365,"")</f>
        <v/>
      </c>
      <c r="AM786" s="35" t="str">
        <f>IF(AND($E786="Oui",$L786="CDI",$H786="F"),1,"")</f>
        <v/>
      </c>
      <c r="AN786" s="35" t="str">
        <f>IF(AND($E786="Oui",$L786="CDD",$H786="F"),1,"")</f>
        <v/>
      </c>
      <c r="AO786" s="35" t="str">
        <f>IF(AND($E786="Oui",$L786="Apprentissage",$H786="F"),1,"")</f>
        <v/>
      </c>
      <c r="AP786" s="35" t="str">
        <f>IF(AND($E786="Oui",$L786="Stage",$H786="F"),1,"")</f>
        <v/>
      </c>
      <c r="AQ786" s="35" t="str">
        <f>IF(AND($E786="Oui",$L786="Autre",$H786="F"),1,"")</f>
        <v/>
      </c>
      <c r="AR786" s="35" t="str">
        <f>IF(AND($E786="Oui",$O786="Cadre",$H786="F"),1,"")</f>
        <v/>
      </c>
      <c r="AS786" s="35" t="str">
        <f>IF(AND($E786="Oui",$O786="Agent de maîtrise",$H786="F"),1,"")</f>
        <v/>
      </c>
      <c r="AT786" s="35" t="str">
        <f>IF(AND($E786="Oui",$O786="Autre",$H786="F"),1,"")</f>
        <v/>
      </c>
      <c r="AU786" s="35" t="str">
        <f ca="1">IF($D786&gt;$AU$5,1,"")</f>
        <v/>
      </c>
      <c r="AV786" s="35" t="str">
        <f ca="1">IF(AND($D786&gt;$AV$5,$D786&lt;$AU$5),1,"")</f>
        <v/>
      </c>
      <c r="AW786" s="35" t="str">
        <f ca="1">IF($C786&gt;$AU$5,1,"")</f>
        <v/>
      </c>
      <c r="AX786" s="35" t="str">
        <f ca="1">IF(AND($C786&gt;$AV$5,$C786&lt;$AU$5),1,"")</f>
        <v/>
      </c>
      <c r="AY786" s="21" t="str">
        <f t="shared" si="64"/>
        <v/>
      </c>
    </row>
    <row r="787" spans="1:51" x14ac:dyDescent="0.25">
      <c r="A787" s="18">
        <v>780</v>
      </c>
      <c r="B787" s="32"/>
      <c r="C787" s="33"/>
      <c r="D787" s="33"/>
      <c r="E787" s="26" t="str">
        <f t="shared" si="60"/>
        <v/>
      </c>
      <c r="F787" s="34"/>
      <c r="G787" s="35"/>
      <c r="H787" s="33"/>
      <c r="I787" s="35"/>
      <c r="J787" s="37"/>
      <c r="K787" s="37"/>
      <c r="L787" s="37"/>
      <c r="M787" s="37"/>
      <c r="N787" s="33"/>
      <c r="O787" s="33"/>
      <c r="P787" s="33"/>
      <c r="Q787" s="33"/>
      <c r="R787" s="35"/>
      <c r="S787" s="35"/>
      <c r="T787" s="37"/>
      <c r="U787" s="37"/>
      <c r="V787" s="35" t="str">
        <f>IF(ISBLANK(C787),"",IF(ISBLANK($D787),$C$3-C787,D787-C787))</f>
        <v/>
      </c>
      <c r="W787" s="35" t="str">
        <f>IF(E787="Oui",1,"")</f>
        <v/>
      </c>
      <c r="X787" s="35" t="str">
        <f t="shared" si="61"/>
        <v/>
      </c>
      <c r="Y787" s="35" t="str">
        <f t="shared" si="62"/>
        <v/>
      </c>
      <c r="Z787" s="35" t="str">
        <f>IF(E787="Oui",N787,"")</f>
        <v/>
      </c>
      <c r="AA787" s="38" t="str">
        <f>IF(E787="Oui",($C$3-J787)/365,"")</f>
        <v/>
      </c>
      <c r="AB787" s="35" t="str">
        <f t="shared" si="63"/>
        <v/>
      </c>
      <c r="AC787" s="35" t="str">
        <f>IF(AND($E787="Oui",$L787="CDI"),1,"")</f>
        <v/>
      </c>
      <c r="AD787" s="35" t="str">
        <f>IF(AND($E787="Oui",$L787="CDD"),1,"")</f>
        <v/>
      </c>
      <c r="AE787" s="35" t="str">
        <f>IF(AND($E787="Oui",$L787="Apprentissage"),1,"")</f>
        <v/>
      </c>
      <c r="AF787" s="35" t="str">
        <f>IF(AND($E787="Oui",$L787="Stage"),1,"")</f>
        <v/>
      </c>
      <c r="AG787" s="35" t="str">
        <f>IF(AND($E787="Oui",$L787="Autre"),1,"")</f>
        <v/>
      </c>
      <c r="AH787" s="35" t="str">
        <f>IF(AND($E787="Oui",$O787="Cadre"),1,"")</f>
        <v/>
      </c>
      <c r="AI787" s="35" t="str">
        <f>IF(AND($E787="Oui",$O787="Agent de maîtrise"),1,"")</f>
        <v/>
      </c>
      <c r="AJ787" s="35" t="str">
        <f>IF(AND($E787="Oui",$O787="Autre"),1,"")</f>
        <v/>
      </c>
      <c r="AK787" s="38" t="str">
        <f>IF(AND($E787="Oui",$H787="F"),($C$3-J787)/365,"")</f>
        <v/>
      </c>
      <c r="AL787" s="38" t="str">
        <f>IF(AND($E787="Oui",$H787="M"),($C$3-$J787)/365,"")</f>
        <v/>
      </c>
      <c r="AM787" s="35" t="str">
        <f>IF(AND($E787="Oui",$L787="CDI",$H787="F"),1,"")</f>
        <v/>
      </c>
      <c r="AN787" s="35" t="str">
        <f>IF(AND($E787="Oui",$L787="CDD",$H787="F"),1,"")</f>
        <v/>
      </c>
      <c r="AO787" s="35" t="str">
        <f>IF(AND($E787="Oui",$L787="Apprentissage",$H787="F"),1,"")</f>
        <v/>
      </c>
      <c r="AP787" s="35" t="str">
        <f>IF(AND($E787="Oui",$L787="Stage",$H787="F"),1,"")</f>
        <v/>
      </c>
      <c r="AQ787" s="35" t="str">
        <f>IF(AND($E787="Oui",$L787="Autre",$H787="F"),1,"")</f>
        <v/>
      </c>
      <c r="AR787" s="35" t="str">
        <f>IF(AND($E787="Oui",$O787="Cadre",$H787="F"),1,"")</f>
        <v/>
      </c>
      <c r="AS787" s="35" t="str">
        <f>IF(AND($E787="Oui",$O787="Agent de maîtrise",$H787="F"),1,"")</f>
        <v/>
      </c>
      <c r="AT787" s="35" t="str">
        <f>IF(AND($E787="Oui",$O787="Autre",$H787="F"),1,"")</f>
        <v/>
      </c>
      <c r="AU787" s="35" t="str">
        <f ca="1">IF($D787&gt;$AU$5,1,"")</f>
        <v/>
      </c>
      <c r="AV787" s="35" t="str">
        <f ca="1">IF(AND($D787&gt;$AV$5,$D787&lt;$AU$5),1,"")</f>
        <v/>
      </c>
      <c r="AW787" s="35" t="str">
        <f ca="1">IF($C787&gt;$AU$5,1,"")</f>
        <v/>
      </c>
      <c r="AX787" s="35" t="str">
        <f ca="1">IF(AND($C787&gt;$AV$5,$C787&lt;$AU$5),1,"")</f>
        <v/>
      </c>
      <c r="AY787" s="21" t="str">
        <f t="shared" si="64"/>
        <v/>
      </c>
    </row>
    <row r="788" spans="1:51" x14ac:dyDescent="0.25">
      <c r="A788" s="18">
        <v>781</v>
      </c>
      <c r="B788" s="32"/>
      <c r="C788" s="33"/>
      <c r="D788" s="33"/>
      <c r="E788" s="26" t="str">
        <f t="shared" si="60"/>
        <v/>
      </c>
      <c r="F788" s="34"/>
      <c r="G788" s="35"/>
      <c r="H788" s="33"/>
      <c r="I788" s="35"/>
      <c r="J788" s="37"/>
      <c r="K788" s="37"/>
      <c r="L788" s="37"/>
      <c r="M788" s="37"/>
      <c r="N788" s="33"/>
      <c r="O788" s="33"/>
      <c r="P788" s="33"/>
      <c r="Q788" s="33"/>
      <c r="R788" s="35"/>
      <c r="S788" s="35"/>
      <c r="T788" s="37"/>
      <c r="U788" s="37"/>
      <c r="V788" s="35" t="str">
        <f>IF(ISBLANK(C788),"",IF(ISBLANK($D788),$C$3-C788,D788-C788))</f>
        <v/>
      </c>
      <c r="W788" s="35" t="str">
        <f>IF(E788="Oui",1,"")</f>
        <v/>
      </c>
      <c r="X788" s="35" t="str">
        <f t="shared" si="61"/>
        <v/>
      </c>
      <c r="Y788" s="35" t="str">
        <f t="shared" si="62"/>
        <v/>
      </c>
      <c r="Z788" s="35" t="str">
        <f>IF(E788="Oui",N788,"")</f>
        <v/>
      </c>
      <c r="AA788" s="38" t="str">
        <f>IF(E788="Oui",($C$3-J788)/365,"")</f>
        <v/>
      </c>
      <c r="AB788" s="35" t="str">
        <f t="shared" si="63"/>
        <v/>
      </c>
      <c r="AC788" s="35" t="str">
        <f>IF(AND($E788="Oui",$L788="CDI"),1,"")</f>
        <v/>
      </c>
      <c r="AD788" s="35" t="str">
        <f>IF(AND($E788="Oui",$L788="CDD"),1,"")</f>
        <v/>
      </c>
      <c r="AE788" s="35" t="str">
        <f>IF(AND($E788="Oui",$L788="Apprentissage"),1,"")</f>
        <v/>
      </c>
      <c r="AF788" s="35" t="str">
        <f>IF(AND($E788="Oui",$L788="Stage"),1,"")</f>
        <v/>
      </c>
      <c r="AG788" s="35" t="str">
        <f>IF(AND($E788="Oui",$L788="Autre"),1,"")</f>
        <v/>
      </c>
      <c r="AH788" s="35" t="str">
        <f>IF(AND($E788="Oui",$O788="Cadre"),1,"")</f>
        <v/>
      </c>
      <c r="AI788" s="35" t="str">
        <f>IF(AND($E788="Oui",$O788="Agent de maîtrise"),1,"")</f>
        <v/>
      </c>
      <c r="AJ788" s="35" t="str">
        <f>IF(AND($E788="Oui",$O788="Autre"),1,"")</f>
        <v/>
      </c>
      <c r="AK788" s="38" t="str">
        <f>IF(AND($E788="Oui",$H788="F"),($C$3-J788)/365,"")</f>
        <v/>
      </c>
      <c r="AL788" s="38" t="str">
        <f>IF(AND($E788="Oui",$H788="M"),($C$3-$J788)/365,"")</f>
        <v/>
      </c>
      <c r="AM788" s="35" t="str">
        <f>IF(AND($E788="Oui",$L788="CDI",$H788="F"),1,"")</f>
        <v/>
      </c>
      <c r="AN788" s="35" t="str">
        <f>IF(AND($E788="Oui",$L788="CDD",$H788="F"),1,"")</f>
        <v/>
      </c>
      <c r="AO788" s="35" t="str">
        <f>IF(AND($E788="Oui",$L788="Apprentissage",$H788="F"),1,"")</f>
        <v/>
      </c>
      <c r="AP788" s="35" t="str">
        <f>IF(AND($E788="Oui",$L788="Stage",$H788="F"),1,"")</f>
        <v/>
      </c>
      <c r="AQ788" s="35" t="str">
        <f>IF(AND($E788="Oui",$L788="Autre",$H788="F"),1,"")</f>
        <v/>
      </c>
      <c r="AR788" s="35" t="str">
        <f>IF(AND($E788="Oui",$O788="Cadre",$H788="F"),1,"")</f>
        <v/>
      </c>
      <c r="AS788" s="35" t="str">
        <f>IF(AND($E788="Oui",$O788="Agent de maîtrise",$H788="F"),1,"")</f>
        <v/>
      </c>
      <c r="AT788" s="35" t="str">
        <f>IF(AND($E788="Oui",$O788="Autre",$H788="F"),1,"")</f>
        <v/>
      </c>
      <c r="AU788" s="35" t="str">
        <f ca="1">IF($D788&gt;$AU$5,1,"")</f>
        <v/>
      </c>
      <c r="AV788" s="35" t="str">
        <f ca="1">IF(AND($D788&gt;$AV$5,$D788&lt;$AU$5),1,"")</f>
        <v/>
      </c>
      <c r="AW788" s="35" t="str">
        <f ca="1">IF($C788&gt;$AU$5,1,"")</f>
        <v/>
      </c>
      <c r="AX788" s="35" t="str">
        <f ca="1">IF(AND($C788&gt;$AV$5,$C788&lt;$AU$5),1,"")</f>
        <v/>
      </c>
      <c r="AY788" s="21" t="str">
        <f t="shared" si="64"/>
        <v/>
      </c>
    </row>
    <row r="789" spans="1:51" x14ac:dyDescent="0.25">
      <c r="A789" s="18">
        <v>782</v>
      </c>
      <c r="B789" s="32"/>
      <c r="C789" s="33"/>
      <c r="D789" s="33"/>
      <c r="E789" s="26" t="str">
        <f t="shared" si="60"/>
        <v/>
      </c>
      <c r="F789" s="34"/>
      <c r="G789" s="35"/>
      <c r="H789" s="33"/>
      <c r="I789" s="35"/>
      <c r="J789" s="37"/>
      <c r="K789" s="37"/>
      <c r="L789" s="37"/>
      <c r="M789" s="37"/>
      <c r="N789" s="33"/>
      <c r="O789" s="33"/>
      <c r="P789" s="33"/>
      <c r="Q789" s="33"/>
      <c r="R789" s="35"/>
      <c r="S789" s="35"/>
      <c r="T789" s="37"/>
      <c r="U789" s="37"/>
      <c r="V789" s="35" t="str">
        <f>IF(ISBLANK(C789),"",IF(ISBLANK($D789),$C$3-C789,D789-C789))</f>
        <v/>
      </c>
      <c r="W789" s="35" t="str">
        <f>IF(E789="Oui",1,"")</f>
        <v/>
      </c>
      <c r="X789" s="35" t="str">
        <f t="shared" si="61"/>
        <v/>
      </c>
      <c r="Y789" s="35" t="str">
        <f t="shared" si="62"/>
        <v/>
      </c>
      <c r="Z789" s="35" t="str">
        <f>IF(E789="Oui",N789,"")</f>
        <v/>
      </c>
      <c r="AA789" s="38" t="str">
        <f>IF(E789="Oui",($C$3-J789)/365,"")</f>
        <v/>
      </c>
      <c r="AB789" s="35" t="str">
        <f t="shared" si="63"/>
        <v/>
      </c>
      <c r="AC789" s="35" t="str">
        <f>IF(AND($E789="Oui",$L789="CDI"),1,"")</f>
        <v/>
      </c>
      <c r="AD789" s="35" t="str">
        <f>IF(AND($E789="Oui",$L789="CDD"),1,"")</f>
        <v/>
      </c>
      <c r="AE789" s="35" t="str">
        <f>IF(AND($E789="Oui",$L789="Apprentissage"),1,"")</f>
        <v/>
      </c>
      <c r="AF789" s="35" t="str">
        <f>IF(AND($E789="Oui",$L789="Stage"),1,"")</f>
        <v/>
      </c>
      <c r="AG789" s="35" t="str">
        <f>IF(AND($E789="Oui",$L789="Autre"),1,"")</f>
        <v/>
      </c>
      <c r="AH789" s="35" t="str">
        <f>IF(AND($E789="Oui",$O789="Cadre"),1,"")</f>
        <v/>
      </c>
      <c r="AI789" s="35" t="str">
        <f>IF(AND($E789="Oui",$O789="Agent de maîtrise"),1,"")</f>
        <v/>
      </c>
      <c r="AJ789" s="35" t="str">
        <f>IF(AND($E789="Oui",$O789="Autre"),1,"")</f>
        <v/>
      </c>
      <c r="AK789" s="38" t="str">
        <f>IF(AND($E789="Oui",$H789="F"),($C$3-J789)/365,"")</f>
        <v/>
      </c>
      <c r="AL789" s="38" t="str">
        <f>IF(AND($E789="Oui",$H789="M"),($C$3-$J789)/365,"")</f>
        <v/>
      </c>
      <c r="AM789" s="35" t="str">
        <f>IF(AND($E789="Oui",$L789="CDI",$H789="F"),1,"")</f>
        <v/>
      </c>
      <c r="AN789" s="35" t="str">
        <f>IF(AND($E789="Oui",$L789="CDD",$H789="F"),1,"")</f>
        <v/>
      </c>
      <c r="AO789" s="35" t="str">
        <f>IF(AND($E789="Oui",$L789="Apprentissage",$H789="F"),1,"")</f>
        <v/>
      </c>
      <c r="AP789" s="35" t="str">
        <f>IF(AND($E789="Oui",$L789="Stage",$H789="F"),1,"")</f>
        <v/>
      </c>
      <c r="AQ789" s="35" t="str">
        <f>IF(AND($E789="Oui",$L789="Autre",$H789="F"),1,"")</f>
        <v/>
      </c>
      <c r="AR789" s="35" t="str">
        <f>IF(AND($E789="Oui",$O789="Cadre",$H789="F"),1,"")</f>
        <v/>
      </c>
      <c r="AS789" s="35" t="str">
        <f>IF(AND($E789="Oui",$O789="Agent de maîtrise",$H789="F"),1,"")</f>
        <v/>
      </c>
      <c r="AT789" s="35" t="str">
        <f>IF(AND($E789="Oui",$O789="Autre",$H789="F"),1,"")</f>
        <v/>
      </c>
      <c r="AU789" s="35" t="str">
        <f ca="1">IF($D789&gt;$AU$5,1,"")</f>
        <v/>
      </c>
      <c r="AV789" s="35" t="str">
        <f ca="1">IF(AND($D789&gt;$AV$5,$D789&lt;$AU$5),1,"")</f>
        <v/>
      </c>
      <c r="AW789" s="35" t="str">
        <f ca="1">IF($C789&gt;$AU$5,1,"")</f>
        <v/>
      </c>
      <c r="AX789" s="35" t="str">
        <f ca="1">IF(AND($C789&gt;$AV$5,$C789&lt;$AU$5),1,"")</f>
        <v/>
      </c>
      <c r="AY789" s="21" t="str">
        <f t="shared" si="64"/>
        <v/>
      </c>
    </row>
    <row r="790" spans="1:51" x14ac:dyDescent="0.25">
      <c r="A790" s="18">
        <v>783</v>
      </c>
      <c r="B790" s="32"/>
      <c r="C790" s="33"/>
      <c r="D790" s="33"/>
      <c r="E790" s="26" t="str">
        <f t="shared" si="60"/>
        <v/>
      </c>
      <c r="F790" s="34"/>
      <c r="G790" s="35"/>
      <c r="H790" s="33"/>
      <c r="I790" s="35"/>
      <c r="J790" s="37"/>
      <c r="K790" s="37"/>
      <c r="L790" s="37"/>
      <c r="M790" s="37"/>
      <c r="N790" s="33"/>
      <c r="O790" s="33"/>
      <c r="P790" s="33"/>
      <c r="Q790" s="33"/>
      <c r="R790" s="35"/>
      <c r="S790" s="35"/>
      <c r="T790" s="37"/>
      <c r="U790" s="37"/>
      <c r="V790" s="35" t="str">
        <f>IF(ISBLANK(C790),"",IF(ISBLANK($D790),$C$3-C790,D790-C790))</f>
        <v/>
      </c>
      <c r="W790" s="35" t="str">
        <f>IF(E790="Oui",1,"")</f>
        <v/>
      </c>
      <c r="X790" s="35" t="str">
        <f t="shared" si="61"/>
        <v/>
      </c>
      <c r="Y790" s="35" t="str">
        <f t="shared" si="62"/>
        <v/>
      </c>
      <c r="Z790" s="35" t="str">
        <f>IF(E790="Oui",N790,"")</f>
        <v/>
      </c>
      <c r="AA790" s="38" t="str">
        <f>IF(E790="Oui",($C$3-J790)/365,"")</f>
        <v/>
      </c>
      <c r="AB790" s="35" t="str">
        <f t="shared" si="63"/>
        <v/>
      </c>
      <c r="AC790" s="35" t="str">
        <f>IF(AND($E790="Oui",$L790="CDI"),1,"")</f>
        <v/>
      </c>
      <c r="AD790" s="35" t="str">
        <f>IF(AND($E790="Oui",$L790="CDD"),1,"")</f>
        <v/>
      </c>
      <c r="AE790" s="35" t="str">
        <f>IF(AND($E790="Oui",$L790="Apprentissage"),1,"")</f>
        <v/>
      </c>
      <c r="AF790" s="35" t="str">
        <f>IF(AND($E790="Oui",$L790="Stage"),1,"")</f>
        <v/>
      </c>
      <c r="AG790" s="35" t="str">
        <f>IF(AND($E790="Oui",$L790="Autre"),1,"")</f>
        <v/>
      </c>
      <c r="AH790" s="35" t="str">
        <f>IF(AND($E790="Oui",$O790="Cadre"),1,"")</f>
        <v/>
      </c>
      <c r="AI790" s="35" t="str">
        <f>IF(AND($E790="Oui",$O790="Agent de maîtrise"),1,"")</f>
        <v/>
      </c>
      <c r="AJ790" s="35" t="str">
        <f>IF(AND($E790="Oui",$O790="Autre"),1,"")</f>
        <v/>
      </c>
      <c r="AK790" s="38" t="str">
        <f>IF(AND($E790="Oui",$H790="F"),($C$3-J790)/365,"")</f>
        <v/>
      </c>
      <c r="AL790" s="38" t="str">
        <f>IF(AND($E790="Oui",$H790="M"),($C$3-$J790)/365,"")</f>
        <v/>
      </c>
      <c r="AM790" s="35" t="str">
        <f>IF(AND($E790="Oui",$L790="CDI",$H790="F"),1,"")</f>
        <v/>
      </c>
      <c r="AN790" s="35" t="str">
        <f>IF(AND($E790="Oui",$L790="CDD",$H790="F"),1,"")</f>
        <v/>
      </c>
      <c r="AO790" s="35" t="str">
        <f>IF(AND($E790="Oui",$L790="Apprentissage",$H790="F"),1,"")</f>
        <v/>
      </c>
      <c r="AP790" s="35" t="str">
        <f>IF(AND($E790="Oui",$L790="Stage",$H790="F"),1,"")</f>
        <v/>
      </c>
      <c r="AQ790" s="35" t="str">
        <f>IF(AND($E790="Oui",$L790="Autre",$H790="F"),1,"")</f>
        <v/>
      </c>
      <c r="AR790" s="35" t="str">
        <f>IF(AND($E790="Oui",$O790="Cadre",$H790="F"),1,"")</f>
        <v/>
      </c>
      <c r="AS790" s="35" t="str">
        <f>IF(AND($E790="Oui",$O790="Agent de maîtrise",$H790="F"),1,"")</f>
        <v/>
      </c>
      <c r="AT790" s="35" t="str">
        <f>IF(AND($E790="Oui",$O790="Autre",$H790="F"),1,"")</f>
        <v/>
      </c>
      <c r="AU790" s="35" t="str">
        <f ca="1">IF($D790&gt;$AU$5,1,"")</f>
        <v/>
      </c>
      <c r="AV790" s="35" t="str">
        <f ca="1">IF(AND($D790&gt;$AV$5,$D790&lt;$AU$5),1,"")</f>
        <v/>
      </c>
      <c r="AW790" s="35" t="str">
        <f ca="1">IF($C790&gt;$AU$5,1,"")</f>
        <v/>
      </c>
      <c r="AX790" s="35" t="str">
        <f ca="1">IF(AND($C790&gt;$AV$5,$C790&lt;$AU$5),1,"")</f>
        <v/>
      </c>
      <c r="AY790" s="21" t="str">
        <f t="shared" si="64"/>
        <v/>
      </c>
    </row>
    <row r="791" spans="1:51" x14ac:dyDescent="0.25">
      <c r="A791" s="18">
        <v>784</v>
      </c>
      <c r="B791" s="32"/>
      <c r="C791" s="33"/>
      <c r="D791" s="33"/>
      <c r="E791" s="26" t="str">
        <f t="shared" si="60"/>
        <v/>
      </c>
      <c r="F791" s="34"/>
      <c r="G791" s="35"/>
      <c r="H791" s="33"/>
      <c r="I791" s="35"/>
      <c r="J791" s="37"/>
      <c r="K791" s="37"/>
      <c r="L791" s="37"/>
      <c r="M791" s="37"/>
      <c r="N791" s="33"/>
      <c r="O791" s="33"/>
      <c r="P791" s="33"/>
      <c r="Q791" s="33"/>
      <c r="R791" s="35"/>
      <c r="S791" s="35"/>
      <c r="T791" s="37"/>
      <c r="U791" s="37"/>
      <c r="V791" s="35" t="str">
        <f>IF(ISBLANK(C791),"",IF(ISBLANK($D791),$C$3-C791,D791-C791))</f>
        <v/>
      </c>
      <c r="W791" s="35" t="str">
        <f>IF(E791="Oui",1,"")</f>
        <v/>
      </c>
      <c r="X791" s="35" t="str">
        <f t="shared" si="61"/>
        <v/>
      </c>
      <c r="Y791" s="35" t="str">
        <f t="shared" si="62"/>
        <v/>
      </c>
      <c r="Z791" s="35" t="str">
        <f>IF(E791="Oui",N791,"")</f>
        <v/>
      </c>
      <c r="AA791" s="38" t="str">
        <f>IF(E791="Oui",($C$3-J791)/365,"")</f>
        <v/>
      </c>
      <c r="AB791" s="35" t="str">
        <f t="shared" si="63"/>
        <v/>
      </c>
      <c r="AC791" s="35" t="str">
        <f>IF(AND($E791="Oui",$L791="CDI"),1,"")</f>
        <v/>
      </c>
      <c r="AD791" s="35" t="str">
        <f>IF(AND($E791="Oui",$L791="CDD"),1,"")</f>
        <v/>
      </c>
      <c r="AE791" s="35" t="str">
        <f>IF(AND($E791="Oui",$L791="Apprentissage"),1,"")</f>
        <v/>
      </c>
      <c r="AF791" s="35" t="str">
        <f>IF(AND($E791="Oui",$L791="Stage"),1,"")</f>
        <v/>
      </c>
      <c r="AG791" s="35" t="str">
        <f>IF(AND($E791="Oui",$L791="Autre"),1,"")</f>
        <v/>
      </c>
      <c r="AH791" s="35" t="str">
        <f>IF(AND($E791="Oui",$O791="Cadre"),1,"")</f>
        <v/>
      </c>
      <c r="AI791" s="35" t="str">
        <f>IF(AND($E791="Oui",$O791="Agent de maîtrise"),1,"")</f>
        <v/>
      </c>
      <c r="AJ791" s="35" t="str">
        <f>IF(AND($E791="Oui",$O791="Autre"),1,"")</f>
        <v/>
      </c>
      <c r="AK791" s="38" t="str">
        <f>IF(AND($E791="Oui",$H791="F"),($C$3-J791)/365,"")</f>
        <v/>
      </c>
      <c r="AL791" s="38" t="str">
        <f>IF(AND($E791="Oui",$H791="M"),($C$3-$J791)/365,"")</f>
        <v/>
      </c>
      <c r="AM791" s="35" t="str">
        <f>IF(AND($E791="Oui",$L791="CDI",$H791="F"),1,"")</f>
        <v/>
      </c>
      <c r="AN791" s="35" t="str">
        <f>IF(AND($E791="Oui",$L791="CDD",$H791="F"),1,"")</f>
        <v/>
      </c>
      <c r="AO791" s="35" t="str">
        <f>IF(AND($E791="Oui",$L791="Apprentissage",$H791="F"),1,"")</f>
        <v/>
      </c>
      <c r="AP791" s="35" t="str">
        <f>IF(AND($E791="Oui",$L791="Stage",$H791="F"),1,"")</f>
        <v/>
      </c>
      <c r="AQ791" s="35" t="str">
        <f>IF(AND($E791="Oui",$L791="Autre",$H791="F"),1,"")</f>
        <v/>
      </c>
      <c r="AR791" s="35" t="str">
        <f>IF(AND($E791="Oui",$O791="Cadre",$H791="F"),1,"")</f>
        <v/>
      </c>
      <c r="AS791" s="35" t="str">
        <f>IF(AND($E791="Oui",$O791="Agent de maîtrise",$H791="F"),1,"")</f>
        <v/>
      </c>
      <c r="AT791" s="35" t="str">
        <f>IF(AND($E791="Oui",$O791="Autre",$H791="F"),1,"")</f>
        <v/>
      </c>
      <c r="AU791" s="35" t="str">
        <f ca="1">IF($D791&gt;$AU$5,1,"")</f>
        <v/>
      </c>
      <c r="AV791" s="35" t="str">
        <f ca="1">IF(AND($D791&gt;$AV$5,$D791&lt;$AU$5),1,"")</f>
        <v/>
      </c>
      <c r="AW791" s="35" t="str">
        <f ca="1">IF($C791&gt;$AU$5,1,"")</f>
        <v/>
      </c>
      <c r="AX791" s="35" t="str">
        <f ca="1">IF(AND($C791&gt;$AV$5,$C791&lt;$AU$5),1,"")</f>
        <v/>
      </c>
      <c r="AY791" s="21" t="str">
        <f t="shared" si="64"/>
        <v/>
      </c>
    </row>
    <row r="792" spans="1:51" x14ac:dyDescent="0.25">
      <c r="A792" s="18">
        <v>785</v>
      </c>
      <c r="B792" s="32"/>
      <c r="C792" s="33"/>
      <c r="D792" s="33"/>
      <c r="E792" s="26" t="str">
        <f t="shared" si="60"/>
        <v/>
      </c>
      <c r="F792" s="34"/>
      <c r="G792" s="35"/>
      <c r="H792" s="33"/>
      <c r="I792" s="35"/>
      <c r="J792" s="37"/>
      <c r="K792" s="37"/>
      <c r="L792" s="37"/>
      <c r="M792" s="37"/>
      <c r="N792" s="33"/>
      <c r="O792" s="33"/>
      <c r="P792" s="33"/>
      <c r="Q792" s="33"/>
      <c r="R792" s="35"/>
      <c r="S792" s="35"/>
      <c r="T792" s="37"/>
      <c r="U792" s="37"/>
      <c r="V792" s="35" t="str">
        <f>IF(ISBLANK(C792),"",IF(ISBLANK($D792),$C$3-C792,D792-C792))</f>
        <v/>
      </c>
      <c r="W792" s="35" t="str">
        <f>IF(E792="Oui",1,"")</f>
        <v/>
      </c>
      <c r="X792" s="35" t="str">
        <f t="shared" si="61"/>
        <v/>
      </c>
      <c r="Y792" s="35" t="str">
        <f t="shared" si="62"/>
        <v/>
      </c>
      <c r="Z792" s="35" t="str">
        <f>IF(E792="Oui",N792,"")</f>
        <v/>
      </c>
      <c r="AA792" s="38" t="str">
        <f>IF(E792="Oui",($C$3-J792)/365,"")</f>
        <v/>
      </c>
      <c r="AB792" s="35" t="str">
        <f t="shared" si="63"/>
        <v/>
      </c>
      <c r="AC792" s="35" t="str">
        <f>IF(AND($E792="Oui",$L792="CDI"),1,"")</f>
        <v/>
      </c>
      <c r="AD792" s="35" t="str">
        <f>IF(AND($E792="Oui",$L792="CDD"),1,"")</f>
        <v/>
      </c>
      <c r="AE792" s="35" t="str">
        <f>IF(AND($E792="Oui",$L792="Apprentissage"),1,"")</f>
        <v/>
      </c>
      <c r="AF792" s="35" t="str">
        <f>IF(AND($E792="Oui",$L792="Stage"),1,"")</f>
        <v/>
      </c>
      <c r="AG792" s="35" t="str">
        <f>IF(AND($E792="Oui",$L792="Autre"),1,"")</f>
        <v/>
      </c>
      <c r="AH792" s="35" t="str">
        <f>IF(AND($E792="Oui",$O792="Cadre"),1,"")</f>
        <v/>
      </c>
      <c r="AI792" s="35" t="str">
        <f>IF(AND($E792="Oui",$O792="Agent de maîtrise"),1,"")</f>
        <v/>
      </c>
      <c r="AJ792" s="35" t="str">
        <f>IF(AND($E792="Oui",$O792="Autre"),1,"")</f>
        <v/>
      </c>
      <c r="AK792" s="38" t="str">
        <f>IF(AND($E792="Oui",$H792="F"),($C$3-J792)/365,"")</f>
        <v/>
      </c>
      <c r="AL792" s="38" t="str">
        <f>IF(AND($E792="Oui",$H792="M"),($C$3-$J792)/365,"")</f>
        <v/>
      </c>
      <c r="AM792" s="35" t="str">
        <f>IF(AND($E792="Oui",$L792="CDI",$H792="F"),1,"")</f>
        <v/>
      </c>
      <c r="AN792" s="35" t="str">
        <f>IF(AND($E792="Oui",$L792="CDD",$H792="F"),1,"")</f>
        <v/>
      </c>
      <c r="AO792" s="35" t="str">
        <f>IF(AND($E792="Oui",$L792="Apprentissage",$H792="F"),1,"")</f>
        <v/>
      </c>
      <c r="AP792" s="35" t="str">
        <f>IF(AND($E792="Oui",$L792="Stage",$H792="F"),1,"")</f>
        <v/>
      </c>
      <c r="AQ792" s="35" t="str">
        <f>IF(AND($E792="Oui",$L792="Autre",$H792="F"),1,"")</f>
        <v/>
      </c>
      <c r="AR792" s="35" t="str">
        <f>IF(AND($E792="Oui",$O792="Cadre",$H792="F"),1,"")</f>
        <v/>
      </c>
      <c r="AS792" s="35" t="str">
        <f>IF(AND($E792="Oui",$O792="Agent de maîtrise",$H792="F"),1,"")</f>
        <v/>
      </c>
      <c r="AT792" s="35" t="str">
        <f>IF(AND($E792="Oui",$O792="Autre",$H792="F"),1,"")</f>
        <v/>
      </c>
      <c r="AU792" s="35" t="str">
        <f ca="1">IF($D792&gt;$AU$5,1,"")</f>
        <v/>
      </c>
      <c r="AV792" s="35" t="str">
        <f ca="1">IF(AND($D792&gt;$AV$5,$D792&lt;$AU$5),1,"")</f>
        <v/>
      </c>
      <c r="AW792" s="35" t="str">
        <f ca="1">IF($C792&gt;$AU$5,1,"")</f>
        <v/>
      </c>
      <c r="AX792" s="35" t="str">
        <f ca="1">IF(AND($C792&gt;$AV$5,$C792&lt;$AU$5),1,"")</f>
        <v/>
      </c>
      <c r="AY792" s="21" t="str">
        <f t="shared" si="64"/>
        <v/>
      </c>
    </row>
    <row r="793" spans="1:51" x14ac:dyDescent="0.25">
      <c r="A793" s="18">
        <v>786</v>
      </c>
      <c r="B793" s="32"/>
      <c r="C793" s="33"/>
      <c r="D793" s="33"/>
      <c r="E793" s="26" t="str">
        <f t="shared" si="60"/>
        <v/>
      </c>
      <c r="F793" s="34"/>
      <c r="G793" s="35"/>
      <c r="H793" s="33"/>
      <c r="I793" s="35"/>
      <c r="J793" s="37"/>
      <c r="K793" s="37"/>
      <c r="L793" s="37"/>
      <c r="M793" s="37"/>
      <c r="N793" s="33"/>
      <c r="O793" s="33"/>
      <c r="P793" s="33"/>
      <c r="Q793" s="33"/>
      <c r="R793" s="35"/>
      <c r="S793" s="35"/>
      <c r="T793" s="37"/>
      <c r="U793" s="37"/>
      <c r="V793" s="35" t="str">
        <f>IF(ISBLANK(C793),"",IF(ISBLANK($D793),$C$3-C793,D793-C793))</f>
        <v/>
      </c>
      <c r="W793" s="35" t="str">
        <f>IF(E793="Oui",1,"")</f>
        <v/>
      </c>
      <c r="X793" s="35" t="str">
        <f t="shared" si="61"/>
        <v/>
      </c>
      <c r="Y793" s="35" t="str">
        <f t="shared" si="62"/>
        <v/>
      </c>
      <c r="Z793" s="35" t="str">
        <f>IF(E793="Oui",N793,"")</f>
        <v/>
      </c>
      <c r="AA793" s="38" t="str">
        <f>IF(E793="Oui",($C$3-J793)/365,"")</f>
        <v/>
      </c>
      <c r="AB793" s="35" t="str">
        <f t="shared" si="63"/>
        <v/>
      </c>
      <c r="AC793" s="35" t="str">
        <f>IF(AND($E793="Oui",$L793="CDI"),1,"")</f>
        <v/>
      </c>
      <c r="AD793" s="35" t="str">
        <f>IF(AND($E793="Oui",$L793="CDD"),1,"")</f>
        <v/>
      </c>
      <c r="AE793" s="35" t="str">
        <f>IF(AND($E793="Oui",$L793="Apprentissage"),1,"")</f>
        <v/>
      </c>
      <c r="AF793" s="35" t="str">
        <f>IF(AND($E793="Oui",$L793="Stage"),1,"")</f>
        <v/>
      </c>
      <c r="AG793" s="35" t="str">
        <f>IF(AND($E793="Oui",$L793="Autre"),1,"")</f>
        <v/>
      </c>
      <c r="AH793" s="35" t="str">
        <f>IF(AND($E793="Oui",$O793="Cadre"),1,"")</f>
        <v/>
      </c>
      <c r="AI793" s="35" t="str">
        <f>IF(AND($E793="Oui",$O793="Agent de maîtrise"),1,"")</f>
        <v/>
      </c>
      <c r="AJ793" s="35" t="str">
        <f>IF(AND($E793="Oui",$O793="Autre"),1,"")</f>
        <v/>
      </c>
      <c r="AK793" s="38" t="str">
        <f>IF(AND($E793="Oui",$H793="F"),($C$3-J793)/365,"")</f>
        <v/>
      </c>
      <c r="AL793" s="38" t="str">
        <f>IF(AND($E793="Oui",$H793="M"),($C$3-$J793)/365,"")</f>
        <v/>
      </c>
      <c r="AM793" s="35" t="str">
        <f>IF(AND($E793="Oui",$L793="CDI",$H793="F"),1,"")</f>
        <v/>
      </c>
      <c r="AN793" s="35" t="str">
        <f>IF(AND($E793="Oui",$L793="CDD",$H793="F"),1,"")</f>
        <v/>
      </c>
      <c r="AO793" s="35" t="str">
        <f>IF(AND($E793="Oui",$L793="Apprentissage",$H793="F"),1,"")</f>
        <v/>
      </c>
      <c r="AP793" s="35" t="str">
        <f>IF(AND($E793="Oui",$L793="Stage",$H793="F"),1,"")</f>
        <v/>
      </c>
      <c r="AQ793" s="35" t="str">
        <f>IF(AND($E793="Oui",$L793="Autre",$H793="F"),1,"")</f>
        <v/>
      </c>
      <c r="AR793" s="35" t="str">
        <f>IF(AND($E793="Oui",$O793="Cadre",$H793="F"),1,"")</f>
        <v/>
      </c>
      <c r="AS793" s="35" t="str">
        <f>IF(AND($E793="Oui",$O793="Agent de maîtrise",$H793="F"),1,"")</f>
        <v/>
      </c>
      <c r="AT793" s="35" t="str">
        <f>IF(AND($E793="Oui",$O793="Autre",$H793="F"),1,"")</f>
        <v/>
      </c>
      <c r="AU793" s="35" t="str">
        <f ca="1">IF($D793&gt;$AU$5,1,"")</f>
        <v/>
      </c>
      <c r="AV793" s="35" t="str">
        <f ca="1">IF(AND($D793&gt;$AV$5,$D793&lt;$AU$5),1,"")</f>
        <v/>
      </c>
      <c r="AW793" s="35" t="str">
        <f ca="1">IF($C793&gt;$AU$5,1,"")</f>
        <v/>
      </c>
      <c r="AX793" s="35" t="str">
        <f ca="1">IF(AND($C793&gt;$AV$5,$C793&lt;$AU$5),1,"")</f>
        <v/>
      </c>
      <c r="AY793" s="21" t="str">
        <f t="shared" si="64"/>
        <v/>
      </c>
    </row>
    <row r="794" spans="1:51" x14ac:dyDescent="0.25">
      <c r="A794" s="18">
        <v>787</v>
      </c>
      <c r="B794" s="32"/>
      <c r="C794" s="33"/>
      <c r="D794" s="33"/>
      <c r="E794" s="26" t="str">
        <f t="shared" si="60"/>
        <v/>
      </c>
      <c r="F794" s="34"/>
      <c r="G794" s="35"/>
      <c r="H794" s="33"/>
      <c r="I794" s="35"/>
      <c r="J794" s="37"/>
      <c r="K794" s="37"/>
      <c r="L794" s="37"/>
      <c r="M794" s="37"/>
      <c r="N794" s="33"/>
      <c r="O794" s="33"/>
      <c r="P794" s="33"/>
      <c r="Q794" s="33"/>
      <c r="R794" s="35"/>
      <c r="S794" s="35"/>
      <c r="T794" s="37"/>
      <c r="U794" s="37"/>
      <c r="V794" s="35" t="str">
        <f>IF(ISBLANK(C794),"",IF(ISBLANK($D794),$C$3-C794,D794-C794))</f>
        <v/>
      </c>
      <c r="W794" s="35" t="str">
        <f>IF(E794="Oui",1,"")</f>
        <v/>
      </c>
      <c r="X794" s="35" t="str">
        <f t="shared" si="61"/>
        <v/>
      </c>
      <c r="Y794" s="35" t="str">
        <f t="shared" si="62"/>
        <v/>
      </c>
      <c r="Z794" s="35" t="str">
        <f>IF(E794="Oui",N794,"")</f>
        <v/>
      </c>
      <c r="AA794" s="38" t="str">
        <f>IF(E794="Oui",($C$3-J794)/365,"")</f>
        <v/>
      </c>
      <c r="AB794" s="35" t="str">
        <f t="shared" si="63"/>
        <v/>
      </c>
      <c r="AC794" s="35" t="str">
        <f>IF(AND($E794="Oui",$L794="CDI"),1,"")</f>
        <v/>
      </c>
      <c r="AD794" s="35" t="str">
        <f>IF(AND($E794="Oui",$L794="CDD"),1,"")</f>
        <v/>
      </c>
      <c r="AE794" s="35" t="str">
        <f>IF(AND($E794="Oui",$L794="Apprentissage"),1,"")</f>
        <v/>
      </c>
      <c r="AF794" s="35" t="str">
        <f>IF(AND($E794="Oui",$L794="Stage"),1,"")</f>
        <v/>
      </c>
      <c r="AG794" s="35" t="str">
        <f>IF(AND($E794="Oui",$L794="Autre"),1,"")</f>
        <v/>
      </c>
      <c r="AH794" s="35" t="str">
        <f>IF(AND($E794="Oui",$O794="Cadre"),1,"")</f>
        <v/>
      </c>
      <c r="AI794" s="35" t="str">
        <f>IF(AND($E794="Oui",$O794="Agent de maîtrise"),1,"")</f>
        <v/>
      </c>
      <c r="AJ794" s="35" t="str">
        <f>IF(AND($E794="Oui",$O794="Autre"),1,"")</f>
        <v/>
      </c>
      <c r="AK794" s="38" t="str">
        <f>IF(AND($E794="Oui",$H794="F"),($C$3-J794)/365,"")</f>
        <v/>
      </c>
      <c r="AL794" s="38" t="str">
        <f>IF(AND($E794="Oui",$H794="M"),($C$3-$J794)/365,"")</f>
        <v/>
      </c>
      <c r="AM794" s="35" t="str">
        <f>IF(AND($E794="Oui",$L794="CDI",$H794="F"),1,"")</f>
        <v/>
      </c>
      <c r="AN794" s="35" t="str">
        <f>IF(AND($E794="Oui",$L794="CDD",$H794="F"),1,"")</f>
        <v/>
      </c>
      <c r="AO794" s="35" t="str">
        <f>IF(AND($E794="Oui",$L794="Apprentissage",$H794="F"),1,"")</f>
        <v/>
      </c>
      <c r="AP794" s="35" t="str">
        <f>IF(AND($E794="Oui",$L794="Stage",$H794="F"),1,"")</f>
        <v/>
      </c>
      <c r="AQ794" s="35" t="str">
        <f>IF(AND($E794="Oui",$L794="Autre",$H794="F"),1,"")</f>
        <v/>
      </c>
      <c r="AR794" s="35" t="str">
        <f>IF(AND($E794="Oui",$O794="Cadre",$H794="F"),1,"")</f>
        <v/>
      </c>
      <c r="AS794" s="35" t="str">
        <f>IF(AND($E794="Oui",$O794="Agent de maîtrise",$H794="F"),1,"")</f>
        <v/>
      </c>
      <c r="AT794" s="35" t="str">
        <f>IF(AND($E794="Oui",$O794="Autre",$H794="F"),1,"")</f>
        <v/>
      </c>
      <c r="AU794" s="35" t="str">
        <f ca="1">IF($D794&gt;$AU$5,1,"")</f>
        <v/>
      </c>
      <c r="AV794" s="35" t="str">
        <f ca="1">IF(AND($D794&gt;$AV$5,$D794&lt;$AU$5),1,"")</f>
        <v/>
      </c>
      <c r="AW794" s="35" t="str">
        <f ca="1">IF($C794&gt;$AU$5,1,"")</f>
        <v/>
      </c>
      <c r="AX794" s="35" t="str">
        <f ca="1">IF(AND($C794&gt;$AV$5,$C794&lt;$AU$5),1,"")</f>
        <v/>
      </c>
      <c r="AY794" s="21" t="str">
        <f t="shared" si="64"/>
        <v/>
      </c>
    </row>
    <row r="795" spans="1:51" x14ac:dyDescent="0.25">
      <c r="A795" s="18">
        <v>788</v>
      </c>
      <c r="B795" s="32"/>
      <c r="C795" s="33"/>
      <c r="D795" s="33"/>
      <c r="E795" s="26" t="str">
        <f t="shared" si="60"/>
        <v/>
      </c>
      <c r="F795" s="34"/>
      <c r="G795" s="35"/>
      <c r="H795" s="33"/>
      <c r="I795" s="35"/>
      <c r="J795" s="37"/>
      <c r="K795" s="37"/>
      <c r="L795" s="37"/>
      <c r="M795" s="37"/>
      <c r="N795" s="33"/>
      <c r="O795" s="33"/>
      <c r="P795" s="33"/>
      <c r="Q795" s="33"/>
      <c r="R795" s="35"/>
      <c r="S795" s="35"/>
      <c r="T795" s="37"/>
      <c r="U795" s="37"/>
      <c r="V795" s="35" t="str">
        <f>IF(ISBLANK(C795),"",IF(ISBLANK($D795),$C$3-C795,D795-C795))</f>
        <v/>
      </c>
      <c r="W795" s="35" t="str">
        <f>IF(E795="Oui",1,"")</f>
        <v/>
      </c>
      <c r="X795" s="35" t="str">
        <f t="shared" si="61"/>
        <v/>
      </c>
      <c r="Y795" s="35" t="str">
        <f t="shared" si="62"/>
        <v/>
      </c>
      <c r="Z795" s="35" t="str">
        <f>IF(E795="Oui",N795,"")</f>
        <v/>
      </c>
      <c r="AA795" s="38" t="str">
        <f>IF(E795="Oui",($C$3-J795)/365,"")</f>
        <v/>
      </c>
      <c r="AB795" s="35" t="str">
        <f t="shared" si="63"/>
        <v/>
      </c>
      <c r="AC795" s="35" t="str">
        <f>IF(AND($E795="Oui",$L795="CDI"),1,"")</f>
        <v/>
      </c>
      <c r="AD795" s="35" t="str">
        <f>IF(AND($E795="Oui",$L795="CDD"),1,"")</f>
        <v/>
      </c>
      <c r="AE795" s="35" t="str">
        <f>IF(AND($E795="Oui",$L795="Apprentissage"),1,"")</f>
        <v/>
      </c>
      <c r="AF795" s="35" t="str">
        <f>IF(AND($E795="Oui",$L795="Stage"),1,"")</f>
        <v/>
      </c>
      <c r="AG795" s="35" t="str">
        <f>IF(AND($E795="Oui",$L795="Autre"),1,"")</f>
        <v/>
      </c>
      <c r="AH795" s="35" t="str">
        <f>IF(AND($E795="Oui",$O795="Cadre"),1,"")</f>
        <v/>
      </c>
      <c r="AI795" s="35" t="str">
        <f>IF(AND($E795="Oui",$O795="Agent de maîtrise"),1,"")</f>
        <v/>
      </c>
      <c r="AJ795" s="35" t="str">
        <f>IF(AND($E795="Oui",$O795="Autre"),1,"")</f>
        <v/>
      </c>
      <c r="AK795" s="38" t="str">
        <f>IF(AND($E795="Oui",$H795="F"),($C$3-J795)/365,"")</f>
        <v/>
      </c>
      <c r="AL795" s="38" t="str">
        <f>IF(AND($E795="Oui",$H795="M"),($C$3-$J795)/365,"")</f>
        <v/>
      </c>
      <c r="AM795" s="35" t="str">
        <f>IF(AND($E795="Oui",$L795="CDI",$H795="F"),1,"")</f>
        <v/>
      </c>
      <c r="AN795" s="35" t="str">
        <f>IF(AND($E795="Oui",$L795="CDD",$H795="F"),1,"")</f>
        <v/>
      </c>
      <c r="AO795" s="35" t="str">
        <f>IF(AND($E795="Oui",$L795="Apprentissage",$H795="F"),1,"")</f>
        <v/>
      </c>
      <c r="AP795" s="35" t="str">
        <f>IF(AND($E795="Oui",$L795="Stage",$H795="F"),1,"")</f>
        <v/>
      </c>
      <c r="AQ795" s="35" t="str">
        <f>IF(AND($E795="Oui",$L795="Autre",$H795="F"),1,"")</f>
        <v/>
      </c>
      <c r="AR795" s="35" t="str">
        <f>IF(AND($E795="Oui",$O795="Cadre",$H795="F"),1,"")</f>
        <v/>
      </c>
      <c r="AS795" s="35" t="str">
        <f>IF(AND($E795="Oui",$O795="Agent de maîtrise",$H795="F"),1,"")</f>
        <v/>
      </c>
      <c r="AT795" s="35" t="str">
        <f>IF(AND($E795="Oui",$O795="Autre",$H795="F"),1,"")</f>
        <v/>
      </c>
      <c r="AU795" s="35" t="str">
        <f ca="1">IF($D795&gt;$AU$5,1,"")</f>
        <v/>
      </c>
      <c r="AV795" s="35" t="str">
        <f ca="1">IF(AND($D795&gt;$AV$5,$D795&lt;$AU$5),1,"")</f>
        <v/>
      </c>
      <c r="AW795" s="35" t="str">
        <f ca="1">IF($C795&gt;$AU$5,1,"")</f>
        <v/>
      </c>
      <c r="AX795" s="35" t="str">
        <f ca="1">IF(AND($C795&gt;$AV$5,$C795&lt;$AU$5),1,"")</f>
        <v/>
      </c>
      <c r="AY795" s="21" t="str">
        <f t="shared" si="64"/>
        <v/>
      </c>
    </row>
    <row r="796" spans="1:51" x14ac:dyDescent="0.25">
      <c r="A796" s="18">
        <v>789</v>
      </c>
      <c r="B796" s="32"/>
      <c r="C796" s="33"/>
      <c r="D796" s="33"/>
      <c r="E796" s="26" t="str">
        <f t="shared" si="60"/>
        <v/>
      </c>
      <c r="F796" s="34"/>
      <c r="G796" s="35"/>
      <c r="H796" s="33"/>
      <c r="I796" s="35"/>
      <c r="J796" s="37"/>
      <c r="K796" s="37"/>
      <c r="L796" s="37"/>
      <c r="M796" s="37"/>
      <c r="N796" s="33"/>
      <c r="O796" s="33"/>
      <c r="P796" s="33"/>
      <c r="Q796" s="33"/>
      <c r="R796" s="35"/>
      <c r="S796" s="35"/>
      <c r="T796" s="37"/>
      <c r="U796" s="37"/>
      <c r="V796" s="35" t="str">
        <f>IF(ISBLANK(C796),"",IF(ISBLANK($D796),$C$3-C796,D796-C796))</f>
        <v/>
      </c>
      <c r="W796" s="35" t="str">
        <f>IF(E796="Oui",1,"")</f>
        <v/>
      </c>
      <c r="X796" s="35" t="str">
        <f t="shared" si="61"/>
        <v/>
      </c>
      <c r="Y796" s="35" t="str">
        <f t="shared" si="62"/>
        <v/>
      </c>
      <c r="Z796" s="35" t="str">
        <f>IF(E796="Oui",N796,"")</f>
        <v/>
      </c>
      <c r="AA796" s="38" t="str">
        <f>IF(E796="Oui",($C$3-J796)/365,"")</f>
        <v/>
      </c>
      <c r="AB796" s="35" t="str">
        <f t="shared" si="63"/>
        <v/>
      </c>
      <c r="AC796" s="35" t="str">
        <f>IF(AND($E796="Oui",$L796="CDI"),1,"")</f>
        <v/>
      </c>
      <c r="AD796" s="35" t="str">
        <f>IF(AND($E796="Oui",$L796="CDD"),1,"")</f>
        <v/>
      </c>
      <c r="AE796" s="35" t="str">
        <f>IF(AND($E796="Oui",$L796="Apprentissage"),1,"")</f>
        <v/>
      </c>
      <c r="AF796" s="35" t="str">
        <f>IF(AND($E796="Oui",$L796="Stage"),1,"")</f>
        <v/>
      </c>
      <c r="AG796" s="35" t="str">
        <f>IF(AND($E796="Oui",$L796="Autre"),1,"")</f>
        <v/>
      </c>
      <c r="AH796" s="35" t="str">
        <f>IF(AND($E796="Oui",$O796="Cadre"),1,"")</f>
        <v/>
      </c>
      <c r="AI796" s="35" t="str">
        <f>IF(AND($E796="Oui",$O796="Agent de maîtrise"),1,"")</f>
        <v/>
      </c>
      <c r="AJ796" s="35" t="str">
        <f>IF(AND($E796="Oui",$O796="Autre"),1,"")</f>
        <v/>
      </c>
      <c r="AK796" s="38" t="str">
        <f>IF(AND($E796="Oui",$H796="F"),($C$3-J796)/365,"")</f>
        <v/>
      </c>
      <c r="AL796" s="38" t="str">
        <f>IF(AND($E796="Oui",$H796="M"),($C$3-$J796)/365,"")</f>
        <v/>
      </c>
      <c r="AM796" s="35" t="str">
        <f>IF(AND($E796="Oui",$L796="CDI",$H796="F"),1,"")</f>
        <v/>
      </c>
      <c r="AN796" s="35" t="str">
        <f>IF(AND($E796="Oui",$L796="CDD",$H796="F"),1,"")</f>
        <v/>
      </c>
      <c r="AO796" s="35" t="str">
        <f>IF(AND($E796="Oui",$L796="Apprentissage",$H796="F"),1,"")</f>
        <v/>
      </c>
      <c r="AP796" s="35" t="str">
        <f>IF(AND($E796="Oui",$L796="Stage",$H796="F"),1,"")</f>
        <v/>
      </c>
      <c r="AQ796" s="35" t="str">
        <f>IF(AND($E796="Oui",$L796="Autre",$H796="F"),1,"")</f>
        <v/>
      </c>
      <c r="AR796" s="35" t="str">
        <f>IF(AND($E796="Oui",$O796="Cadre",$H796="F"),1,"")</f>
        <v/>
      </c>
      <c r="AS796" s="35" t="str">
        <f>IF(AND($E796="Oui",$O796="Agent de maîtrise",$H796="F"),1,"")</f>
        <v/>
      </c>
      <c r="AT796" s="35" t="str">
        <f>IF(AND($E796="Oui",$O796="Autre",$H796="F"),1,"")</f>
        <v/>
      </c>
      <c r="AU796" s="35" t="str">
        <f ca="1">IF($D796&gt;$AU$5,1,"")</f>
        <v/>
      </c>
      <c r="AV796" s="35" t="str">
        <f ca="1">IF(AND($D796&gt;$AV$5,$D796&lt;$AU$5),1,"")</f>
        <v/>
      </c>
      <c r="AW796" s="35" t="str">
        <f ca="1">IF($C796&gt;$AU$5,1,"")</f>
        <v/>
      </c>
      <c r="AX796" s="35" t="str">
        <f ca="1">IF(AND($C796&gt;$AV$5,$C796&lt;$AU$5),1,"")</f>
        <v/>
      </c>
      <c r="AY796" s="21" t="str">
        <f t="shared" si="64"/>
        <v/>
      </c>
    </row>
    <row r="797" spans="1:51" x14ac:dyDescent="0.25">
      <c r="A797" s="18">
        <v>790</v>
      </c>
      <c r="B797" s="32"/>
      <c r="C797" s="33"/>
      <c r="D797" s="33"/>
      <c r="E797" s="26" t="str">
        <f t="shared" si="60"/>
        <v/>
      </c>
      <c r="F797" s="34"/>
      <c r="G797" s="35"/>
      <c r="H797" s="33"/>
      <c r="I797" s="35"/>
      <c r="J797" s="37"/>
      <c r="K797" s="37"/>
      <c r="L797" s="37"/>
      <c r="M797" s="37"/>
      <c r="N797" s="33"/>
      <c r="O797" s="33"/>
      <c r="P797" s="33"/>
      <c r="Q797" s="33"/>
      <c r="R797" s="35"/>
      <c r="S797" s="35"/>
      <c r="T797" s="37"/>
      <c r="U797" s="37"/>
      <c r="V797" s="35" t="str">
        <f>IF(ISBLANK(C797),"",IF(ISBLANK($D797),$C$3-C797,D797-C797))</f>
        <v/>
      </c>
      <c r="W797" s="35" t="str">
        <f>IF(E797="Oui",1,"")</f>
        <v/>
      </c>
      <c r="X797" s="35" t="str">
        <f t="shared" si="61"/>
        <v/>
      </c>
      <c r="Y797" s="35" t="str">
        <f t="shared" si="62"/>
        <v/>
      </c>
      <c r="Z797" s="35" t="str">
        <f>IF(E797="Oui",N797,"")</f>
        <v/>
      </c>
      <c r="AA797" s="38" t="str">
        <f>IF(E797="Oui",($C$3-J797)/365,"")</f>
        <v/>
      </c>
      <c r="AB797" s="35" t="str">
        <f t="shared" si="63"/>
        <v/>
      </c>
      <c r="AC797" s="35" t="str">
        <f>IF(AND($E797="Oui",$L797="CDI"),1,"")</f>
        <v/>
      </c>
      <c r="AD797" s="35" t="str">
        <f>IF(AND($E797="Oui",$L797="CDD"),1,"")</f>
        <v/>
      </c>
      <c r="AE797" s="35" t="str">
        <f>IF(AND($E797="Oui",$L797="Apprentissage"),1,"")</f>
        <v/>
      </c>
      <c r="AF797" s="35" t="str">
        <f>IF(AND($E797="Oui",$L797="Stage"),1,"")</f>
        <v/>
      </c>
      <c r="AG797" s="35" t="str">
        <f>IF(AND($E797="Oui",$L797="Autre"),1,"")</f>
        <v/>
      </c>
      <c r="AH797" s="35" t="str">
        <f>IF(AND($E797="Oui",$O797="Cadre"),1,"")</f>
        <v/>
      </c>
      <c r="AI797" s="35" t="str">
        <f>IF(AND($E797="Oui",$O797="Agent de maîtrise"),1,"")</f>
        <v/>
      </c>
      <c r="AJ797" s="35" t="str">
        <f>IF(AND($E797="Oui",$O797="Autre"),1,"")</f>
        <v/>
      </c>
      <c r="AK797" s="38" t="str">
        <f>IF(AND($E797="Oui",$H797="F"),($C$3-J797)/365,"")</f>
        <v/>
      </c>
      <c r="AL797" s="38" t="str">
        <f>IF(AND($E797="Oui",$H797="M"),($C$3-$J797)/365,"")</f>
        <v/>
      </c>
      <c r="AM797" s="35" t="str">
        <f>IF(AND($E797="Oui",$L797="CDI",$H797="F"),1,"")</f>
        <v/>
      </c>
      <c r="AN797" s="35" t="str">
        <f>IF(AND($E797="Oui",$L797="CDD",$H797="F"),1,"")</f>
        <v/>
      </c>
      <c r="AO797" s="35" t="str">
        <f>IF(AND($E797="Oui",$L797="Apprentissage",$H797="F"),1,"")</f>
        <v/>
      </c>
      <c r="AP797" s="35" t="str">
        <f>IF(AND($E797="Oui",$L797="Stage",$H797="F"),1,"")</f>
        <v/>
      </c>
      <c r="AQ797" s="35" t="str">
        <f>IF(AND($E797="Oui",$L797="Autre",$H797="F"),1,"")</f>
        <v/>
      </c>
      <c r="AR797" s="35" t="str">
        <f>IF(AND($E797="Oui",$O797="Cadre",$H797="F"),1,"")</f>
        <v/>
      </c>
      <c r="AS797" s="35" t="str">
        <f>IF(AND($E797="Oui",$O797="Agent de maîtrise",$H797="F"),1,"")</f>
        <v/>
      </c>
      <c r="AT797" s="35" t="str">
        <f>IF(AND($E797="Oui",$O797="Autre",$H797="F"),1,"")</f>
        <v/>
      </c>
      <c r="AU797" s="35" t="str">
        <f ca="1">IF($D797&gt;$AU$5,1,"")</f>
        <v/>
      </c>
      <c r="AV797" s="35" t="str">
        <f ca="1">IF(AND($D797&gt;$AV$5,$D797&lt;$AU$5),1,"")</f>
        <v/>
      </c>
      <c r="AW797" s="35" t="str">
        <f ca="1">IF($C797&gt;$AU$5,1,"")</f>
        <v/>
      </c>
      <c r="AX797" s="35" t="str">
        <f ca="1">IF(AND($C797&gt;$AV$5,$C797&lt;$AU$5),1,"")</f>
        <v/>
      </c>
      <c r="AY797" s="21" t="str">
        <f t="shared" si="64"/>
        <v/>
      </c>
    </row>
    <row r="798" spans="1:51" x14ac:dyDescent="0.25">
      <c r="A798" s="18">
        <v>791</v>
      </c>
      <c r="B798" s="32"/>
      <c r="C798" s="33"/>
      <c r="D798" s="33"/>
      <c r="E798" s="26" t="str">
        <f t="shared" si="60"/>
        <v/>
      </c>
      <c r="F798" s="34"/>
      <c r="G798" s="35"/>
      <c r="H798" s="33"/>
      <c r="I798" s="35"/>
      <c r="J798" s="37"/>
      <c r="K798" s="37"/>
      <c r="L798" s="37"/>
      <c r="M798" s="37"/>
      <c r="N798" s="33"/>
      <c r="O798" s="33"/>
      <c r="P798" s="33"/>
      <c r="Q798" s="33"/>
      <c r="R798" s="35"/>
      <c r="S798" s="35"/>
      <c r="T798" s="37"/>
      <c r="U798" s="37"/>
      <c r="V798" s="35" t="str">
        <f>IF(ISBLANK(C798),"",IF(ISBLANK($D798),$C$3-C798,D798-C798))</f>
        <v/>
      </c>
      <c r="W798" s="35" t="str">
        <f>IF(E798="Oui",1,"")</f>
        <v/>
      </c>
      <c r="X798" s="35" t="str">
        <f t="shared" si="61"/>
        <v/>
      </c>
      <c r="Y798" s="35" t="str">
        <f t="shared" si="62"/>
        <v/>
      </c>
      <c r="Z798" s="35" t="str">
        <f>IF(E798="Oui",N798,"")</f>
        <v/>
      </c>
      <c r="AA798" s="38" t="str">
        <f>IF(E798="Oui",($C$3-J798)/365,"")</f>
        <v/>
      </c>
      <c r="AB798" s="35" t="str">
        <f t="shared" si="63"/>
        <v/>
      </c>
      <c r="AC798" s="35" t="str">
        <f>IF(AND($E798="Oui",$L798="CDI"),1,"")</f>
        <v/>
      </c>
      <c r="AD798" s="35" t="str">
        <f>IF(AND($E798="Oui",$L798="CDD"),1,"")</f>
        <v/>
      </c>
      <c r="AE798" s="35" t="str">
        <f>IF(AND($E798="Oui",$L798="Apprentissage"),1,"")</f>
        <v/>
      </c>
      <c r="AF798" s="35" t="str">
        <f>IF(AND($E798="Oui",$L798="Stage"),1,"")</f>
        <v/>
      </c>
      <c r="AG798" s="35" t="str">
        <f>IF(AND($E798="Oui",$L798="Autre"),1,"")</f>
        <v/>
      </c>
      <c r="AH798" s="35" t="str">
        <f>IF(AND($E798="Oui",$O798="Cadre"),1,"")</f>
        <v/>
      </c>
      <c r="AI798" s="35" t="str">
        <f>IF(AND($E798="Oui",$O798="Agent de maîtrise"),1,"")</f>
        <v/>
      </c>
      <c r="AJ798" s="35" t="str">
        <f>IF(AND($E798="Oui",$O798="Autre"),1,"")</f>
        <v/>
      </c>
      <c r="AK798" s="38" t="str">
        <f>IF(AND($E798="Oui",$H798="F"),($C$3-J798)/365,"")</f>
        <v/>
      </c>
      <c r="AL798" s="38" t="str">
        <f>IF(AND($E798="Oui",$H798="M"),($C$3-$J798)/365,"")</f>
        <v/>
      </c>
      <c r="AM798" s="35" t="str">
        <f>IF(AND($E798="Oui",$L798="CDI",$H798="F"),1,"")</f>
        <v/>
      </c>
      <c r="AN798" s="35" t="str">
        <f>IF(AND($E798="Oui",$L798="CDD",$H798="F"),1,"")</f>
        <v/>
      </c>
      <c r="AO798" s="35" t="str">
        <f>IF(AND($E798="Oui",$L798="Apprentissage",$H798="F"),1,"")</f>
        <v/>
      </c>
      <c r="AP798" s="35" t="str">
        <f>IF(AND($E798="Oui",$L798="Stage",$H798="F"),1,"")</f>
        <v/>
      </c>
      <c r="AQ798" s="35" t="str">
        <f>IF(AND($E798="Oui",$L798="Autre",$H798="F"),1,"")</f>
        <v/>
      </c>
      <c r="AR798" s="35" t="str">
        <f>IF(AND($E798="Oui",$O798="Cadre",$H798="F"),1,"")</f>
        <v/>
      </c>
      <c r="AS798" s="35" t="str">
        <f>IF(AND($E798="Oui",$O798="Agent de maîtrise",$H798="F"),1,"")</f>
        <v/>
      </c>
      <c r="AT798" s="35" t="str">
        <f>IF(AND($E798="Oui",$O798="Autre",$H798="F"),1,"")</f>
        <v/>
      </c>
      <c r="AU798" s="35" t="str">
        <f ca="1">IF($D798&gt;$AU$5,1,"")</f>
        <v/>
      </c>
      <c r="AV798" s="35" t="str">
        <f ca="1">IF(AND($D798&gt;$AV$5,$D798&lt;$AU$5),1,"")</f>
        <v/>
      </c>
      <c r="AW798" s="35" t="str">
        <f ca="1">IF($C798&gt;$AU$5,1,"")</f>
        <v/>
      </c>
      <c r="AX798" s="35" t="str">
        <f ca="1">IF(AND($C798&gt;$AV$5,$C798&lt;$AU$5),1,"")</f>
        <v/>
      </c>
      <c r="AY798" s="21" t="str">
        <f t="shared" si="64"/>
        <v/>
      </c>
    </row>
    <row r="799" spans="1:51" x14ac:dyDescent="0.25">
      <c r="A799" s="18">
        <v>792</v>
      </c>
      <c r="B799" s="32"/>
      <c r="C799" s="33"/>
      <c r="D799" s="33"/>
      <c r="E799" s="26" t="str">
        <f t="shared" si="60"/>
        <v/>
      </c>
      <c r="F799" s="34"/>
      <c r="G799" s="35"/>
      <c r="H799" s="33"/>
      <c r="I799" s="35"/>
      <c r="J799" s="37"/>
      <c r="K799" s="37"/>
      <c r="L799" s="37"/>
      <c r="M799" s="37"/>
      <c r="N799" s="33"/>
      <c r="O799" s="33"/>
      <c r="P799" s="33"/>
      <c r="Q799" s="33"/>
      <c r="R799" s="35"/>
      <c r="S799" s="35"/>
      <c r="T799" s="37"/>
      <c r="U799" s="37"/>
      <c r="V799" s="35" t="str">
        <f>IF(ISBLANK(C799),"",IF(ISBLANK($D799),$C$3-C799,D799-C799))</f>
        <v/>
      </c>
      <c r="W799" s="35" t="str">
        <f>IF(E799="Oui",1,"")</f>
        <v/>
      </c>
      <c r="X799" s="35" t="str">
        <f t="shared" si="61"/>
        <v/>
      </c>
      <c r="Y799" s="35" t="str">
        <f t="shared" si="62"/>
        <v/>
      </c>
      <c r="Z799" s="35" t="str">
        <f>IF(E799="Oui",N799,"")</f>
        <v/>
      </c>
      <c r="AA799" s="38" t="str">
        <f>IF(E799="Oui",($C$3-J799)/365,"")</f>
        <v/>
      </c>
      <c r="AB799" s="35" t="str">
        <f t="shared" si="63"/>
        <v/>
      </c>
      <c r="AC799" s="35" t="str">
        <f>IF(AND($E799="Oui",$L799="CDI"),1,"")</f>
        <v/>
      </c>
      <c r="AD799" s="35" t="str">
        <f>IF(AND($E799="Oui",$L799="CDD"),1,"")</f>
        <v/>
      </c>
      <c r="AE799" s="35" t="str">
        <f>IF(AND($E799="Oui",$L799="Apprentissage"),1,"")</f>
        <v/>
      </c>
      <c r="AF799" s="35" t="str">
        <f>IF(AND($E799="Oui",$L799="Stage"),1,"")</f>
        <v/>
      </c>
      <c r="AG799" s="35" t="str">
        <f>IF(AND($E799="Oui",$L799="Autre"),1,"")</f>
        <v/>
      </c>
      <c r="AH799" s="35" t="str">
        <f>IF(AND($E799="Oui",$O799="Cadre"),1,"")</f>
        <v/>
      </c>
      <c r="AI799" s="35" t="str">
        <f>IF(AND($E799="Oui",$O799="Agent de maîtrise"),1,"")</f>
        <v/>
      </c>
      <c r="AJ799" s="35" t="str">
        <f>IF(AND($E799="Oui",$O799="Autre"),1,"")</f>
        <v/>
      </c>
      <c r="AK799" s="38" t="str">
        <f>IF(AND($E799="Oui",$H799="F"),($C$3-J799)/365,"")</f>
        <v/>
      </c>
      <c r="AL799" s="38" t="str">
        <f>IF(AND($E799="Oui",$H799="M"),($C$3-$J799)/365,"")</f>
        <v/>
      </c>
      <c r="AM799" s="35" t="str">
        <f>IF(AND($E799="Oui",$L799="CDI",$H799="F"),1,"")</f>
        <v/>
      </c>
      <c r="AN799" s="35" t="str">
        <f>IF(AND($E799="Oui",$L799="CDD",$H799="F"),1,"")</f>
        <v/>
      </c>
      <c r="AO799" s="35" t="str">
        <f>IF(AND($E799="Oui",$L799="Apprentissage",$H799="F"),1,"")</f>
        <v/>
      </c>
      <c r="AP799" s="35" t="str">
        <f>IF(AND($E799="Oui",$L799="Stage",$H799="F"),1,"")</f>
        <v/>
      </c>
      <c r="AQ799" s="35" t="str">
        <f>IF(AND($E799="Oui",$L799="Autre",$H799="F"),1,"")</f>
        <v/>
      </c>
      <c r="AR799" s="35" t="str">
        <f>IF(AND($E799="Oui",$O799="Cadre",$H799="F"),1,"")</f>
        <v/>
      </c>
      <c r="AS799" s="35" t="str">
        <f>IF(AND($E799="Oui",$O799="Agent de maîtrise",$H799="F"),1,"")</f>
        <v/>
      </c>
      <c r="AT799" s="35" t="str">
        <f>IF(AND($E799="Oui",$O799="Autre",$H799="F"),1,"")</f>
        <v/>
      </c>
      <c r="AU799" s="35" t="str">
        <f ca="1">IF($D799&gt;$AU$5,1,"")</f>
        <v/>
      </c>
      <c r="AV799" s="35" t="str">
        <f ca="1">IF(AND($D799&gt;$AV$5,$D799&lt;$AU$5),1,"")</f>
        <v/>
      </c>
      <c r="AW799" s="35" t="str">
        <f ca="1">IF($C799&gt;$AU$5,1,"")</f>
        <v/>
      </c>
      <c r="AX799" s="35" t="str">
        <f ca="1">IF(AND($C799&gt;$AV$5,$C799&lt;$AU$5),1,"")</f>
        <v/>
      </c>
      <c r="AY799" s="21" t="str">
        <f t="shared" si="64"/>
        <v/>
      </c>
    </row>
    <row r="800" spans="1:51" x14ac:dyDescent="0.25">
      <c r="A800" s="18">
        <v>793</v>
      </c>
      <c r="B800" s="32"/>
      <c r="C800" s="33"/>
      <c r="D800" s="33"/>
      <c r="E800" s="26" t="str">
        <f t="shared" si="60"/>
        <v/>
      </c>
      <c r="F800" s="34"/>
      <c r="G800" s="35"/>
      <c r="H800" s="33"/>
      <c r="I800" s="35"/>
      <c r="J800" s="37"/>
      <c r="K800" s="37"/>
      <c r="L800" s="37"/>
      <c r="M800" s="37"/>
      <c r="N800" s="33"/>
      <c r="O800" s="33"/>
      <c r="P800" s="33"/>
      <c r="Q800" s="33"/>
      <c r="R800" s="35"/>
      <c r="S800" s="35"/>
      <c r="T800" s="37"/>
      <c r="U800" s="37"/>
      <c r="V800" s="35" t="str">
        <f>IF(ISBLANK(C800),"",IF(ISBLANK($D800),$C$3-C800,D800-C800))</f>
        <v/>
      </c>
      <c r="W800" s="35" t="str">
        <f>IF(E800="Oui",1,"")</f>
        <v/>
      </c>
      <c r="X800" s="35" t="str">
        <f t="shared" si="61"/>
        <v/>
      </c>
      <c r="Y800" s="35" t="str">
        <f t="shared" si="62"/>
        <v/>
      </c>
      <c r="Z800" s="35" t="str">
        <f>IF(E800="Oui",N800,"")</f>
        <v/>
      </c>
      <c r="AA800" s="38" t="str">
        <f>IF(E800="Oui",($C$3-J800)/365,"")</f>
        <v/>
      </c>
      <c r="AB800" s="35" t="str">
        <f t="shared" si="63"/>
        <v/>
      </c>
      <c r="AC800" s="35" t="str">
        <f>IF(AND($E800="Oui",$L800="CDI"),1,"")</f>
        <v/>
      </c>
      <c r="AD800" s="35" t="str">
        <f>IF(AND($E800="Oui",$L800="CDD"),1,"")</f>
        <v/>
      </c>
      <c r="AE800" s="35" t="str">
        <f>IF(AND($E800="Oui",$L800="Apprentissage"),1,"")</f>
        <v/>
      </c>
      <c r="AF800" s="35" t="str">
        <f>IF(AND($E800="Oui",$L800="Stage"),1,"")</f>
        <v/>
      </c>
      <c r="AG800" s="35" t="str">
        <f>IF(AND($E800="Oui",$L800="Autre"),1,"")</f>
        <v/>
      </c>
      <c r="AH800" s="35" t="str">
        <f>IF(AND($E800="Oui",$O800="Cadre"),1,"")</f>
        <v/>
      </c>
      <c r="AI800" s="35" t="str">
        <f>IF(AND($E800="Oui",$O800="Agent de maîtrise"),1,"")</f>
        <v/>
      </c>
      <c r="AJ800" s="35" t="str">
        <f>IF(AND($E800="Oui",$O800="Autre"),1,"")</f>
        <v/>
      </c>
      <c r="AK800" s="38" t="str">
        <f>IF(AND($E800="Oui",$H800="F"),($C$3-J800)/365,"")</f>
        <v/>
      </c>
      <c r="AL800" s="38" t="str">
        <f>IF(AND($E800="Oui",$H800="M"),($C$3-$J800)/365,"")</f>
        <v/>
      </c>
      <c r="AM800" s="35" t="str">
        <f>IF(AND($E800="Oui",$L800="CDI",$H800="F"),1,"")</f>
        <v/>
      </c>
      <c r="AN800" s="35" t="str">
        <f>IF(AND($E800="Oui",$L800="CDD",$H800="F"),1,"")</f>
        <v/>
      </c>
      <c r="AO800" s="35" t="str">
        <f>IF(AND($E800="Oui",$L800="Apprentissage",$H800="F"),1,"")</f>
        <v/>
      </c>
      <c r="AP800" s="35" t="str">
        <f>IF(AND($E800="Oui",$L800="Stage",$H800="F"),1,"")</f>
        <v/>
      </c>
      <c r="AQ800" s="35" t="str">
        <f>IF(AND($E800="Oui",$L800="Autre",$H800="F"),1,"")</f>
        <v/>
      </c>
      <c r="AR800" s="35" t="str">
        <f>IF(AND($E800="Oui",$O800="Cadre",$H800="F"),1,"")</f>
        <v/>
      </c>
      <c r="AS800" s="35" t="str">
        <f>IF(AND($E800="Oui",$O800="Agent de maîtrise",$H800="F"),1,"")</f>
        <v/>
      </c>
      <c r="AT800" s="35" t="str">
        <f>IF(AND($E800="Oui",$O800="Autre",$H800="F"),1,"")</f>
        <v/>
      </c>
      <c r="AU800" s="35" t="str">
        <f ca="1">IF($D800&gt;$AU$5,1,"")</f>
        <v/>
      </c>
      <c r="AV800" s="35" t="str">
        <f ca="1">IF(AND($D800&gt;$AV$5,$D800&lt;$AU$5),1,"")</f>
        <v/>
      </c>
      <c r="AW800" s="35" t="str">
        <f ca="1">IF($C800&gt;$AU$5,1,"")</f>
        <v/>
      </c>
      <c r="AX800" s="35" t="str">
        <f ca="1">IF(AND($C800&gt;$AV$5,$C800&lt;$AU$5),1,"")</f>
        <v/>
      </c>
      <c r="AY800" s="21" t="str">
        <f t="shared" si="64"/>
        <v/>
      </c>
    </row>
    <row r="801" spans="1:51" x14ac:dyDescent="0.25">
      <c r="A801" s="18">
        <v>794</v>
      </c>
      <c r="B801" s="32"/>
      <c r="C801" s="33"/>
      <c r="D801" s="33"/>
      <c r="E801" s="26" t="str">
        <f t="shared" si="60"/>
        <v/>
      </c>
      <c r="F801" s="34"/>
      <c r="G801" s="35"/>
      <c r="H801" s="33"/>
      <c r="I801" s="35"/>
      <c r="J801" s="37"/>
      <c r="K801" s="37"/>
      <c r="L801" s="37"/>
      <c r="M801" s="37"/>
      <c r="N801" s="33"/>
      <c r="O801" s="33"/>
      <c r="P801" s="33"/>
      <c r="Q801" s="33"/>
      <c r="R801" s="35"/>
      <c r="S801" s="35"/>
      <c r="T801" s="37"/>
      <c r="U801" s="37"/>
      <c r="V801" s="35" t="str">
        <f>IF(ISBLANK(C801),"",IF(ISBLANK($D801),$C$3-C801,D801-C801))</f>
        <v/>
      </c>
      <c r="W801" s="35" t="str">
        <f>IF(E801="Oui",1,"")</f>
        <v/>
      </c>
      <c r="X801" s="35" t="str">
        <f t="shared" si="61"/>
        <v/>
      </c>
      <c r="Y801" s="35" t="str">
        <f t="shared" si="62"/>
        <v/>
      </c>
      <c r="Z801" s="35" t="str">
        <f>IF(E801="Oui",N801,"")</f>
        <v/>
      </c>
      <c r="AA801" s="38" t="str">
        <f>IF(E801="Oui",($C$3-J801)/365,"")</f>
        <v/>
      </c>
      <c r="AB801" s="35" t="str">
        <f t="shared" si="63"/>
        <v/>
      </c>
      <c r="AC801" s="35" t="str">
        <f>IF(AND($E801="Oui",$L801="CDI"),1,"")</f>
        <v/>
      </c>
      <c r="AD801" s="35" t="str">
        <f>IF(AND($E801="Oui",$L801="CDD"),1,"")</f>
        <v/>
      </c>
      <c r="AE801" s="35" t="str">
        <f>IF(AND($E801="Oui",$L801="Apprentissage"),1,"")</f>
        <v/>
      </c>
      <c r="AF801" s="35" t="str">
        <f>IF(AND($E801="Oui",$L801="Stage"),1,"")</f>
        <v/>
      </c>
      <c r="AG801" s="35" t="str">
        <f>IF(AND($E801="Oui",$L801="Autre"),1,"")</f>
        <v/>
      </c>
      <c r="AH801" s="35" t="str">
        <f>IF(AND($E801="Oui",$O801="Cadre"),1,"")</f>
        <v/>
      </c>
      <c r="AI801" s="35" t="str">
        <f>IF(AND($E801="Oui",$O801="Agent de maîtrise"),1,"")</f>
        <v/>
      </c>
      <c r="AJ801" s="35" t="str">
        <f>IF(AND($E801="Oui",$O801="Autre"),1,"")</f>
        <v/>
      </c>
      <c r="AK801" s="38" t="str">
        <f>IF(AND($E801="Oui",$H801="F"),($C$3-J801)/365,"")</f>
        <v/>
      </c>
      <c r="AL801" s="38" t="str">
        <f>IF(AND($E801="Oui",$H801="M"),($C$3-$J801)/365,"")</f>
        <v/>
      </c>
      <c r="AM801" s="35" t="str">
        <f>IF(AND($E801="Oui",$L801="CDI",$H801="F"),1,"")</f>
        <v/>
      </c>
      <c r="AN801" s="35" t="str">
        <f>IF(AND($E801="Oui",$L801="CDD",$H801="F"),1,"")</f>
        <v/>
      </c>
      <c r="AO801" s="35" t="str">
        <f>IF(AND($E801="Oui",$L801="Apprentissage",$H801="F"),1,"")</f>
        <v/>
      </c>
      <c r="AP801" s="35" t="str">
        <f>IF(AND($E801="Oui",$L801="Stage",$H801="F"),1,"")</f>
        <v/>
      </c>
      <c r="AQ801" s="35" t="str">
        <f>IF(AND($E801="Oui",$L801="Autre",$H801="F"),1,"")</f>
        <v/>
      </c>
      <c r="AR801" s="35" t="str">
        <f>IF(AND($E801="Oui",$O801="Cadre",$H801="F"),1,"")</f>
        <v/>
      </c>
      <c r="AS801" s="35" t="str">
        <f>IF(AND($E801="Oui",$O801="Agent de maîtrise",$H801="F"),1,"")</f>
        <v/>
      </c>
      <c r="AT801" s="35" t="str">
        <f>IF(AND($E801="Oui",$O801="Autre",$H801="F"),1,"")</f>
        <v/>
      </c>
      <c r="AU801" s="35" t="str">
        <f ca="1">IF($D801&gt;$AU$5,1,"")</f>
        <v/>
      </c>
      <c r="AV801" s="35" t="str">
        <f ca="1">IF(AND($D801&gt;$AV$5,$D801&lt;$AU$5),1,"")</f>
        <v/>
      </c>
      <c r="AW801" s="35" t="str">
        <f ca="1">IF($C801&gt;$AU$5,1,"")</f>
        <v/>
      </c>
      <c r="AX801" s="35" t="str">
        <f ca="1">IF(AND($C801&gt;$AV$5,$C801&lt;$AU$5),1,"")</f>
        <v/>
      </c>
      <c r="AY801" s="21" t="str">
        <f t="shared" si="64"/>
        <v/>
      </c>
    </row>
    <row r="802" spans="1:51" x14ac:dyDescent="0.25">
      <c r="A802" s="18">
        <v>795</v>
      </c>
      <c r="B802" s="32"/>
      <c r="C802" s="33"/>
      <c r="D802" s="33"/>
      <c r="E802" s="26" t="str">
        <f t="shared" si="60"/>
        <v/>
      </c>
      <c r="F802" s="34"/>
      <c r="G802" s="35"/>
      <c r="H802" s="33"/>
      <c r="I802" s="35"/>
      <c r="J802" s="37"/>
      <c r="K802" s="37"/>
      <c r="L802" s="37"/>
      <c r="M802" s="37"/>
      <c r="N802" s="33"/>
      <c r="O802" s="33"/>
      <c r="P802" s="33"/>
      <c r="Q802" s="33"/>
      <c r="R802" s="35"/>
      <c r="S802" s="35"/>
      <c r="T802" s="37"/>
      <c r="U802" s="37"/>
      <c r="V802" s="35" t="str">
        <f>IF(ISBLANK(C802),"",IF(ISBLANK($D802),$C$3-C802,D802-C802))</f>
        <v/>
      </c>
      <c r="W802" s="35" t="str">
        <f>IF(E802="Oui",1,"")</f>
        <v/>
      </c>
      <c r="X802" s="35" t="str">
        <f t="shared" si="61"/>
        <v/>
      </c>
      <c r="Y802" s="35" t="str">
        <f t="shared" si="62"/>
        <v/>
      </c>
      <c r="Z802" s="35" t="str">
        <f>IF(E802="Oui",N802,"")</f>
        <v/>
      </c>
      <c r="AA802" s="38" t="str">
        <f>IF(E802="Oui",($C$3-J802)/365,"")</f>
        <v/>
      </c>
      <c r="AB802" s="35" t="str">
        <f t="shared" si="63"/>
        <v/>
      </c>
      <c r="AC802" s="35" t="str">
        <f>IF(AND($E802="Oui",$L802="CDI"),1,"")</f>
        <v/>
      </c>
      <c r="AD802" s="35" t="str">
        <f>IF(AND($E802="Oui",$L802="CDD"),1,"")</f>
        <v/>
      </c>
      <c r="AE802" s="35" t="str">
        <f>IF(AND($E802="Oui",$L802="Apprentissage"),1,"")</f>
        <v/>
      </c>
      <c r="AF802" s="35" t="str">
        <f>IF(AND($E802="Oui",$L802="Stage"),1,"")</f>
        <v/>
      </c>
      <c r="AG802" s="35" t="str">
        <f>IF(AND($E802="Oui",$L802="Autre"),1,"")</f>
        <v/>
      </c>
      <c r="AH802" s="35" t="str">
        <f>IF(AND($E802="Oui",$O802="Cadre"),1,"")</f>
        <v/>
      </c>
      <c r="AI802" s="35" t="str">
        <f>IF(AND($E802="Oui",$O802="Agent de maîtrise"),1,"")</f>
        <v/>
      </c>
      <c r="AJ802" s="35" t="str">
        <f>IF(AND($E802="Oui",$O802="Autre"),1,"")</f>
        <v/>
      </c>
      <c r="AK802" s="38" t="str">
        <f>IF(AND($E802="Oui",$H802="F"),($C$3-J802)/365,"")</f>
        <v/>
      </c>
      <c r="AL802" s="38" t="str">
        <f>IF(AND($E802="Oui",$H802="M"),($C$3-$J802)/365,"")</f>
        <v/>
      </c>
      <c r="AM802" s="35" t="str">
        <f>IF(AND($E802="Oui",$L802="CDI",$H802="F"),1,"")</f>
        <v/>
      </c>
      <c r="AN802" s="35" t="str">
        <f>IF(AND($E802="Oui",$L802="CDD",$H802="F"),1,"")</f>
        <v/>
      </c>
      <c r="AO802" s="35" t="str">
        <f>IF(AND($E802="Oui",$L802="Apprentissage",$H802="F"),1,"")</f>
        <v/>
      </c>
      <c r="AP802" s="35" t="str">
        <f>IF(AND($E802="Oui",$L802="Stage",$H802="F"),1,"")</f>
        <v/>
      </c>
      <c r="AQ802" s="35" t="str">
        <f>IF(AND($E802="Oui",$L802="Autre",$H802="F"),1,"")</f>
        <v/>
      </c>
      <c r="AR802" s="35" t="str">
        <f>IF(AND($E802="Oui",$O802="Cadre",$H802="F"),1,"")</f>
        <v/>
      </c>
      <c r="AS802" s="35" t="str">
        <f>IF(AND($E802="Oui",$O802="Agent de maîtrise",$H802="F"),1,"")</f>
        <v/>
      </c>
      <c r="AT802" s="35" t="str">
        <f>IF(AND($E802="Oui",$O802="Autre",$H802="F"),1,"")</f>
        <v/>
      </c>
      <c r="AU802" s="35" t="str">
        <f ca="1">IF($D802&gt;$AU$5,1,"")</f>
        <v/>
      </c>
      <c r="AV802" s="35" t="str">
        <f ca="1">IF(AND($D802&gt;$AV$5,$D802&lt;$AU$5),1,"")</f>
        <v/>
      </c>
      <c r="AW802" s="35" t="str">
        <f ca="1">IF($C802&gt;$AU$5,1,"")</f>
        <v/>
      </c>
      <c r="AX802" s="35" t="str">
        <f ca="1">IF(AND($C802&gt;$AV$5,$C802&lt;$AU$5),1,"")</f>
        <v/>
      </c>
      <c r="AY802" s="21" t="str">
        <f t="shared" si="64"/>
        <v/>
      </c>
    </row>
    <row r="803" spans="1:51" x14ac:dyDescent="0.25">
      <c r="A803" s="18">
        <v>796</v>
      </c>
      <c r="B803" s="32"/>
      <c r="C803" s="33"/>
      <c r="D803" s="33"/>
      <c r="E803" s="26" t="str">
        <f t="shared" si="60"/>
        <v/>
      </c>
      <c r="F803" s="34"/>
      <c r="G803" s="35"/>
      <c r="H803" s="33"/>
      <c r="I803" s="35"/>
      <c r="J803" s="37"/>
      <c r="K803" s="37"/>
      <c r="L803" s="37"/>
      <c r="M803" s="37"/>
      <c r="N803" s="33"/>
      <c r="O803" s="33"/>
      <c r="P803" s="33"/>
      <c r="Q803" s="33"/>
      <c r="R803" s="35"/>
      <c r="S803" s="35"/>
      <c r="T803" s="37"/>
      <c r="U803" s="37"/>
      <c r="V803" s="35" t="str">
        <f>IF(ISBLANK(C803),"",IF(ISBLANK($D803),$C$3-C803,D803-C803))</f>
        <v/>
      </c>
      <c r="W803" s="35" t="str">
        <f>IF(E803="Oui",1,"")</f>
        <v/>
      </c>
      <c r="X803" s="35" t="str">
        <f t="shared" si="61"/>
        <v/>
      </c>
      <c r="Y803" s="35" t="str">
        <f t="shared" si="62"/>
        <v/>
      </c>
      <c r="Z803" s="35" t="str">
        <f>IF(E803="Oui",N803,"")</f>
        <v/>
      </c>
      <c r="AA803" s="38" t="str">
        <f>IF(E803="Oui",($C$3-J803)/365,"")</f>
        <v/>
      </c>
      <c r="AB803" s="35" t="str">
        <f t="shared" si="63"/>
        <v/>
      </c>
      <c r="AC803" s="35" t="str">
        <f>IF(AND($E803="Oui",$L803="CDI"),1,"")</f>
        <v/>
      </c>
      <c r="AD803" s="35" t="str">
        <f>IF(AND($E803="Oui",$L803="CDD"),1,"")</f>
        <v/>
      </c>
      <c r="AE803" s="35" t="str">
        <f>IF(AND($E803="Oui",$L803="Apprentissage"),1,"")</f>
        <v/>
      </c>
      <c r="AF803" s="35" t="str">
        <f>IF(AND($E803="Oui",$L803="Stage"),1,"")</f>
        <v/>
      </c>
      <c r="AG803" s="35" t="str">
        <f>IF(AND($E803="Oui",$L803="Autre"),1,"")</f>
        <v/>
      </c>
      <c r="AH803" s="35" t="str">
        <f>IF(AND($E803="Oui",$O803="Cadre"),1,"")</f>
        <v/>
      </c>
      <c r="AI803" s="35" t="str">
        <f>IF(AND($E803="Oui",$O803="Agent de maîtrise"),1,"")</f>
        <v/>
      </c>
      <c r="AJ803" s="35" t="str">
        <f>IF(AND($E803="Oui",$O803="Autre"),1,"")</f>
        <v/>
      </c>
      <c r="AK803" s="38" t="str">
        <f>IF(AND($E803="Oui",$H803="F"),($C$3-J803)/365,"")</f>
        <v/>
      </c>
      <c r="AL803" s="38" t="str">
        <f>IF(AND($E803="Oui",$H803="M"),($C$3-$J803)/365,"")</f>
        <v/>
      </c>
      <c r="AM803" s="35" t="str">
        <f>IF(AND($E803="Oui",$L803="CDI",$H803="F"),1,"")</f>
        <v/>
      </c>
      <c r="AN803" s="35" t="str">
        <f>IF(AND($E803="Oui",$L803="CDD",$H803="F"),1,"")</f>
        <v/>
      </c>
      <c r="AO803" s="35" t="str">
        <f>IF(AND($E803="Oui",$L803="Apprentissage",$H803="F"),1,"")</f>
        <v/>
      </c>
      <c r="AP803" s="35" t="str">
        <f>IF(AND($E803="Oui",$L803="Stage",$H803="F"),1,"")</f>
        <v/>
      </c>
      <c r="AQ803" s="35" t="str">
        <f>IF(AND($E803="Oui",$L803="Autre",$H803="F"),1,"")</f>
        <v/>
      </c>
      <c r="AR803" s="35" t="str">
        <f>IF(AND($E803="Oui",$O803="Cadre",$H803="F"),1,"")</f>
        <v/>
      </c>
      <c r="AS803" s="35" t="str">
        <f>IF(AND($E803="Oui",$O803="Agent de maîtrise",$H803="F"),1,"")</f>
        <v/>
      </c>
      <c r="AT803" s="35" t="str">
        <f>IF(AND($E803="Oui",$O803="Autre",$H803="F"),1,"")</f>
        <v/>
      </c>
      <c r="AU803" s="35" t="str">
        <f ca="1">IF($D803&gt;$AU$5,1,"")</f>
        <v/>
      </c>
      <c r="AV803" s="35" t="str">
        <f ca="1">IF(AND($D803&gt;$AV$5,$D803&lt;$AU$5),1,"")</f>
        <v/>
      </c>
      <c r="AW803" s="35" t="str">
        <f ca="1">IF($C803&gt;$AU$5,1,"")</f>
        <v/>
      </c>
      <c r="AX803" s="35" t="str">
        <f ca="1">IF(AND($C803&gt;$AV$5,$C803&lt;$AU$5),1,"")</f>
        <v/>
      </c>
      <c r="AY803" s="21" t="str">
        <f t="shared" si="64"/>
        <v/>
      </c>
    </row>
    <row r="804" spans="1:51" x14ac:dyDescent="0.25">
      <c r="A804" s="18">
        <v>797</v>
      </c>
      <c r="B804" s="32"/>
      <c r="C804" s="33"/>
      <c r="D804" s="33"/>
      <c r="E804" s="26" t="str">
        <f t="shared" si="60"/>
        <v/>
      </c>
      <c r="F804" s="34"/>
      <c r="G804" s="35"/>
      <c r="H804" s="33"/>
      <c r="I804" s="35"/>
      <c r="J804" s="37"/>
      <c r="K804" s="37"/>
      <c r="L804" s="37"/>
      <c r="M804" s="37"/>
      <c r="N804" s="33"/>
      <c r="O804" s="33"/>
      <c r="P804" s="33"/>
      <c r="Q804" s="33"/>
      <c r="R804" s="35"/>
      <c r="S804" s="35"/>
      <c r="T804" s="37"/>
      <c r="U804" s="37"/>
      <c r="V804" s="35" t="str">
        <f>IF(ISBLANK(C804),"",IF(ISBLANK($D804),$C$3-C804,D804-C804))</f>
        <v/>
      </c>
      <c r="W804" s="35" t="str">
        <f>IF(E804="Oui",1,"")</f>
        <v/>
      </c>
      <c r="X804" s="35" t="str">
        <f t="shared" si="61"/>
        <v/>
      </c>
      <c r="Y804" s="35" t="str">
        <f t="shared" si="62"/>
        <v/>
      </c>
      <c r="Z804" s="35" t="str">
        <f>IF(E804="Oui",N804,"")</f>
        <v/>
      </c>
      <c r="AA804" s="38" t="str">
        <f>IF(E804="Oui",($C$3-J804)/365,"")</f>
        <v/>
      </c>
      <c r="AB804" s="35" t="str">
        <f t="shared" si="63"/>
        <v/>
      </c>
      <c r="AC804" s="35" t="str">
        <f>IF(AND($E804="Oui",$L804="CDI"),1,"")</f>
        <v/>
      </c>
      <c r="AD804" s="35" t="str">
        <f>IF(AND($E804="Oui",$L804="CDD"),1,"")</f>
        <v/>
      </c>
      <c r="AE804" s="35" t="str">
        <f>IF(AND($E804="Oui",$L804="Apprentissage"),1,"")</f>
        <v/>
      </c>
      <c r="AF804" s="35" t="str">
        <f>IF(AND($E804="Oui",$L804="Stage"),1,"")</f>
        <v/>
      </c>
      <c r="AG804" s="35" t="str">
        <f>IF(AND($E804="Oui",$L804="Autre"),1,"")</f>
        <v/>
      </c>
      <c r="AH804" s="35" t="str">
        <f>IF(AND($E804="Oui",$O804="Cadre"),1,"")</f>
        <v/>
      </c>
      <c r="AI804" s="35" t="str">
        <f>IF(AND($E804="Oui",$O804="Agent de maîtrise"),1,"")</f>
        <v/>
      </c>
      <c r="AJ804" s="35" t="str">
        <f>IF(AND($E804="Oui",$O804="Autre"),1,"")</f>
        <v/>
      </c>
      <c r="AK804" s="38" t="str">
        <f>IF(AND($E804="Oui",$H804="F"),($C$3-J804)/365,"")</f>
        <v/>
      </c>
      <c r="AL804" s="38" t="str">
        <f>IF(AND($E804="Oui",$H804="M"),($C$3-$J804)/365,"")</f>
        <v/>
      </c>
      <c r="AM804" s="35" t="str">
        <f>IF(AND($E804="Oui",$L804="CDI",$H804="F"),1,"")</f>
        <v/>
      </c>
      <c r="AN804" s="35" t="str">
        <f>IF(AND($E804="Oui",$L804="CDD",$H804="F"),1,"")</f>
        <v/>
      </c>
      <c r="AO804" s="35" t="str">
        <f>IF(AND($E804="Oui",$L804="Apprentissage",$H804="F"),1,"")</f>
        <v/>
      </c>
      <c r="AP804" s="35" t="str">
        <f>IF(AND($E804="Oui",$L804="Stage",$H804="F"),1,"")</f>
        <v/>
      </c>
      <c r="AQ804" s="35" t="str">
        <f>IF(AND($E804="Oui",$L804="Autre",$H804="F"),1,"")</f>
        <v/>
      </c>
      <c r="AR804" s="35" t="str">
        <f>IF(AND($E804="Oui",$O804="Cadre",$H804="F"),1,"")</f>
        <v/>
      </c>
      <c r="AS804" s="35" t="str">
        <f>IF(AND($E804="Oui",$O804="Agent de maîtrise",$H804="F"),1,"")</f>
        <v/>
      </c>
      <c r="AT804" s="35" t="str">
        <f>IF(AND($E804="Oui",$O804="Autre",$H804="F"),1,"")</f>
        <v/>
      </c>
      <c r="AU804" s="35" t="str">
        <f ca="1">IF($D804&gt;$AU$5,1,"")</f>
        <v/>
      </c>
      <c r="AV804" s="35" t="str">
        <f ca="1">IF(AND($D804&gt;$AV$5,$D804&lt;$AU$5),1,"")</f>
        <v/>
      </c>
      <c r="AW804" s="35" t="str">
        <f ca="1">IF($C804&gt;$AU$5,1,"")</f>
        <v/>
      </c>
      <c r="AX804" s="35" t="str">
        <f ca="1">IF(AND($C804&gt;$AV$5,$C804&lt;$AU$5),1,"")</f>
        <v/>
      </c>
      <c r="AY804" s="21" t="str">
        <f t="shared" si="64"/>
        <v/>
      </c>
    </row>
    <row r="805" spans="1:51" x14ac:dyDescent="0.25">
      <c r="A805" s="18">
        <v>798</v>
      </c>
      <c r="B805" s="32"/>
      <c r="C805" s="33"/>
      <c r="D805" s="33"/>
      <c r="E805" s="26" t="str">
        <f t="shared" si="60"/>
        <v/>
      </c>
      <c r="F805" s="34"/>
      <c r="G805" s="35"/>
      <c r="H805" s="33"/>
      <c r="I805" s="35"/>
      <c r="J805" s="37"/>
      <c r="K805" s="37"/>
      <c r="L805" s="37"/>
      <c r="M805" s="37"/>
      <c r="N805" s="33"/>
      <c r="O805" s="33"/>
      <c r="P805" s="33"/>
      <c r="Q805" s="33"/>
      <c r="R805" s="35"/>
      <c r="S805" s="35"/>
      <c r="T805" s="37"/>
      <c r="U805" s="37"/>
      <c r="V805" s="35" t="str">
        <f>IF(ISBLANK(C805),"",IF(ISBLANK($D805),$C$3-C805,D805-C805))</f>
        <v/>
      </c>
      <c r="W805" s="35" t="str">
        <f>IF(E805="Oui",1,"")</f>
        <v/>
      </c>
      <c r="X805" s="35" t="str">
        <f t="shared" si="61"/>
        <v/>
      </c>
      <c r="Y805" s="35" t="str">
        <f t="shared" si="62"/>
        <v/>
      </c>
      <c r="Z805" s="35" t="str">
        <f>IF(E805="Oui",N805,"")</f>
        <v/>
      </c>
      <c r="AA805" s="38" t="str">
        <f>IF(E805="Oui",($C$3-J805)/365,"")</f>
        <v/>
      </c>
      <c r="AB805" s="35" t="str">
        <f t="shared" si="63"/>
        <v/>
      </c>
      <c r="AC805" s="35" t="str">
        <f>IF(AND($E805="Oui",$L805="CDI"),1,"")</f>
        <v/>
      </c>
      <c r="AD805" s="35" t="str">
        <f>IF(AND($E805="Oui",$L805="CDD"),1,"")</f>
        <v/>
      </c>
      <c r="AE805" s="35" t="str">
        <f>IF(AND($E805="Oui",$L805="Apprentissage"),1,"")</f>
        <v/>
      </c>
      <c r="AF805" s="35" t="str">
        <f>IF(AND($E805="Oui",$L805="Stage"),1,"")</f>
        <v/>
      </c>
      <c r="AG805" s="35" t="str">
        <f>IF(AND($E805="Oui",$L805="Autre"),1,"")</f>
        <v/>
      </c>
      <c r="AH805" s="35" t="str">
        <f>IF(AND($E805="Oui",$O805="Cadre"),1,"")</f>
        <v/>
      </c>
      <c r="AI805" s="35" t="str">
        <f>IF(AND($E805="Oui",$O805="Agent de maîtrise"),1,"")</f>
        <v/>
      </c>
      <c r="AJ805" s="35" t="str">
        <f>IF(AND($E805="Oui",$O805="Autre"),1,"")</f>
        <v/>
      </c>
      <c r="AK805" s="38" t="str">
        <f>IF(AND($E805="Oui",$H805="F"),($C$3-J805)/365,"")</f>
        <v/>
      </c>
      <c r="AL805" s="38" t="str">
        <f>IF(AND($E805="Oui",$H805="M"),($C$3-$J805)/365,"")</f>
        <v/>
      </c>
      <c r="AM805" s="35" t="str">
        <f>IF(AND($E805="Oui",$L805="CDI",$H805="F"),1,"")</f>
        <v/>
      </c>
      <c r="AN805" s="35" t="str">
        <f>IF(AND($E805="Oui",$L805="CDD",$H805="F"),1,"")</f>
        <v/>
      </c>
      <c r="AO805" s="35" t="str">
        <f>IF(AND($E805="Oui",$L805="Apprentissage",$H805="F"),1,"")</f>
        <v/>
      </c>
      <c r="AP805" s="35" t="str">
        <f>IF(AND($E805="Oui",$L805="Stage",$H805="F"),1,"")</f>
        <v/>
      </c>
      <c r="AQ805" s="35" t="str">
        <f>IF(AND($E805="Oui",$L805="Autre",$H805="F"),1,"")</f>
        <v/>
      </c>
      <c r="AR805" s="35" t="str">
        <f>IF(AND($E805="Oui",$O805="Cadre",$H805="F"),1,"")</f>
        <v/>
      </c>
      <c r="AS805" s="35" t="str">
        <f>IF(AND($E805="Oui",$O805="Agent de maîtrise",$H805="F"),1,"")</f>
        <v/>
      </c>
      <c r="AT805" s="35" t="str">
        <f>IF(AND($E805="Oui",$O805="Autre",$H805="F"),1,"")</f>
        <v/>
      </c>
      <c r="AU805" s="35" t="str">
        <f ca="1">IF($D805&gt;$AU$5,1,"")</f>
        <v/>
      </c>
      <c r="AV805" s="35" t="str">
        <f ca="1">IF(AND($D805&gt;$AV$5,$D805&lt;$AU$5),1,"")</f>
        <v/>
      </c>
      <c r="AW805" s="35" t="str">
        <f ca="1">IF($C805&gt;$AU$5,1,"")</f>
        <v/>
      </c>
      <c r="AX805" s="35" t="str">
        <f ca="1">IF(AND($C805&gt;$AV$5,$C805&lt;$AU$5),1,"")</f>
        <v/>
      </c>
      <c r="AY805" s="21" t="str">
        <f t="shared" si="64"/>
        <v/>
      </c>
    </row>
    <row r="806" spans="1:51" x14ac:dyDescent="0.25">
      <c r="A806" s="18">
        <v>799</v>
      </c>
      <c r="B806" s="32"/>
      <c r="C806" s="33"/>
      <c r="D806" s="33"/>
      <c r="E806" s="26" t="str">
        <f t="shared" si="60"/>
        <v/>
      </c>
      <c r="F806" s="34"/>
      <c r="G806" s="35"/>
      <c r="H806" s="33"/>
      <c r="I806" s="35"/>
      <c r="J806" s="37"/>
      <c r="K806" s="37"/>
      <c r="L806" s="37"/>
      <c r="M806" s="37"/>
      <c r="N806" s="33"/>
      <c r="O806" s="33"/>
      <c r="P806" s="33"/>
      <c r="Q806" s="33"/>
      <c r="R806" s="35"/>
      <c r="S806" s="35"/>
      <c r="T806" s="37"/>
      <c r="U806" s="37"/>
      <c r="V806" s="35" t="str">
        <f>IF(ISBLANK(C806),"",IF(ISBLANK($D806),$C$3-C806,D806-C806))</f>
        <v/>
      </c>
      <c r="W806" s="35" t="str">
        <f>IF(E806="Oui",1,"")</f>
        <v/>
      </c>
      <c r="X806" s="35" t="str">
        <f t="shared" si="61"/>
        <v/>
      </c>
      <c r="Y806" s="35" t="str">
        <f t="shared" si="62"/>
        <v/>
      </c>
      <c r="Z806" s="35" t="str">
        <f>IF(E806="Oui",N806,"")</f>
        <v/>
      </c>
      <c r="AA806" s="38" t="str">
        <f>IF(E806="Oui",($C$3-J806)/365,"")</f>
        <v/>
      </c>
      <c r="AB806" s="35" t="str">
        <f t="shared" si="63"/>
        <v/>
      </c>
      <c r="AC806" s="35" t="str">
        <f>IF(AND($E806="Oui",$L806="CDI"),1,"")</f>
        <v/>
      </c>
      <c r="AD806" s="35" t="str">
        <f>IF(AND($E806="Oui",$L806="CDD"),1,"")</f>
        <v/>
      </c>
      <c r="AE806" s="35" t="str">
        <f>IF(AND($E806="Oui",$L806="Apprentissage"),1,"")</f>
        <v/>
      </c>
      <c r="AF806" s="35" t="str">
        <f>IF(AND($E806="Oui",$L806="Stage"),1,"")</f>
        <v/>
      </c>
      <c r="AG806" s="35" t="str">
        <f>IF(AND($E806="Oui",$L806="Autre"),1,"")</f>
        <v/>
      </c>
      <c r="AH806" s="35" t="str">
        <f>IF(AND($E806="Oui",$O806="Cadre"),1,"")</f>
        <v/>
      </c>
      <c r="AI806" s="35" t="str">
        <f>IF(AND($E806="Oui",$O806="Agent de maîtrise"),1,"")</f>
        <v/>
      </c>
      <c r="AJ806" s="35" t="str">
        <f>IF(AND($E806="Oui",$O806="Autre"),1,"")</f>
        <v/>
      </c>
      <c r="AK806" s="38" t="str">
        <f>IF(AND($E806="Oui",$H806="F"),($C$3-J806)/365,"")</f>
        <v/>
      </c>
      <c r="AL806" s="38" t="str">
        <f>IF(AND($E806="Oui",$H806="M"),($C$3-$J806)/365,"")</f>
        <v/>
      </c>
      <c r="AM806" s="35" t="str">
        <f>IF(AND($E806="Oui",$L806="CDI",$H806="F"),1,"")</f>
        <v/>
      </c>
      <c r="AN806" s="35" t="str">
        <f>IF(AND($E806="Oui",$L806="CDD",$H806="F"),1,"")</f>
        <v/>
      </c>
      <c r="AO806" s="35" t="str">
        <f>IF(AND($E806="Oui",$L806="Apprentissage",$H806="F"),1,"")</f>
        <v/>
      </c>
      <c r="AP806" s="35" t="str">
        <f>IF(AND($E806="Oui",$L806="Stage",$H806="F"),1,"")</f>
        <v/>
      </c>
      <c r="AQ806" s="35" t="str">
        <f>IF(AND($E806="Oui",$L806="Autre",$H806="F"),1,"")</f>
        <v/>
      </c>
      <c r="AR806" s="35" t="str">
        <f>IF(AND($E806="Oui",$O806="Cadre",$H806="F"),1,"")</f>
        <v/>
      </c>
      <c r="AS806" s="35" t="str">
        <f>IF(AND($E806="Oui",$O806="Agent de maîtrise",$H806="F"),1,"")</f>
        <v/>
      </c>
      <c r="AT806" s="35" t="str">
        <f>IF(AND($E806="Oui",$O806="Autre",$H806="F"),1,"")</f>
        <v/>
      </c>
      <c r="AU806" s="35" t="str">
        <f ca="1">IF($D806&gt;$AU$5,1,"")</f>
        <v/>
      </c>
      <c r="AV806" s="35" t="str">
        <f ca="1">IF(AND($D806&gt;$AV$5,$D806&lt;$AU$5),1,"")</f>
        <v/>
      </c>
      <c r="AW806" s="35" t="str">
        <f ca="1">IF($C806&gt;$AU$5,1,"")</f>
        <v/>
      </c>
      <c r="AX806" s="35" t="str">
        <f ca="1">IF(AND($C806&gt;$AV$5,$C806&lt;$AU$5),1,"")</f>
        <v/>
      </c>
      <c r="AY806" s="21" t="str">
        <f t="shared" si="64"/>
        <v/>
      </c>
    </row>
    <row r="807" spans="1:51" x14ac:dyDescent="0.25">
      <c r="A807" s="18">
        <v>800</v>
      </c>
      <c r="B807" s="32"/>
      <c r="C807" s="33"/>
      <c r="D807" s="33"/>
      <c r="E807" s="26" t="str">
        <f t="shared" si="60"/>
        <v/>
      </c>
      <c r="F807" s="34"/>
      <c r="G807" s="35"/>
      <c r="H807" s="33"/>
      <c r="I807" s="35"/>
      <c r="J807" s="37"/>
      <c r="K807" s="37"/>
      <c r="L807" s="37"/>
      <c r="M807" s="37"/>
      <c r="N807" s="33"/>
      <c r="O807" s="33"/>
      <c r="P807" s="33"/>
      <c r="Q807" s="33"/>
      <c r="R807" s="35"/>
      <c r="S807" s="35"/>
      <c r="T807" s="37"/>
      <c r="U807" s="37"/>
      <c r="V807" s="35" t="str">
        <f>IF(ISBLANK(C807),"",IF(ISBLANK($D807),$C$3-C807,D807-C807))</f>
        <v/>
      </c>
      <c r="W807" s="35" t="str">
        <f>IF(E807="Oui",1,"")</f>
        <v/>
      </c>
      <c r="X807" s="35" t="str">
        <f t="shared" si="61"/>
        <v/>
      </c>
      <c r="Y807" s="35" t="str">
        <f t="shared" si="62"/>
        <v/>
      </c>
      <c r="Z807" s="35" t="str">
        <f>IF(E807="Oui",N807,"")</f>
        <v/>
      </c>
      <c r="AA807" s="38" t="str">
        <f>IF(E807="Oui",($C$3-J807)/365,"")</f>
        <v/>
      </c>
      <c r="AB807" s="35" t="str">
        <f t="shared" si="63"/>
        <v/>
      </c>
      <c r="AC807" s="35" t="str">
        <f>IF(AND($E807="Oui",$L807="CDI"),1,"")</f>
        <v/>
      </c>
      <c r="AD807" s="35" t="str">
        <f>IF(AND($E807="Oui",$L807="CDD"),1,"")</f>
        <v/>
      </c>
      <c r="AE807" s="35" t="str">
        <f>IF(AND($E807="Oui",$L807="Apprentissage"),1,"")</f>
        <v/>
      </c>
      <c r="AF807" s="35" t="str">
        <f>IF(AND($E807="Oui",$L807="Stage"),1,"")</f>
        <v/>
      </c>
      <c r="AG807" s="35" t="str">
        <f>IF(AND($E807="Oui",$L807="Autre"),1,"")</f>
        <v/>
      </c>
      <c r="AH807" s="35" t="str">
        <f>IF(AND($E807="Oui",$O807="Cadre"),1,"")</f>
        <v/>
      </c>
      <c r="AI807" s="35" t="str">
        <f>IF(AND($E807="Oui",$O807="Agent de maîtrise"),1,"")</f>
        <v/>
      </c>
      <c r="AJ807" s="35" t="str">
        <f>IF(AND($E807="Oui",$O807="Autre"),1,"")</f>
        <v/>
      </c>
      <c r="AK807" s="38" t="str">
        <f>IF(AND($E807="Oui",$H807="F"),($C$3-J807)/365,"")</f>
        <v/>
      </c>
      <c r="AL807" s="38" t="str">
        <f>IF(AND($E807="Oui",$H807="M"),($C$3-$J807)/365,"")</f>
        <v/>
      </c>
      <c r="AM807" s="35" t="str">
        <f>IF(AND($E807="Oui",$L807="CDI",$H807="F"),1,"")</f>
        <v/>
      </c>
      <c r="AN807" s="35" t="str">
        <f>IF(AND($E807="Oui",$L807="CDD",$H807="F"),1,"")</f>
        <v/>
      </c>
      <c r="AO807" s="35" t="str">
        <f>IF(AND($E807="Oui",$L807="Apprentissage",$H807="F"),1,"")</f>
        <v/>
      </c>
      <c r="AP807" s="35" t="str">
        <f>IF(AND($E807="Oui",$L807="Stage",$H807="F"),1,"")</f>
        <v/>
      </c>
      <c r="AQ807" s="35" t="str">
        <f>IF(AND($E807="Oui",$L807="Autre",$H807="F"),1,"")</f>
        <v/>
      </c>
      <c r="AR807" s="35" t="str">
        <f>IF(AND($E807="Oui",$O807="Cadre",$H807="F"),1,"")</f>
        <v/>
      </c>
      <c r="AS807" s="35" t="str">
        <f>IF(AND($E807="Oui",$O807="Agent de maîtrise",$H807="F"),1,"")</f>
        <v/>
      </c>
      <c r="AT807" s="35" t="str">
        <f>IF(AND($E807="Oui",$O807="Autre",$H807="F"),1,"")</f>
        <v/>
      </c>
      <c r="AU807" s="35" t="str">
        <f ca="1">IF($D807&gt;$AU$5,1,"")</f>
        <v/>
      </c>
      <c r="AV807" s="35" t="str">
        <f ca="1">IF(AND($D807&gt;$AV$5,$D807&lt;$AU$5),1,"")</f>
        <v/>
      </c>
      <c r="AW807" s="35" t="str">
        <f ca="1">IF($C807&gt;$AU$5,1,"")</f>
        <v/>
      </c>
      <c r="AX807" s="35" t="str">
        <f ca="1">IF(AND($C807&gt;$AV$5,$C807&lt;$AU$5),1,"")</f>
        <v/>
      </c>
      <c r="AY807" s="21" t="str">
        <f t="shared" si="64"/>
        <v/>
      </c>
    </row>
    <row r="808" spans="1:51" x14ac:dyDescent="0.25">
      <c r="A808" s="18">
        <v>801</v>
      </c>
      <c r="B808" s="32"/>
      <c r="C808" s="33"/>
      <c r="D808" s="33"/>
      <c r="E808" s="26" t="str">
        <f t="shared" si="60"/>
        <v/>
      </c>
      <c r="F808" s="34"/>
      <c r="G808" s="35"/>
      <c r="H808" s="33"/>
      <c r="I808" s="35"/>
      <c r="J808" s="37"/>
      <c r="K808" s="37"/>
      <c r="L808" s="37"/>
      <c r="M808" s="37"/>
      <c r="N808" s="33"/>
      <c r="O808" s="33"/>
      <c r="P808" s="33"/>
      <c r="Q808" s="33"/>
      <c r="R808" s="35"/>
      <c r="S808" s="35"/>
      <c r="T808" s="37"/>
      <c r="U808" s="37"/>
      <c r="V808" s="35" t="str">
        <f>IF(ISBLANK(C808),"",IF(ISBLANK($D808),$C$3-C808,D808-C808))</f>
        <v/>
      </c>
      <c r="W808" s="35" t="str">
        <f>IF(E808="Oui",1,"")</f>
        <v/>
      </c>
      <c r="X808" s="35" t="str">
        <f t="shared" si="61"/>
        <v/>
      </c>
      <c r="Y808" s="35" t="str">
        <f t="shared" si="62"/>
        <v/>
      </c>
      <c r="Z808" s="35" t="str">
        <f>IF(E808="Oui",N808,"")</f>
        <v/>
      </c>
      <c r="AA808" s="38" t="str">
        <f>IF(E808="Oui",($C$3-J808)/365,"")</f>
        <v/>
      </c>
      <c r="AB808" s="35" t="str">
        <f t="shared" si="63"/>
        <v/>
      </c>
      <c r="AC808" s="35" t="str">
        <f>IF(AND($E808="Oui",$L808="CDI"),1,"")</f>
        <v/>
      </c>
      <c r="AD808" s="35" t="str">
        <f>IF(AND($E808="Oui",$L808="CDD"),1,"")</f>
        <v/>
      </c>
      <c r="AE808" s="35" t="str">
        <f>IF(AND($E808="Oui",$L808="Apprentissage"),1,"")</f>
        <v/>
      </c>
      <c r="AF808" s="35" t="str">
        <f>IF(AND($E808="Oui",$L808="Stage"),1,"")</f>
        <v/>
      </c>
      <c r="AG808" s="35" t="str">
        <f>IF(AND($E808="Oui",$L808="Autre"),1,"")</f>
        <v/>
      </c>
      <c r="AH808" s="35" t="str">
        <f>IF(AND($E808="Oui",$O808="Cadre"),1,"")</f>
        <v/>
      </c>
      <c r="AI808" s="35" t="str">
        <f>IF(AND($E808="Oui",$O808="Agent de maîtrise"),1,"")</f>
        <v/>
      </c>
      <c r="AJ808" s="35" t="str">
        <f>IF(AND($E808="Oui",$O808="Autre"),1,"")</f>
        <v/>
      </c>
      <c r="AK808" s="38" t="str">
        <f>IF(AND($E808="Oui",$H808="F"),($C$3-J808)/365,"")</f>
        <v/>
      </c>
      <c r="AL808" s="38" t="str">
        <f>IF(AND($E808="Oui",$H808="M"),($C$3-$J808)/365,"")</f>
        <v/>
      </c>
      <c r="AM808" s="35" t="str">
        <f>IF(AND($E808="Oui",$L808="CDI",$H808="F"),1,"")</f>
        <v/>
      </c>
      <c r="AN808" s="35" t="str">
        <f>IF(AND($E808="Oui",$L808="CDD",$H808="F"),1,"")</f>
        <v/>
      </c>
      <c r="AO808" s="35" t="str">
        <f>IF(AND($E808="Oui",$L808="Apprentissage",$H808="F"),1,"")</f>
        <v/>
      </c>
      <c r="AP808" s="35" t="str">
        <f>IF(AND($E808="Oui",$L808="Stage",$H808="F"),1,"")</f>
        <v/>
      </c>
      <c r="AQ808" s="35" t="str">
        <f>IF(AND($E808="Oui",$L808="Autre",$H808="F"),1,"")</f>
        <v/>
      </c>
      <c r="AR808" s="35" t="str">
        <f>IF(AND($E808="Oui",$O808="Cadre",$H808="F"),1,"")</f>
        <v/>
      </c>
      <c r="AS808" s="35" t="str">
        <f>IF(AND($E808="Oui",$O808="Agent de maîtrise",$H808="F"),1,"")</f>
        <v/>
      </c>
      <c r="AT808" s="35" t="str">
        <f>IF(AND($E808="Oui",$O808="Autre",$H808="F"),1,"")</f>
        <v/>
      </c>
      <c r="AU808" s="35" t="str">
        <f ca="1">IF($D808&gt;$AU$5,1,"")</f>
        <v/>
      </c>
      <c r="AV808" s="35" t="str">
        <f ca="1">IF(AND($D808&gt;$AV$5,$D808&lt;$AU$5),1,"")</f>
        <v/>
      </c>
      <c r="AW808" s="35" t="str">
        <f ca="1">IF($C808&gt;$AU$5,1,"")</f>
        <v/>
      </c>
      <c r="AX808" s="35" t="str">
        <f ca="1">IF(AND($C808&gt;$AV$5,$C808&lt;$AU$5),1,"")</f>
        <v/>
      </c>
      <c r="AY808" s="21" t="str">
        <f t="shared" si="64"/>
        <v/>
      </c>
    </row>
    <row r="809" spans="1:51" x14ac:dyDescent="0.25">
      <c r="A809" s="18">
        <v>802</v>
      </c>
      <c r="B809" s="32"/>
      <c r="C809" s="33"/>
      <c r="D809" s="33"/>
      <c r="E809" s="26" t="str">
        <f t="shared" si="60"/>
        <v/>
      </c>
      <c r="F809" s="34"/>
      <c r="G809" s="35"/>
      <c r="H809" s="33"/>
      <c r="I809" s="35"/>
      <c r="J809" s="37"/>
      <c r="K809" s="37"/>
      <c r="L809" s="37"/>
      <c r="M809" s="37"/>
      <c r="N809" s="33"/>
      <c r="O809" s="33"/>
      <c r="P809" s="33"/>
      <c r="Q809" s="33"/>
      <c r="R809" s="35"/>
      <c r="S809" s="35"/>
      <c r="T809" s="37"/>
      <c r="U809" s="37"/>
      <c r="V809" s="35" t="str">
        <f>IF(ISBLANK(C809),"",IF(ISBLANK($D809),$C$3-C809,D809-C809))</f>
        <v/>
      </c>
      <c r="W809" s="35" t="str">
        <f>IF(E809="Oui",1,"")</f>
        <v/>
      </c>
      <c r="X809" s="35" t="str">
        <f t="shared" si="61"/>
        <v/>
      </c>
      <c r="Y809" s="35" t="str">
        <f t="shared" si="62"/>
        <v/>
      </c>
      <c r="Z809" s="35" t="str">
        <f>IF(E809="Oui",N809,"")</f>
        <v/>
      </c>
      <c r="AA809" s="38" t="str">
        <f>IF(E809="Oui",($C$3-J809)/365,"")</f>
        <v/>
      </c>
      <c r="AB809" s="35" t="str">
        <f t="shared" si="63"/>
        <v/>
      </c>
      <c r="AC809" s="35" t="str">
        <f>IF(AND($E809="Oui",$L809="CDI"),1,"")</f>
        <v/>
      </c>
      <c r="AD809" s="35" t="str">
        <f>IF(AND($E809="Oui",$L809="CDD"),1,"")</f>
        <v/>
      </c>
      <c r="AE809" s="35" t="str">
        <f>IF(AND($E809="Oui",$L809="Apprentissage"),1,"")</f>
        <v/>
      </c>
      <c r="AF809" s="35" t="str">
        <f>IF(AND($E809="Oui",$L809="Stage"),1,"")</f>
        <v/>
      </c>
      <c r="AG809" s="35" t="str">
        <f>IF(AND($E809="Oui",$L809="Autre"),1,"")</f>
        <v/>
      </c>
      <c r="AH809" s="35" t="str">
        <f>IF(AND($E809="Oui",$O809="Cadre"),1,"")</f>
        <v/>
      </c>
      <c r="AI809" s="35" t="str">
        <f>IF(AND($E809="Oui",$O809="Agent de maîtrise"),1,"")</f>
        <v/>
      </c>
      <c r="AJ809" s="35" t="str">
        <f>IF(AND($E809="Oui",$O809="Autre"),1,"")</f>
        <v/>
      </c>
      <c r="AK809" s="38" t="str">
        <f>IF(AND($E809="Oui",$H809="F"),($C$3-J809)/365,"")</f>
        <v/>
      </c>
      <c r="AL809" s="38" t="str">
        <f>IF(AND($E809="Oui",$H809="M"),($C$3-$J809)/365,"")</f>
        <v/>
      </c>
      <c r="AM809" s="35" t="str">
        <f>IF(AND($E809="Oui",$L809="CDI",$H809="F"),1,"")</f>
        <v/>
      </c>
      <c r="AN809" s="35" t="str">
        <f>IF(AND($E809="Oui",$L809="CDD",$H809="F"),1,"")</f>
        <v/>
      </c>
      <c r="AO809" s="35" t="str">
        <f>IF(AND($E809="Oui",$L809="Apprentissage",$H809="F"),1,"")</f>
        <v/>
      </c>
      <c r="AP809" s="35" t="str">
        <f>IF(AND($E809="Oui",$L809="Stage",$H809="F"),1,"")</f>
        <v/>
      </c>
      <c r="AQ809" s="35" t="str">
        <f>IF(AND($E809="Oui",$L809="Autre",$H809="F"),1,"")</f>
        <v/>
      </c>
      <c r="AR809" s="35" t="str">
        <f>IF(AND($E809="Oui",$O809="Cadre",$H809="F"),1,"")</f>
        <v/>
      </c>
      <c r="AS809" s="35" t="str">
        <f>IF(AND($E809="Oui",$O809="Agent de maîtrise",$H809="F"),1,"")</f>
        <v/>
      </c>
      <c r="AT809" s="35" t="str">
        <f>IF(AND($E809="Oui",$O809="Autre",$H809="F"),1,"")</f>
        <v/>
      </c>
      <c r="AU809" s="35" t="str">
        <f ca="1">IF($D809&gt;$AU$5,1,"")</f>
        <v/>
      </c>
      <c r="AV809" s="35" t="str">
        <f ca="1">IF(AND($D809&gt;$AV$5,$D809&lt;$AU$5),1,"")</f>
        <v/>
      </c>
      <c r="AW809" s="35" t="str">
        <f ca="1">IF($C809&gt;$AU$5,1,"")</f>
        <v/>
      </c>
      <c r="AX809" s="35" t="str">
        <f ca="1">IF(AND($C809&gt;$AV$5,$C809&lt;$AU$5),1,"")</f>
        <v/>
      </c>
      <c r="AY809" s="21" t="str">
        <f t="shared" si="64"/>
        <v/>
      </c>
    </row>
    <row r="810" spans="1:51" x14ac:dyDescent="0.25">
      <c r="A810" s="18">
        <v>803</v>
      </c>
      <c r="B810" s="32"/>
      <c r="C810" s="33"/>
      <c r="D810" s="33"/>
      <c r="E810" s="26" t="str">
        <f t="shared" si="60"/>
        <v/>
      </c>
      <c r="F810" s="34"/>
      <c r="G810" s="35"/>
      <c r="H810" s="33"/>
      <c r="I810" s="35"/>
      <c r="J810" s="37"/>
      <c r="K810" s="37"/>
      <c r="L810" s="37"/>
      <c r="M810" s="37"/>
      <c r="N810" s="33"/>
      <c r="O810" s="33"/>
      <c r="P810" s="33"/>
      <c r="Q810" s="33"/>
      <c r="R810" s="35"/>
      <c r="S810" s="35"/>
      <c r="T810" s="37"/>
      <c r="U810" s="37"/>
      <c r="V810" s="35" t="str">
        <f>IF(ISBLANK(C810),"",IF(ISBLANK($D810),$C$3-C810,D810-C810))</f>
        <v/>
      </c>
      <c r="W810" s="35" t="str">
        <f>IF(E810="Oui",1,"")</f>
        <v/>
      </c>
      <c r="X810" s="35" t="str">
        <f t="shared" si="61"/>
        <v/>
      </c>
      <c r="Y810" s="35" t="str">
        <f t="shared" si="62"/>
        <v/>
      </c>
      <c r="Z810" s="35" t="str">
        <f>IF(E810="Oui",N810,"")</f>
        <v/>
      </c>
      <c r="AA810" s="38" t="str">
        <f>IF(E810="Oui",($C$3-J810)/365,"")</f>
        <v/>
      </c>
      <c r="AB810" s="35" t="str">
        <f t="shared" si="63"/>
        <v/>
      </c>
      <c r="AC810" s="35" t="str">
        <f>IF(AND($E810="Oui",$L810="CDI"),1,"")</f>
        <v/>
      </c>
      <c r="AD810" s="35" t="str">
        <f>IF(AND($E810="Oui",$L810="CDD"),1,"")</f>
        <v/>
      </c>
      <c r="AE810" s="35" t="str">
        <f>IF(AND($E810="Oui",$L810="Apprentissage"),1,"")</f>
        <v/>
      </c>
      <c r="AF810" s="35" t="str">
        <f>IF(AND($E810="Oui",$L810="Stage"),1,"")</f>
        <v/>
      </c>
      <c r="AG810" s="35" t="str">
        <f>IF(AND($E810="Oui",$L810="Autre"),1,"")</f>
        <v/>
      </c>
      <c r="AH810" s="35" t="str">
        <f>IF(AND($E810="Oui",$O810="Cadre"),1,"")</f>
        <v/>
      </c>
      <c r="AI810" s="35" t="str">
        <f>IF(AND($E810="Oui",$O810="Agent de maîtrise"),1,"")</f>
        <v/>
      </c>
      <c r="AJ810" s="35" t="str">
        <f>IF(AND($E810="Oui",$O810="Autre"),1,"")</f>
        <v/>
      </c>
      <c r="AK810" s="38" t="str">
        <f>IF(AND($E810="Oui",$H810="F"),($C$3-J810)/365,"")</f>
        <v/>
      </c>
      <c r="AL810" s="38" t="str">
        <f>IF(AND($E810="Oui",$H810="M"),($C$3-$J810)/365,"")</f>
        <v/>
      </c>
      <c r="AM810" s="35" t="str">
        <f>IF(AND($E810="Oui",$L810="CDI",$H810="F"),1,"")</f>
        <v/>
      </c>
      <c r="AN810" s="35" t="str">
        <f>IF(AND($E810="Oui",$L810="CDD",$H810="F"),1,"")</f>
        <v/>
      </c>
      <c r="AO810" s="35" t="str">
        <f>IF(AND($E810="Oui",$L810="Apprentissage",$H810="F"),1,"")</f>
        <v/>
      </c>
      <c r="AP810" s="35" t="str">
        <f>IF(AND($E810="Oui",$L810="Stage",$H810="F"),1,"")</f>
        <v/>
      </c>
      <c r="AQ810" s="35" t="str">
        <f>IF(AND($E810="Oui",$L810="Autre",$H810="F"),1,"")</f>
        <v/>
      </c>
      <c r="AR810" s="35" t="str">
        <f>IF(AND($E810="Oui",$O810="Cadre",$H810="F"),1,"")</f>
        <v/>
      </c>
      <c r="AS810" s="35" t="str">
        <f>IF(AND($E810="Oui",$O810="Agent de maîtrise",$H810="F"),1,"")</f>
        <v/>
      </c>
      <c r="AT810" s="35" t="str">
        <f>IF(AND($E810="Oui",$O810="Autre",$H810="F"),1,"")</f>
        <v/>
      </c>
      <c r="AU810" s="35" t="str">
        <f ca="1">IF($D810&gt;$AU$5,1,"")</f>
        <v/>
      </c>
      <c r="AV810" s="35" t="str">
        <f ca="1">IF(AND($D810&gt;$AV$5,$D810&lt;$AU$5),1,"")</f>
        <v/>
      </c>
      <c r="AW810" s="35" t="str">
        <f ca="1">IF($C810&gt;$AU$5,1,"")</f>
        <v/>
      </c>
      <c r="AX810" s="35" t="str">
        <f ca="1">IF(AND($C810&gt;$AV$5,$C810&lt;$AU$5),1,"")</f>
        <v/>
      </c>
      <c r="AY810" s="21" t="str">
        <f t="shared" si="64"/>
        <v/>
      </c>
    </row>
    <row r="811" spans="1:51" x14ac:dyDescent="0.25">
      <c r="A811" s="18">
        <v>804</v>
      </c>
      <c r="B811" s="32"/>
      <c r="C811" s="33"/>
      <c r="D811" s="33"/>
      <c r="E811" s="26" t="str">
        <f t="shared" si="60"/>
        <v/>
      </c>
      <c r="F811" s="34"/>
      <c r="G811" s="35"/>
      <c r="H811" s="33"/>
      <c r="I811" s="35"/>
      <c r="J811" s="37"/>
      <c r="K811" s="37"/>
      <c r="L811" s="37"/>
      <c r="M811" s="37"/>
      <c r="N811" s="33"/>
      <c r="O811" s="33"/>
      <c r="P811" s="33"/>
      <c r="Q811" s="33"/>
      <c r="R811" s="35"/>
      <c r="S811" s="35"/>
      <c r="T811" s="37"/>
      <c r="U811" s="37"/>
      <c r="V811" s="35" t="str">
        <f>IF(ISBLANK(C811),"",IF(ISBLANK($D811),$C$3-C811,D811-C811))</f>
        <v/>
      </c>
      <c r="W811" s="35" t="str">
        <f>IF(E811="Oui",1,"")</f>
        <v/>
      </c>
      <c r="X811" s="35" t="str">
        <f t="shared" si="61"/>
        <v/>
      </c>
      <c r="Y811" s="35" t="str">
        <f t="shared" si="62"/>
        <v/>
      </c>
      <c r="Z811" s="35" t="str">
        <f>IF(E811="Oui",N811,"")</f>
        <v/>
      </c>
      <c r="AA811" s="38" t="str">
        <f>IF(E811="Oui",($C$3-J811)/365,"")</f>
        <v/>
      </c>
      <c r="AB811" s="35" t="str">
        <f t="shared" si="63"/>
        <v/>
      </c>
      <c r="AC811" s="35" t="str">
        <f>IF(AND($E811="Oui",$L811="CDI"),1,"")</f>
        <v/>
      </c>
      <c r="AD811" s="35" t="str">
        <f>IF(AND($E811="Oui",$L811="CDD"),1,"")</f>
        <v/>
      </c>
      <c r="AE811" s="35" t="str">
        <f>IF(AND($E811="Oui",$L811="Apprentissage"),1,"")</f>
        <v/>
      </c>
      <c r="AF811" s="35" t="str">
        <f>IF(AND($E811="Oui",$L811="Stage"),1,"")</f>
        <v/>
      </c>
      <c r="AG811" s="35" t="str">
        <f>IF(AND($E811="Oui",$L811="Autre"),1,"")</f>
        <v/>
      </c>
      <c r="AH811" s="35" t="str">
        <f>IF(AND($E811="Oui",$O811="Cadre"),1,"")</f>
        <v/>
      </c>
      <c r="AI811" s="35" t="str">
        <f>IF(AND($E811="Oui",$O811="Agent de maîtrise"),1,"")</f>
        <v/>
      </c>
      <c r="AJ811" s="35" t="str">
        <f>IF(AND($E811="Oui",$O811="Autre"),1,"")</f>
        <v/>
      </c>
      <c r="AK811" s="38" t="str">
        <f>IF(AND($E811="Oui",$H811="F"),($C$3-J811)/365,"")</f>
        <v/>
      </c>
      <c r="AL811" s="38" t="str">
        <f>IF(AND($E811="Oui",$H811="M"),($C$3-$J811)/365,"")</f>
        <v/>
      </c>
      <c r="AM811" s="35" t="str">
        <f>IF(AND($E811="Oui",$L811="CDI",$H811="F"),1,"")</f>
        <v/>
      </c>
      <c r="AN811" s="35" t="str">
        <f>IF(AND($E811="Oui",$L811="CDD",$H811="F"),1,"")</f>
        <v/>
      </c>
      <c r="AO811" s="35" t="str">
        <f>IF(AND($E811="Oui",$L811="Apprentissage",$H811="F"),1,"")</f>
        <v/>
      </c>
      <c r="AP811" s="35" t="str">
        <f>IF(AND($E811="Oui",$L811="Stage",$H811="F"),1,"")</f>
        <v/>
      </c>
      <c r="AQ811" s="35" t="str">
        <f>IF(AND($E811="Oui",$L811="Autre",$H811="F"),1,"")</f>
        <v/>
      </c>
      <c r="AR811" s="35" t="str">
        <f>IF(AND($E811="Oui",$O811="Cadre",$H811="F"),1,"")</f>
        <v/>
      </c>
      <c r="AS811" s="35" t="str">
        <f>IF(AND($E811="Oui",$O811="Agent de maîtrise",$H811="F"),1,"")</f>
        <v/>
      </c>
      <c r="AT811" s="35" t="str">
        <f>IF(AND($E811="Oui",$O811="Autre",$H811="F"),1,"")</f>
        <v/>
      </c>
      <c r="AU811" s="35" t="str">
        <f ca="1">IF($D811&gt;$AU$5,1,"")</f>
        <v/>
      </c>
      <c r="AV811" s="35" t="str">
        <f ca="1">IF(AND($D811&gt;$AV$5,$D811&lt;$AU$5),1,"")</f>
        <v/>
      </c>
      <c r="AW811" s="35" t="str">
        <f ca="1">IF($C811&gt;$AU$5,1,"")</f>
        <v/>
      </c>
      <c r="AX811" s="35" t="str">
        <f ca="1">IF(AND($C811&gt;$AV$5,$C811&lt;$AU$5),1,"")</f>
        <v/>
      </c>
      <c r="AY811" s="21" t="str">
        <f t="shared" si="64"/>
        <v/>
      </c>
    </row>
    <row r="812" spans="1:51" x14ac:dyDescent="0.25">
      <c r="A812" s="18">
        <v>805</v>
      </c>
      <c r="B812" s="32"/>
      <c r="C812" s="33"/>
      <c r="D812" s="33"/>
      <c r="E812" s="26" t="str">
        <f t="shared" si="60"/>
        <v/>
      </c>
      <c r="F812" s="34"/>
      <c r="G812" s="35"/>
      <c r="H812" s="33"/>
      <c r="I812" s="35"/>
      <c r="J812" s="37"/>
      <c r="K812" s="37"/>
      <c r="L812" s="37"/>
      <c r="M812" s="37"/>
      <c r="N812" s="33"/>
      <c r="O812" s="33"/>
      <c r="P812" s="33"/>
      <c r="Q812" s="33"/>
      <c r="R812" s="35"/>
      <c r="S812" s="35"/>
      <c r="T812" s="37"/>
      <c r="U812" s="37"/>
      <c r="V812" s="35" t="str">
        <f>IF(ISBLANK(C812),"",IF(ISBLANK($D812),$C$3-C812,D812-C812))</f>
        <v/>
      </c>
      <c r="W812" s="35" t="str">
        <f>IF(E812="Oui",1,"")</f>
        <v/>
      </c>
      <c r="X812" s="35" t="str">
        <f t="shared" si="61"/>
        <v/>
      </c>
      <c r="Y812" s="35" t="str">
        <f t="shared" si="62"/>
        <v/>
      </c>
      <c r="Z812" s="35" t="str">
        <f>IF(E812="Oui",N812,"")</f>
        <v/>
      </c>
      <c r="AA812" s="38" t="str">
        <f>IF(E812="Oui",($C$3-J812)/365,"")</f>
        <v/>
      </c>
      <c r="AB812" s="35" t="str">
        <f t="shared" si="63"/>
        <v/>
      </c>
      <c r="AC812" s="35" t="str">
        <f>IF(AND($E812="Oui",$L812="CDI"),1,"")</f>
        <v/>
      </c>
      <c r="AD812" s="35" t="str">
        <f>IF(AND($E812="Oui",$L812="CDD"),1,"")</f>
        <v/>
      </c>
      <c r="AE812" s="35" t="str">
        <f>IF(AND($E812="Oui",$L812="Apprentissage"),1,"")</f>
        <v/>
      </c>
      <c r="AF812" s="35" t="str">
        <f>IF(AND($E812="Oui",$L812="Stage"),1,"")</f>
        <v/>
      </c>
      <c r="AG812" s="35" t="str">
        <f>IF(AND($E812="Oui",$L812="Autre"),1,"")</f>
        <v/>
      </c>
      <c r="AH812" s="35" t="str">
        <f>IF(AND($E812="Oui",$O812="Cadre"),1,"")</f>
        <v/>
      </c>
      <c r="AI812" s="35" t="str">
        <f>IF(AND($E812="Oui",$O812="Agent de maîtrise"),1,"")</f>
        <v/>
      </c>
      <c r="AJ812" s="35" t="str">
        <f>IF(AND($E812="Oui",$O812="Autre"),1,"")</f>
        <v/>
      </c>
      <c r="AK812" s="38" t="str">
        <f>IF(AND($E812="Oui",$H812="F"),($C$3-J812)/365,"")</f>
        <v/>
      </c>
      <c r="AL812" s="38" t="str">
        <f>IF(AND($E812="Oui",$H812="M"),($C$3-$J812)/365,"")</f>
        <v/>
      </c>
      <c r="AM812" s="35" t="str">
        <f>IF(AND($E812="Oui",$L812="CDI",$H812="F"),1,"")</f>
        <v/>
      </c>
      <c r="AN812" s="35" t="str">
        <f>IF(AND($E812="Oui",$L812="CDD",$H812="F"),1,"")</f>
        <v/>
      </c>
      <c r="AO812" s="35" t="str">
        <f>IF(AND($E812="Oui",$L812="Apprentissage",$H812="F"),1,"")</f>
        <v/>
      </c>
      <c r="AP812" s="35" t="str">
        <f>IF(AND($E812="Oui",$L812="Stage",$H812="F"),1,"")</f>
        <v/>
      </c>
      <c r="AQ812" s="35" t="str">
        <f>IF(AND($E812="Oui",$L812="Autre",$H812="F"),1,"")</f>
        <v/>
      </c>
      <c r="AR812" s="35" t="str">
        <f>IF(AND($E812="Oui",$O812="Cadre",$H812="F"),1,"")</f>
        <v/>
      </c>
      <c r="AS812" s="35" t="str">
        <f>IF(AND($E812="Oui",$O812="Agent de maîtrise",$H812="F"),1,"")</f>
        <v/>
      </c>
      <c r="AT812" s="35" t="str">
        <f>IF(AND($E812="Oui",$O812="Autre",$H812="F"),1,"")</f>
        <v/>
      </c>
      <c r="AU812" s="35" t="str">
        <f ca="1">IF($D812&gt;$AU$5,1,"")</f>
        <v/>
      </c>
      <c r="AV812" s="35" t="str">
        <f ca="1">IF(AND($D812&gt;$AV$5,$D812&lt;$AU$5),1,"")</f>
        <v/>
      </c>
      <c r="AW812" s="35" t="str">
        <f ca="1">IF($C812&gt;$AU$5,1,"")</f>
        <v/>
      </c>
      <c r="AX812" s="35" t="str">
        <f ca="1">IF(AND($C812&gt;$AV$5,$C812&lt;$AU$5),1,"")</f>
        <v/>
      </c>
      <c r="AY812" s="21" t="str">
        <f t="shared" si="64"/>
        <v/>
      </c>
    </row>
    <row r="813" spans="1:51" x14ac:dyDescent="0.25">
      <c r="A813" s="18">
        <v>806</v>
      </c>
      <c r="B813" s="32"/>
      <c r="C813" s="33"/>
      <c r="D813" s="33"/>
      <c r="E813" s="26" t="str">
        <f t="shared" si="60"/>
        <v/>
      </c>
      <c r="F813" s="34"/>
      <c r="G813" s="35"/>
      <c r="H813" s="33"/>
      <c r="I813" s="35"/>
      <c r="J813" s="37"/>
      <c r="K813" s="37"/>
      <c r="L813" s="37"/>
      <c r="M813" s="37"/>
      <c r="N813" s="33"/>
      <c r="O813" s="33"/>
      <c r="P813" s="33"/>
      <c r="Q813" s="33"/>
      <c r="R813" s="35"/>
      <c r="S813" s="35"/>
      <c r="T813" s="37"/>
      <c r="U813" s="37"/>
      <c r="V813" s="35" t="str">
        <f>IF(ISBLANK(C813),"",IF(ISBLANK($D813),$C$3-C813,D813-C813))</f>
        <v/>
      </c>
      <c r="W813" s="35" t="str">
        <f>IF(E813="Oui",1,"")</f>
        <v/>
      </c>
      <c r="X813" s="35" t="str">
        <f t="shared" si="61"/>
        <v/>
      </c>
      <c r="Y813" s="35" t="str">
        <f t="shared" si="62"/>
        <v/>
      </c>
      <c r="Z813" s="35" t="str">
        <f>IF(E813="Oui",N813,"")</f>
        <v/>
      </c>
      <c r="AA813" s="38" t="str">
        <f>IF(E813="Oui",($C$3-J813)/365,"")</f>
        <v/>
      </c>
      <c r="AB813" s="35" t="str">
        <f t="shared" si="63"/>
        <v/>
      </c>
      <c r="AC813" s="35" t="str">
        <f>IF(AND($E813="Oui",$L813="CDI"),1,"")</f>
        <v/>
      </c>
      <c r="AD813" s="35" t="str">
        <f>IF(AND($E813="Oui",$L813="CDD"),1,"")</f>
        <v/>
      </c>
      <c r="AE813" s="35" t="str">
        <f>IF(AND($E813="Oui",$L813="Apprentissage"),1,"")</f>
        <v/>
      </c>
      <c r="AF813" s="35" t="str">
        <f>IF(AND($E813="Oui",$L813="Stage"),1,"")</f>
        <v/>
      </c>
      <c r="AG813" s="35" t="str">
        <f>IF(AND($E813="Oui",$L813="Autre"),1,"")</f>
        <v/>
      </c>
      <c r="AH813" s="35" t="str">
        <f>IF(AND($E813="Oui",$O813="Cadre"),1,"")</f>
        <v/>
      </c>
      <c r="AI813" s="35" t="str">
        <f>IF(AND($E813="Oui",$O813="Agent de maîtrise"),1,"")</f>
        <v/>
      </c>
      <c r="AJ813" s="35" t="str">
        <f>IF(AND($E813="Oui",$O813="Autre"),1,"")</f>
        <v/>
      </c>
      <c r="AK813" s="38" t="str">
        <f>IF(AND($E813="Oui",$H813="F"),($C$3-J813)/365,"")</f>
        <v/>
      </c>
      <c r="AL813" s="38" t="str">
        <f>IF(AND($E813="Oui",$H813="M"),($C$3-$J813)/365,"")</f>
        <v/>
      </c>
      <c r="AM813" s="35" t="str">
        <f>IF(AND($E813="Oui",$L813="CDI",$H813="F"),1,"")</f>
        <v/>
      </c>
      <c r="AN813" s="35" t="str">
        <f>IF(AND($E813="Oui",$L813="CDD",$H813="F"),1,"")</f>
        <v/>
      </c>
      <c r="AO813" s="35" t="str">
        <f>IF(AND($E813="Oui",$L813="Apprentissage",$H813="F"),1,"")</f>
        <v/>
      </c>
      <c r="AP813" s="35" t="str">
        <f>IF(AND($E813="Oui",$L813="Stage",$H813="F"),1,"")</f>
        <v/>
      </c>
      <c r="AQ813" s="35" t="str">
        <f>IF(AND($E813="Oui",$L813="Autre",$H813="F"),1,"")</f>
        <v/>
      </c>
      <c r="AR813" s="35" t="str">
        <f>IF(AND($E813="Oui",$O813="Cadre",$H813="F"),1,"")</f>
        <v/>
      </c>
      <c r="AS813" s="35" t="str">
        <f>IF(AND($E813="Oui",$O813="Agent de maîtrise",$H813="F"),1,"")</f>
        <v/>
      </c>
      <c r="AT813" s="35" t="str">
        <f>IF(AND($E813="Oui",$O813="Autre",$H813="F"),1,"")</f>
        <v/>
      </c>
      <c r="AU813" s="35" t="str">
        <f ca="1">IF($D813&gt;$AU$5,1,"")</f>
        <v/>
      </c>
      <c r="AV813" s="35" t="str">
        <f ca="1">IF(AND($D813&gt;$AV$5,$D813&lt;$AU$5),1,"")</f>
        <v/>
      </c>
      <c r="AW813" s="35" t="str">
        <f ca="1">IF($C813&gt;$AU$5,1,"")</f>
        <v/>
      </c>
      <c r="AX813" s="35" t="str">
        <f ca="1">IF(AND($C813&gt;$AV$5,$C813&lt;$AU$5),1,"")</f>
        <v/>
      </c>
      <c r="AY813" s="21" t="str">
        <f t="shared" si="64"/>
        <v/>
      </c>
    </row>
    <row r="814" spans="1:51" x14ac:dyDescent="0.25">
      <c r="A814" s="18">
        <v>807</v>
      </c>
      <c r="B814" s="32"/>
      <c r="C814" s="33"/>
      <c r="D814" s="33"/>
      <c r="E814" s="26" t="str">
        <f t="shared" si="60"/>
        <v/>
      </c>
      <c r="F814" s="34"/>
      <c r="G814" s="35"/>
      <c r="H814" s="33"/>
      <c r="I814" s="35"/>
      <c r="J814" s="37"/>
      <c r="K814" s="37"/>
      <c r="L814" s="37"/>
      <c r="M814" s="37"/>
      <c r="N814" s="33"/>
      <c r="O814" s="33"/>
      <c r="P814" s="33"/>
      <c r="Q814" s="33"/>
      <c r="R814" s="35"/>
      <c r="S814" s="35"/>
      <c r="T814" s="37"/>
      <c r="U814" s="37"/>
      <c r="V814" s="35" t="str">
        <f>IF(ISBLANK(C814),"",IF(ISBLANK($D814),$C$3-C814,D814-C814))</f>
        <v/>
      </c>
      <c r="W814" s="35" t="str">
        <f>IF(E814="Oui",1,"")</f>
        <v/>
      </c>
      <c r="X814" s="35" t="str">
        <f t="shared" si="61"/>
        <v/>
      </c>
      <c r="Y814" s="35" t="str">
        <f t="shared" si="62"/>
        <v/>
      </c>
      <c r="Z814" s="35" t="str">
        <f>IF(E814="Oui",N814,"")</f>
        <v/>
      </c>
      <c r="AA814" s="38" t="str">
        <f>IF(E814="Oui",($C$3-J814)/365,"")</f>
        <v/>
      </c>
      <c r="AB814" s="35" t="str">
        <f t="shared" si="63"/>
        <v/>
      </c>
      <c r="AC814" s="35" t="str">
        <f>IF(AND($E814="Oui",$L814="CDI"),1,"")</f>
        <v/>
      </c>
      <c r="AD814" s="35" t="str">
        <f>IF(AND($E814="Oui",$L814="CDD"),1,"")</f>
        <v/>
      </c>
      <c r="AE814" s="35" t="str">
        <f>IF(AND($E814="Oui",$L814="Apprentissage"),1,"")</f>
        <v/>
      </c>
      <c r="AF814" s="35" t="str">
        <f>IF(AND($E814="Oui",$L814="Stage"),1,"")</f>
        <v/>
      </c>
      <c r="AG814" s="35" t="str">
        <f>IF(AND($E814="Oui",$L814="Autre"),1,"")</f>
        <v/>
      </c>
      <c r="AH814" s="35" t="str">
        <f>IF(AND($E814="Oui",$O814="Cadre"),1,"")</f>
        <v/>
      </c>
      <c r="AI814" s="35" t="str">
        <f>IF(AND($E814="Oui",$O814="Agent de maîtrise"),1,"")</f>
        <v/>
      </c>
      <c r="AJ814" s="35" t="str">
        <f>IF(AND($E814="Oui",$O814="Autre"),1,"")</f>
        <v/>
      </c>
      <c r="AK814" s="38" t="str">
        <f>IF(AND($E814="Oui",$H814="F"),($C$3-J814)/365,"")</f>
        <v/>
      </c>
      <c r="AL814" s="38" t="str">
        <f>IF(AND($E814="Oui",$H814="M"),($C$3-$J814)/365,"")</f>
        <v/>
      </c>
      <c r="AM814" s="35" t="str">
        <f>IF(AND($E814="Oui",$L814="CDI",$H814="F"),1,"")</f>
        <v/>
      </c>
      <c r="AN814" s="35" t="str">
        <f>IF(AND($E814="Oui",$L814="CDD",$H814="F"),1,"")</f>
        <v/>
      </c>
      <c r="AO814" s="35" t="str">
        <f>IF(AND($E814="Oui",$L814="Apprentissage",$H814="F"),1,"")</f>
        <v/>
      </c>
      <c r="AP814" s="35" t="str">
        <f>IF(AND($E814="Oui",$L814="Stage",$H814="F"),1,"")</f>
        <v/>
      </c>
      <c r="AQ814" s="35" t="str">
        <f>IF(AND($E814="Oui",$L814="Autre",$H814="F"),1,"")</f>
        <v/>
      </c>
      <c r="AR814" s="35" t="str">
        <f>IF(AND($E814="Oui",$O814="Cadre",$H814="F"),1,"")</f>
        <v/>
      </c>
      <c r="AS814" s="35" t="str">
        <f>IF(AND($E814="Oui",$O814="Agent de maîtrise",$H814="F"),1,"")</f>
        <v/>
      </c>
      <c r="AT814" s="35" t="str">
        <f>IF(AND($E814="Oui",$O814="Autre",$H814="F"),1,"")</f>
        <v/>
      </c>
      <c r="AU814" s="35" t="str">
        <f ca="1">IF($D814&gt;$AU$5,1,"")</f>
        <v/>
      </c>
      <c r="AV814" s="35" t="str">
        <f ca="1">IF(AND($D814&gt;$AV$5,$D814&lt;$AU$5),1,"")</f>
        <v/>
      </c>
      <c r="AW814" s="35" t="str">
        <f ca="1">IF($C814&gt;$AU$5,1,"")</f>
        <v/>
      </c>
      <c r="AX814" s="35" t="str">
        <f ca="1">IF(AND($C814&gt;$AV$5,$C814&lt;$AU$5),1,"")</f>
        <v/>
      </c>
      <c r="AY814" s="21" t="str">
        <f t="shared" si="64"/>
        <v/>
      </c>
    </row>
    <row r="815" spans="1:51" x14ac:dyDescent="0.25">
      <c r="A815" s="18">
        <v>808</v>
      </c>
      <c r="B815" s="32"/>
      <c r="C815" s="33"/>
      <c r="D815" s="33"/>
      <c r="E815" s="26" t="str">
        <f t="shared" si="60"/>
        <v/>
      </c>
      <c r="F815" s="34"/>
      <c r="G815" s="35"/>
      <c r="H815" s="33"/>
      <c r="I815" s="35"/>
      <c r="J815" s="37"/>
      <c r="K815" s="37"/>
      <c r="L815" s="37"/>
      <c r="M815" s="37"/>
      <c r="N815" s="33"/>
      <c r="O815" s="33"/>
      <c r="P815" s="33"/>
      <c r="Q815" s="33"/>
      <c r="R815" s="35"/>
      <c r="S815" s="35"/>
      <c r="T815" s="37"/>
      <c r="U815" s="37"/>
      <c r="V815" s="35" t="str">
        <f>IF(ISBLANK(C815),"",IF(ISBLANK($D815),$C$3-C815,D815-C815))</f>
        <v/>
      </c>
      <c r="W815" s="35" t="str">
        <f>IF(E815="Oui",1,"")</f>
        <v/>
      </c>
      <c r="X815" s="35" t="str">
        <f t="shared" si="61"/>
        <v/>
      </c>
      <c r="Y815" s="35" t="str">
        <f t="shared" si="62"/>
        <v/>
      </c>
      <c r="Z815" s="35" t="str">
        <f>IF(E815="Oui",N815,"")</f>
        <v/>
      </c>
      <c r="AA815" s="38" t="str">
        <f>IF(E815="Oui",($C$3-J815)/365,"")</f>
        <v/>
      </c>
      <c r="AB815" s="35" t="str">
        <f t="shared" si="63"/>
        <v/>
      </c>
      <c r="AC815" s="35" t="str">
        <f>IF(AND($E815="Oui",$L815="CDI"),1,"")</f>
        <v/>
      </c>
      <c r="AD815" s="35" t="str">
        <f>IF(AND($E815="Oui",$L815="CDD"),1,"")</f>
        <v/>
      </c>
      <c r="AE815" s="35" t="str">
        <f>IF(AND($E815="Oui",$L815="Apprentissage"),1,"")</f>
        <v/>
      </c>
      <c r="AF815" s="35" t="str">
        <f>IF(AND($E815="Oui",$L815="Stage"),1,"")</f>
        <v/>
      </c>
      <c r="AG815" s="35" t="str">
        <f>IF(AND($E815="Oui",$L815="Autre"),1,"")</f>
        <v/>
      </c>
      <c r="AH815" s="35" t="str">
        <f>IF(AND($E815="Oui",$O815="Cadre"),1,"")</f>
        <v/>
      </c>
      <c r="AI815" s="35" t="str">
        <f>IF(AND($E815="Oui",$O815="Agent de maîtrise"),1,"")</f>
        <v/>
      </c>
      <c r="AJ815" s="35" t="str">
        <f>IF(AND($E815="Oui",$O815="Autre"),1,"")</f>
        <v/>
      </c>
      <c r="AK815" s="38" t="str">
        <f>IF(AND($E815="Oui",$H815="F"),($C$3-J815)/365,"")</f>
        <v/>
      </c>
      <c r="AL815" s="38" t="str">
        <f>IF(AND($E815="Oui",$H815="M"),($C$3-$J815)/365,"")</f>
        <v/>
      </c>
      <c r="AM815" s="35" t="str">
        <f>IF(AND($E815="Oui",$L815="CDI",$H815="F"),1,"")</f>
        <v/>
      </c>
      <c r="AN815" s="35" t="str">
        <f>IF(AND($E815="Oui",$L815="CDD",$H815="F"),1,"")</f>
        <v/>
      </c>
      <c r="AO815" s="35" t="str">
        <f>IF(AND($E815="Oui",$L815="Apprentissage",$H815="F"),1,"")</f>
        <v/>
      </c>
      <c r="AP815" s="35" t="str">
        <f>IF(AND($E815="Oui",$L815="Stage",$H815="F"),1,"")</f>
        <v/>
      </c>
      <c r="AQ815" s="35" t="str">
        <f>IF(AND($E815="Oui",$L815="Autre",$H815="F"),1,"")</f>
        <v/>
      </c>
      <c r="AR815" s="35" t="str">
        <f>IF(AND($E815="Oui",$O815="Cadre",$H815="F"),1,"")</f>
        <v/>
      </c>
      <c r="AS815" s="35" t="str">
        <f>IF(AND($E815="Oui",$O815="Agent de maîtrise",$H815="F"),1,"")</f>
        <v/>
      </c>
      <c r="AT815" s="35" t="str">
        <f>IF(AND($E815="Oui",$O815="Autre",$H815="F"),1,"")</f>
        <v/>
      </c>
      <c r="AU815" s="35" t="str">
        <f ca="1">IF($D815&gt;$AU$5,1,"")</f>
        <v/>
      </c>
      <c r="AV815" s="35" t="str">
        <f ca="1">IF(AND($D815&gt;$AV$5,$D815&lt;$AU$5),1,"")</f>
        <v/>
      </c>
      <c r="AW815" s="35" t="str">
        <f ca="1">IF($C815&gt;$AU$5,1,"")</f>
        <v/>
      </c>
      <c r="AX815" s="35" t="str">
        <f ca="1">IF(AND($C815&gt;$AV$5,$C815&lt;$AU$5),1,"")</f>
        <v/>
      </c>
      <c r="AY815" s="21" t="str">
        <f t="shared" si="64"/>
        <v/>
      </c>
    </row>
    <row r="816" spans="1:51" x14ac:dyDescent="0.25">
      <c r="A816" s="18">
        <v>809</v>
      </c>
      <c r="B816" s="32"/>
      <c r="C816" s="33"/>
      <c r="D816" s="33"/>
      <c r="E816" s="26" t="str">
        <f t="shared" si="60"/>
        <v/>
      </c>
      <c r="F816" s="34"/>
      <c r="G816" s="35"/>
      <c r="H816" s="33"/>
      <c r="I816" s="35"/>
      <c r="J816" s="37"/>
      <c r="K816" s="37"/>
      <c r="L816" s="37"/>
      <c r="M816" s="37"/>
      <c r="N816" s="33"/>
      <c r="O816" s="33"/>
      <c r="P816" s="33"/>
      <c r="Q816" s="33"/>
      <c r="R816" s="35"/>
      <c r="S816" s="35"/>
      <c r="T816" s="37"/>
      <c r="U816" s="37"/>
      <c r="V816" s="35" t="str">
        <f>IF(ISBLANK(C816),"",IF(ISBLANK($D816),$C$3-C816,D816-C816))</f>
        <v/>
      </c>
      <c r="W816" s="35" t="str">
        <f>IF(E816="Oui",1,"")</f>
        <v/>
      </c>
      <c r="X816" s="35" t="str">
        <f t="shared" si="61"/>
        <v/>
      </c>
      <c r="Y816" s="35" t="str">
        <f t="shared" si="62"/>
        <v/>
      </c>
      <c r="Z816" s="35" t="str">
        <f>IF(E816="Oui",N816,"")</f>
        <v/>
      </c>
      <c r="AA816" s="38" t="str">
        <f>IF(E816="Oui",($C$3-J816)/365,"")</f>
        <v/>
      </c>
      <c r="AB816" s="35" t="str">
        <f t="shared" si="63"/>
        <v/>
      </c>
      <c r="AC816" s="35" t="str">
        <f>IF(AND($E816="Oui",$L816="CDI"),1,"")</f>
        <v/>
      </c>
      <c r="AD816" s="35" t="str">
        <f>IF(AND($E816="Oui",$L816="CDD"),1,"")</f>
        <v/>
      </c>
      <c r="AE816" s="35" t="str">
        <f>IF(AND($E816="Oui",$L816="Apprentissage"),1,"")</f>
        <v/>
      </c>
      <c r="AF816" s="35" t="str">
        <f>IF(AND($E816="Oui",$L816="Stage"),1,"")</f>
        <v/>
      </c>
      <c r="AG816" s="35" t="str">
        <f>IF(AND($E816="Oui",$L816="Autre"),1,"")</f>
        <v/>
      </c>
      <c r="AH816" s="35" t="str">
        <f>IF(AND($E816="Oui",$O816="Cadre"),1,"")</f>
        <v/>
      </c>
      <c r="AI816" s="35" t="str">
        <f>IF(AND($E816="Oui",$O816="Agent de maîtrise"),1,"")</f>
        <v/>
      </c>
      <c r="AJ816" s="35" t="str">
        <f>IF(AND($E816="Oui",$O816="Autre"),1,"")</f>
        <v/>
      </c>
      <c r="AK816" s="38" t="str">
        <f>IF(AND($E816="Oui",$H816="F"),($C$3-J816)/365,"")</f>
        <v/>
      </c>
      <c r="AL816" s="38" t="str">
        <f>IF(AND($E816="Oui",$H816="M"),($C$3-$J816)/365,"")</f>
        <v/>
      </c>
      <c r="AM816" s="35" t="str">
        <f>IF(AND($E816="Oui",$L816="CDI",$H816="F"),1,"")</f>
        <v/>
      </c>
      <c r="AN816" s="35" t="str">
        <f>IF(AND($E816="Oui",$L816="CDD",$H816="F"),1,"")</f>
        <v/>
      </c>
      <c r="AO816" s="35" t="str">
        <f>IF(AND($E816="Oui",$L816="Apprentissage",$H816="F"),1,"")</f>
        <v/>
      </c>
      <c r="AP816" s="35" t="str">
        <f>IF(AND($E816="Oui",$L816="Stage",$H816="F"),1,"")</f>
        <v/>
      </c>
      <c r="AQ816" s="35" t="str">
        <f>IF(AND($E816="Oui",$L816="Autre",$H816="F"),1,"")</f>
        <v/>
      </c>
      <c r="AR816" s="35" t="str">
        <f>IF(AND($E816="Oui",$O816="Cadre",$H816="F"),1,"")</f>
        <v/>
      </c>
      <c r="AS816" s="35" t="str">
        <f>IF(AND($E816="Oui",$O816="Agent de maîtrise",$H816="F"),1,"")</f>
        <v/>
      </c>
      <c r="AT816" s="35" t="str">
        <f>IF(AND($E816="Oui",$O816="Autre",$H816="F"),1,"")</f>
        <v/>
      </c>
      <c r="AU816" s="35" t="str">
        <f ca="1">IF($D816&gt;$AU$5,1,"")</f>
        <v/>
      </c>
      <c r="AV816" s="35" t="str">
        <f ca="1">IF(AND($D816&gt;$AV$5,$D816&lt;$AU$5),1,"")</f>
        <v/>
      </c>
      <c r="AW816" s="35" t="str">
        <f ca="1">IF($C816&gt;$AU$5,1,"")</f>
        <v/>
      </c>
      <c r="AX816" s="35" t="str">
        <f ca="1">IF(AND($C816&gt;$AV$5,$C816&lt;$AU$5),1,"")</f>
        <v/>
      </c>
      <c r="AY816" s="21" t="str">
        <f t="shared" si="64"/>
        <v/>
      </c>
    </row>
    <row r="817" spans="1:51" x14ac:dyDescent="0.25">
      <c r="A817" s="18">
        <v>810</v>
      </c>
      <c r="B817" s="32"/>
      <c r="C817" s="33"/>
      <c r="D817" s="33"/>
      <c r="E817" s="26" t="str">
        <f t="shared" si="60"/>
        <v/>
      </c>
      <c r="F817" s="34"/>
      <c r="G817" s="35"/>
      <c r="H817" s="33"/>
      <c r="I817" s="35"/>
      <c r="J817" s="37"/>
      <c r="K817" s="37"/>
      <c r="L817" s="37"/>
      <c r="M817" s="37"/>
      <c r="N817" s="33"/>
      <c r="O817" s="33"/>
      <c r="P817" s="33"/>
      <c r="Q817" s="33"/>
      <c r="R817" s="35"/>
      <c r="S817" s="35"/>
      <c r="T817" s="37"/>
      <c r="U817" s="37"/>
      <c r="V817" s="35" t="str">
        <f>IF(ISBLANK(C817),"",IF(ISBLANK($D817),$C$3-C817,D817-C817))</f>
        <v/>
      </c>
      <c r="W817" s="35" t="str">
        <f>IF(E817="Oui",1,"")</f>
        <v/>
      </c>
      <c r="X817" s="35" t="str">
        <f t="shared" si="61"/>
        <v/>
      </c>
      <c r="Y817" s="35" t="str">
        <f t="shared" si="62"/>
        <v/>
      </c>
      <c r="Z817" s="35" t="str">
        <f>IF(E817="Oui",N817,"")</f>
        <v/>
      </c>
      <c r="AA817" s="38" t="str">
        <f>IF(E817="Oui",($C$3-J817)/365,"")</f>
        <v/>
      </c>
      <c r="AB817" s="35" t="str">
        <f t="shared" si="63"/>
        <v/>
      </c>
      <c r="AC817" s="35" t="str">
        <f>IF(AND($E817="Oui",$L817="CDI"),1,"")</f>
        <v/>
      </c>
      <c r="AD817" s="35" t="str">
        <f>IF(AND($E817="Oui",$L817="CDD"),1,"")</f>
        <v/>
      </c>
      <c r="AE817" s="35" t="str">
        <f>IF(AND($E817="Oui",$L817="Apprentissage"),1,"")</f>
        <v/>
      </c>
      <c r="AF817" s="35" t="str">
        <f>IF(AND($E817="Oui",$L817="Stage"),1,"")</f>
        <v/>
      </c>
      <c r="AG817" s="35" t="str">
        <f>IF(AND($E817="Oui",$L817="Autre"),1,"")</f>
        <v/>
      </c>
      <c r="AH817" s="35" t="str">
        <f>IF(AND($E817="Oui",$O817="Cadre"),1,"")</f>
        <v/>
      </c>
      <c r="AI817" s="35" t="str">
        <f>IF(AND($E817="Oui",$O817="Agent de maîtrise"),1,"")</f>
        <v/>
      </c>
      <c r="AJ817" s="35" t="str">
        <f>IF(AND($E817="Oui",$O817="Autre"),1,"")</f>
        <v/>
      </c>
      <c r="AK817" s="38" t="str">
        <f>IF(AND($E817="Oui",$H817="F"),($C$3-J817)/365,"")</f>
        <v/>
      </c>
      <c r="AL817" s="38" t="str">
        <f>IF(AND($E817="Oui",$H817="M"),($C$3-$J817)/365,"")</f>
        <v/>
      </c>
      <c r="AM817" s="35" t="str">
        <f>IF(AND($E817="Oui",$L817="CDI",$H817="F"),1,"")</f>
        <v/>
      </c>
      <c r="AN817" s="35" t="str">
        <f>IF(AND($E817="Oui",$L817="CDD",$H817="F"),1,"")</f>
        <v/>
      </c>
      <c r="AO817" s="35" t="str">
        <f>IF(AND($E817="Oui",$L817="Apprentissage",$H817="F"),1,"")</f>
        <v/>
      </c>
      <c r="AP817" s="35" t="str">
        <f>IF(AND($E817="Oui",$L817="Stage",$H817="F"),1,"")</f>
        <v/>
      </c>
      <c r="AQ817" s="35" t="str">
        <f>IF(AND($E817="Oui",$L817="Autre",$H817="F"),1,"")</f>
        <v/>
      </c>
      <c r="AR817" s="35" t="str">
        <f>IF(AND($E817="Oui",$O817="Cadre",$H817="F"),1,"")</f>
        <v/>
      </c>
      <c r="AS817" s="35" t="str">
        <f>IF(AND($E817="Oui",$O817="Agent de maîtrise",$H817="F"),1,"")</f>
        <v/>
      </c>
      <c r="AT817" s="35" t="str">
        <f>IF(AND($E817="Oui",$O817="Autre",$H817="F"),1,"")</f>
        <v/>
      </c>
      <c r="AU817" s="35" t="str">
        <f ca="1">IF($D817&gt;$AU$5,1,"")</f>
        <v/>
      </c>
      <c r="AV817" s="35" t="str">
        <f ca="1">IF(AND($D817&gt;$AV$5,$D817&lt;$AU$5),1,"")</f>
        <v/>
      </c>
      <c r="AW817" s="35" t="str">
        <f ca="1">IF($C817&gt;$AU$5,1,"")</f>
        <v/>
      </c>
      <c r="AX817" s="35" t="str">
        <f ca="1">IF(AND($C817&gt;$AV$5,$C817&lt;$AU$5),1,"")</f>
        <v/>
      </c>
      <c r="AY817" s="21" t="str">
        <f t="shared" si="64"/>
        <v/>
      </c>
    </row>
    <row r="818" spans="1:51" x14ac:dyDescent="0.25">
      <c r="A818" s="18">
        <v>811</v>
      </c>
      <c r="B818" s="32"/>
      <c r="C818" s="33"/>
      <c r="D818" s="33"/>
      <c r="E818" s="26" t="str">
        <f t="shared" si="60"/>
        <v/>
      </c>
      <c r="F818" s="34"/>
      <c r="G818" s="35"/>
      <c r="H818" s="33"/>
      <c r="I818" s="35"/>
      <c r="J818" s="37"/>
      <c r="K818" s="37"/>
      <c r="L818" s="37"/>
      <c r="M818" s="37"/>
      <c r="N818" s="33"/>
      <c r="O818" s="33"/>
      <c r="P818" s="33"/>
      <c r="Q818" s="33"/>
      <c r="R818" s="35"/>
      <c r="S818" s="35"/>
      <c r="T818" s="37"/>
      <c r="U818" s="37"/>
      <c r="V818" s="35" t="str">
        <f>IF(ISBLANK(C818),"",IF(ISBLANK($D818),$C$3-C818,D818-C818))</f>
        <v/>
      </c>
      <c r="W818" s="35" t="str">
        <f>IF(E818="Oui",1,"")</f>
        <v/>
      </c>
      <c r="X818" s="35" t="str">
        <f t="shared" si="61"/>
        <v/>
      </c>
      <c r="Y818" s="35" t="str">
        <f t="shared" si="62"/>
        <v/>
      </c>
      <c r="Z818" s="35" t="str">
        <f>IF(E818="Oui",N818,"")</f>
        <v/>
      </c>
      <c r="AA818" s="38" t="str">
        <f>IF(E818="Oui",($C$3-J818)/365,"")</f>
        <v/>
      </c>
      <c r="AB818" s="35" t="str">
        <f t="shared" si="63"/>
        <v/>
      </c>
      <c r="AC818" s="35" t="str">
        <f>IF(AND($E818="Oui",$L818="CDI"),1,"")</f>
        <v/>
      </c>
      <c r="AD818" s="35" t="str">
        <f>IF(AND($E818="Oui",$L818="CDD"),1,"")</f>
        <v/>
      </c>
      <c r="AE818" s="35" t="str">
        <f>IF(AND($E818="Oui",$L818="Apprentissage"),1,"")</f>
        <v/>
      </c>
      <c r="AF818" s="35" t="str">
        <f>IF(AND($E818="Oui",$L818="Stage"),1,"")</f>
        <v/>
      </c>
      <c r="AG818" s="35" t="str">
        <f>IF(AND($E818="Oui",$L818="Autre"),1,"")</f>
        <v/>
      </c>
      <c r="AH818" s="35" t="str">
        <f>IF(AND($E818="Oui",$O818="Cadre"),1,"")</f>
        <v/>
      </c>
      <c r="AI818" s="35" t="str">
        <f>IF(AND($E818="Oui",$O818="Agent de maîtrise"),1,"")</f>
        <v/>
      </c>
      <c r="AJ818" s="35" t="str">
        <f>IF(AND($E818="Oui",$O818="Autre"),1,"")</f>
        <v/>
      </c>
      <c r="AK818" s="38" t="str">
        <f>IF(AND($E818="Oui",$H818="F"),($C$3-J818)/365,"")</f>
        <v/>
      </c>
      <c r="AL818" s="38" t="str">
        <f>IF(AND($E818="Oui",$H818="M"),($C$3-$J818)/365,"")</f>
        <v/>
      </c>
      <c r="AM818" s="35" t="str">
        <f>IF(AND($E818="Oui",$L818="CDI",$H818="F"),1,"")</f>
        <v/>
      </c>
      <c r="AN818" s="35" t="str">
        <f>IF(AND($E818="Oui",$L818="CDD",$H818="F"),1,"")</f>
        <v/>
      </c>
      <c r="AO818" s="35" t="str">
        <f>IF(AND($E818="Oui",$L818="Apprentissage",$H818="F"),1,"")</f>
        <v/>
      </c>
      <c r="AP818" s="35" t="str">
        <f>IF(AND($E818="Oui",$L818="Stage",$H818="F"),1,"")</f>
        <v/>
      </c>
      <c r="AQ818" s="35" t="str">
        <f>IF(AND($E818="Oui",$L818="Autre",$H818="F"),1,"")</f>
        <v/>
      </c>
      <c r="AR818" s="35" t="str">
        <f>IF(AND($E818="Oui",$O818="Cadre",$H818="F"),1,"")</f>
        <v/>
      </c>
      <c r="AS818" s="35" t="str">
        <f>IF(AND($E818="Oui",$O818="Agent de maîtrise",$H818="F"),1,"")</f>
        <v/>
      </c>
      <c r="AT818" s="35" t="str">
        <f>IF(AND($E818="Oui",$O818="Autre",$H818="F"),1,"")</f>
        <v/>
      </c>
      <c r="AU818" s="35" t="str">
        <f ca="1">IF($D818&gt;$AU$5,1,"")</f>
        <v/>
      </c>
      <c r="AV818" s="35" t="str">
        <f ca="1">IF(AND($D818&gt;$AV$5,$D818&lt;$AU$5),1,"")</f>
        <v/>
      </c>
      <c r="AW818" s="35" t="str">
        <f ca="1">IF($C818&gt;$AU$5,1,"")</f>
        <v/>
      </c>
      <c r="AX818" s="35" t="str">
        <f ca="1">IF(AND($C818&gt;$AV$5,$C818&lt;$AU$5),1,"")</f>
        <v/>
      </c>
      <c r="AY818" s="21" t="str">
        <f t="shared" si="64"/>
        <v/>
      </c>
    </row>
    <row r="819" spans="1:51" x14ac:dyDescent="0.25">
      <c r="A819" s="18">
        <v>812</v>
      </c>
      <c r="B819" s="32"/>
      <c r="C819" s="33"/>
      <c r="D819" s="33"/>
      <c r="E819" s="26" t="str">
        <f t="shared" si="60"/>
        <v/>
      </c>
      <c r="F819" s="34"/>
      <c r="G819" s="35"/>
      <c r="H819" s="33"/>
      <c r="I819" s="35"/>
      <c r="J819" s="37"/>
      <c r="K819" s="37"/>
      <c r="L819" s="37"/>
      <c r="M819" s="37"/>
      <c r="N819" s="33"/>
      <c r="O819" s="33"/>
      <c r="P819" s="33"/>
      <c r="Q819" s="33"/>
      <c r="R819" s="35"/>
      <c r="S819" s="35"/>
      <c r="T819" s="37"/>
      <c r="U819" s="37"/>
      <c r="V819" s="35" t="str">
        <f>IF(ISBLANK(C819),"",IF(ISBLANK($D819),$C$3-C819,D819-C819))</f>
        <v/>
      </c>
      <c r="W819" s="35" t="str">
        <f>IF(E819="Oui",1,"")</f>
        <v/>
      </c>
      <c r="X819" s="35" t="str">
        <f t="shared" si="61"/>
        <v/>
      </c>
      <c r="Y819" s="35" t="str">
        <f t="shared" si="62"/>
        <v/>
      </c>
      <c r="Z819" s="35" t="str">
        <f>IF(E819="Oui",N819,"")</f>
        <v/>
      </c>
      <c r="AA819" s="38" t="str">
        <f>IF(E819="Oui",($C$3-J819)/365,"")</f>
        <v/>
      </c>
      <c r="AB819" s="35" t="str">
        <f t="shared" si="63"/>
        <v/>
      </c>
      <c r="AC819" s="35" t="str">
        <f>IF(AND($E819="Oui",$L819="CDI"),1,"")</f>
        <v/>
      </c>
      <c r="AD819" s="35" t="str">
        <f>IF(AND($E819="Oui",$L819="CDD"),1,"")</f>
        <v/>
      </c>
      <c r="AE819" s="35" t="str">
        <f>IF(AND($E819="Oui",$L819="Apprentissage"),1,"")</f>
        <v/>
      </c>
      <c r="AF819" s="35" t="str">
        <f>IF(AND($E819="Oui",$L819="Stage"),1,"")</f>
        <v/>
      </c>
      <c r="AG819" s="35" t="str">
        <f>IF(AND($E819="Oui",$L819="Autre"),1,"")</f>
        <v/>
      </c>
      <c r="AH819" s="35" t="str">
        <f>IF(AND($E819="Oui",$O819="Cadre"),1,"")</f>
        <v/>
      </c>
      <c r="AI819" s="35" t="str">
        <f>IF(AND($E819="Oui",$O819="Agent de maîtrise"),1,"")</f>
        <v/>
      </c>
      <c r="AJ819" s="35" t="str">
        <f>IF(AND($E819="Oui",$O819="Autre"),1,"")</f>
        <v/>
      </c>
      <c r="AK819" s="38" t="str">
        <f>IF(AND($E819="Oui",$H819="F"),($C$3-J819)/365,"")</f>
        <v/>
      </c>
      <c r="AL819" s="38" t="str">
        <f>IF(AND($E819="Oui",$H819="M"),($C$3-$J819)/365,"")</f>
        <v/>
      </c>
      <c r="AM819" s="35" t="str">
        <f>IF(AND($E819="Oui",$L819="CDI",$H819="F"),1,"")</f>
        <v/>
      </c>
      <c r="AN819" s="35" t="str">
        <f>IF(AND($E819="Oui",$L819="CDD",$H819="F"),1,"")</f>
        <v/>
      </c>
      <c r="AO819" s="35" t="str">
        <f>IF(AND($E819="Oui",$L819="Apprentissage",$H819="F"),1,"")</f>
        <v/>
      </c>
      <c r="AP819" s="35" t="str">
        <f>IF(AND($E819="Oui",$L819="Stage",$H819="F"),1,"")</f>
        <v/>
      </c>
      <c r="AQ819" s="35" t="str">
        <f>IF(AND($E819="Oui",$L819="Autre",$H819="F"),1,"")</f>
        <v/>
      </c>
      <c r="AR819" s="35" t="str">
        <f>IF(AND($E819="Oui",$O819="Cadre",$H819="F"),1,"")</f>
        <v/>
      </c>
      <c r="AS819" s="35" t="str">
        <f>IF(AND($E819="Oui",$O819="Agent de maîtrise",$H819="F"),1,"")</f>
        <v/>
      </c>
      <c r="AT819" s="35" t="str">
        <f>IF(AND($E819="Oui",$O819="Autre",$H819="F"),1,"")</f>
        <v/>
      </c>
      <c r="AU819" s="35" t="str">
        <f ca="1">IF($D819&gt;$AU$5,1,"")</f>
        <v/>
      </c>
      <c r="AV819" s="35" t="str">
        <f ca="1">IF(AND($D819&gt;$AV$5,$D819&lt;$AU$5),1,"")</f>
        <v/>
      </c>
      <c r="AW819" s="35" t="str">
        <f ca="1">IF($C819&gt;$AU$5,1,"")</f>
        <v/>
      </c>
      <c r="AX819" s="35" t="str">
        <f ca="1">IF(AND($C819&gt;$AV$5,$C819&lt;$AU$5),1,"")</f>
        <v/>
      </c>
      <c r="AY819" s="21" t="str">
        <f t="shared" si="64"/>
        <v/>
      </c>
    </row>
    <row r="820" spans="1:51" x14ac:dyDescent="0.25">
      <c r="A820" s="18">
        <v>813</v>
      </c>
      <c r="B820" s="32"/>
      <c r="C820" s="33"/>
      <c r="D820" s="33"/>
      <c r="E820" s="26" t="str">
        <f t="shared" si="60"/>
        <v/>
      </c>
      <c r="F820" s="34"/>
      <c r="G820" s="35"/>
      <c r="H820" s="33"/>
      <c r="I820" s="35"/>
      <c r="J820" s="37"/>
      <c r="K820" s="37"/>
      <c r="L820" s="37"/>
      <c r="M820" s="37"/>
      <c r="N820" s="33"/>
      <c r="O820" s="33"/>
      <c r="P820" s="33"/>
      <c r="Q820" s="33"/>
      <c r="R820" s="35"/>
      <c r="S820" s="35"/>
      <c r="T820" s="37"/>
      <c r="U820" s="37"/>
      <c r="V820" s="35" t="str">
        <f>IF(ISBLANK(C820),"",IF(ISBLANK($D820),$C$3-C820,D820-C820))</f>
        <v/>
      </c>
      <c r="W820" s="35" t="str">
        <f>IF(E820="Oui",1,"")</f>
        <v/>
      </c>
      <c r="X820" s="35" t="str">
        <f t="shared" si="61"/>
        <v/>
      </c>
      <c r="Y820" s="35" t="str">
        <f t="shared" si="62"/>
        <v/>
      </c>
      <c r="Z820" s="35" t="str">
        <f>IF(E820="Oui",N820,"")</f>
        <v/>
      </c>
      <c r="AA820" s="38" t="str">
        <f>IF(E820="Oui",($C$3-J820)/365,"")</f>
        <v/>
      </c>
      <c r="AB820" s="35" t="str">
        <f t="shared" si="63"/>
        <v/>
      </c>
      <c r="AC820" s="35" t="str">
        <f>IF(AND($E820="Oui",$L820="CDI"),1,"")</f>
        <v/>
      </c>
      <c r="AD820" s="35" t="str">
        <f>IF(AND($E820="Oui",$L820="CDD"),1,"")</f>
        <v/>
      </c>
      <c r="AE820" s="35" t="str">
        <f>IF(AND($E820="Oui",$L820="Apprentissage"),1,"")</f>
        <v/>
      </c>
      <c r="AF820" s="35" t="str">
        <f>IF(AND($E820="Oui",$L820="Stage"),1,"")</f>
        <v/>
      </c>
      <c r="AG820" s="35" t="str">
        <f>IF(AND($E820="Oui",$L820="Autre"),1,"")</f>
        <v/>
      </c>
      <c r="AH820" s="35" t="str">
        <f>IF(AND($E820="Oui",$O820="Cadre"),1,"")</f>
        <v/>
      </c>
      <c r="AI820" s="35" t="str">
        <f>IF(AND($E820="Oui",$O820="Agent de maîtrise"),1,"")</f>
        <v/>
      </c>
      <c r="AJ820" s="35" t="str">
        <f>IF(AND($E820="Oui",$O820="Autre"),1,"")</f>
        <v/>
      </c>
      <c r="AK820" s="38" t="str">
        <f>IF(AND($E820="Oui",$H820="F"),($C$3-J820)/365,"")</f>
        <v/>
      </c>
      <c r="AL820" s="38" t="str">
        <f>IF(AND($E820="Oui",$H820="M"),($C$3-$J820)/365,"")</f>
        <v/>
      </c>
      <c r="AM820" s="35" t="str">
        <f>IF(AND($E820="Oui",$L820="CDI",$H820="F"),1,"")</f>
        <v/>
      </c>
      <c r="AN820" s="35" t="str">
        <f>IF(AND($E820="Oui",$L820="CDD",$H820="F"),1,"")</f>
        <v/>
      </c>
      <c r="AO820" s="35" t="str">
        <f>IF(AND($E820="Oui",$L820="Apprentissage",$H820="F"),1,"")</f>
        <v/>
      </c>
      <c r="AP820" s="35" t="str">
        <f>IF(AND($E820="Oui",$L820="Stage",$H820="F"),1,"")</f>
        <v/>
      </c>
      <c r="AQ820" s="35" t="str">
        <f>IF(AND($E820="Oui",$L820="Autre",$H820="F"),1,"")</f>
        <v/>
      </c>
      <c r="AR820" s="35" t="str">
        <f>IF(AND($E820="Oui",$O820="Cadre",$H820="F"),1,"")</f>
        <v/>
      </c>
      <c r="AS820" s="35" t="str">
        <f>IF(AND($E820="Oui",$O820="Agent de maîtrise",$H820="F"),1,"")</f>
        <v/>
      </c>
      <c r="AT820" s="35" t="str">
        <f>IF(AND($E820="Oui",$O820="Autre",$H820="F"),1,"")</f>
        <v/>
      </c>
      <c r="AU820" s="35" t="str">
        <f ca="1">IF($D820&gt;$AU$5,1,"")</f>
        <v/>
      </c>
      <c r="AV820" s="35" t="str">
        <f ca="1">IF(AND($D820&gt;$AV$5,$D820&lt;$AU$5),1,"")</f>
        <v/>
      </c>
      <c r="AW820" s="35" t="str">
        <f ca="1">IF($C820&gt;$AU$5,1,"")</f>
        <v/>
      </c>
      <c r="AX820" s="35" t="str">
        <f ca="1">IF(AND($C820&gt;$AV$5,$C820&lt;$AU$5),1,"")</f>
        <v/>
      </c>
      <c r="AY820" s="21" t="str">
        <f t="shared" si="64"/>
        <v/>
      </c>
    </row>
    <row r="821" spans="1:51" x14ac:dyDescent="0.25">
      <c r="A821" s="18">
        <v>814</v>
      </c>
      <c r="B821" s="32"/>
      <c r="C821" s="33"/>
      <c r="D821" s="33"/>
      <c r="E821" s="26" t="str">
        <f t="shared" si="60"/>
        <v/>
      </c>
      <c r="F821" s="34"/>
      <c r="G821" s="35"/>
      <c r="H821" s="33"/>
      <c r="I821" s="35"/>
      <c r="J821" s="37"/>
      <c r="K821" s="37"/>
      <c r="L821" s="37"/>
      <c r="M821" s="37"/>
      <c r="N821" s="33"/>
      <c r="O821" s="33"/>
      <c r="P821" s="33"/>
      <c r="Q821" s="33"/>
      <c r="R821" s="35"/>
      <c r="S821" s="35"/>
      <c r="T821" s="37"/>
      <c r="U821" s="37"/>
      <c r="V821" s="35" t="str">
        <f>IF(ISBLANK(C821),"",IF(ISBLANK($D821),$C$3-C821,D821-C821))</f>
        <v/>
      </c>
      <c r="W821" s="35" t="str">
        <f>IF(E821="Oui",1,"")</f>
        <v/>
      </c>
      <c r="X821" s="35" t="str">
        <f t="shared" si="61"/>
        <v/>
      </c>
      <c r="Y821" s="35" t="str">
        <f t="shared" si="62"/>
        <v/>
      </c>
      <c r="Z821" s="35" t="str">
        <f>IF(E821="Oui",N821,"")</f>
        <v/>
      </c>
      <c r="AA821" s="38" t="str">
        <f>IF(E821="Oui",($C$3-J821)/365,"")</f>
        <v/>
      </c>
      <c r="AB821" s="35" t="str">
        <f t="shared" si="63"/>
        <v/>
      </c>
      <c r="AC821" s="35" t="str">
        <f>IF(AND($E821="Oui",$L821="CDI"),1,"")</f>
        <v/>
      </c>
      <c r="AD821" s="35" t="str">
        <f>IF(AND($E821="Oui",$L821="CDD"),1,"")</f>
        <v/>
      </c>
      <c r="AE821" s="35" t="str">
        <f>IF(AND($E821="Oui",$L821="Apprentissage"),1,"")</f>
        <v/>
      </c>
      <c r="AF821" s="35" t="str">
        <f>IF(AND($E821="Oui",$L821="Stage"),1,"")</f>
        <v/>
      </c>
      <c r="AG821" s="35" t="str">
        <f>IF(AND($E821="Oui",$L821="Autre"),1,"")</f>
        <v/>
      </c>
      <c r="AH821" s="35" t="str">
        <f>IF(AND($E821="Oui",$O821="Cadre"),1,"")</f>
        <v/>
      </c>
      <c r="AI821" s="35" t="str">
        <f>IF(AND($E821="Oui",$O821="Agent de maîtrise"),1,"")</f>
        <v/>
      </c>
      <c r="AJ821" s="35" t="str">
        <f>IF(AND($E821="Oui",$O821="Autre"),1,"")</f>
        <v/>
      </c>
      <c r="AK821" s="38" t="str">
        <f>IF(AND($E821="Oui",$H821="F"),($C$3-J821)/365,"")</f>
        <v/>
      </c>
      <c r="AL821" s="38" t="str">
        <f>IF(AND($E821="Oui",$H821="M"),($C$3-$J821)/365,"")</f>
        <v/>
      </c>
      <c r="AM821" s="35" t="str">
        <f>IF(AND($E821="Oui",$L821="CDI",$H821="F"),1,"")</f>
        <v/>
      </c>
      <c r="AN821" s="35" t="str">
        <f>IF(AND($E821="Oui",$L821="CDD",$H821="F"),1,"")</f>
        <v/>
      </c>
      <c r="AO821" s="35" t="str">
        <f>IF(AND($E821="Oui",$L821="Apprentissage",$H821="F"),1,"")</f>
        <v/>
      </c>
      <c r="AP821" s="35" t="str">
        <f>IF(AND($E821="Oui",$L821="Stage",$H821="F"),1,"")</f>
        <v/>
      </c>
      <c r="AQ821" s="35" t="str">
        <f>IF(AND($E821="Oui",$L821="Autre",$H821="F"),1,"")</f>
        <v/>
      </c>
      <c r="AR821" s="35" t="str">
        <f>IF(AND($E821="Oui",$O821="Cadre",$H821="F"),1,"")</f>
        <v/>
      </c>
      <c r="AS821" s="35" t="str">
        <f>IF(AND($E821="Oui",$O821="Agent de maîtrise",$H821="F"),1,"")</f>
        <v/>
      </c>
      <c r="AT821" s="35" t="str">
        <f>IF(AND($E821="Oui",$O821="Autre",$H821="F"),1,"")</f>
        <v/>
      </c>
      <c r="AU821" s="35" t="str">
        <f ca="1">IF($D821&gt;$AU$5,1,"")</f>
        <v/>
      </c>
      <c r="AV821" s="35" t="str">
        <f ca="1">IF(AND($D821&gt;$AV$5,$D821&lt;$AU$5),1,"")</f>
        <v/>
      </c>
      <c r="AW821" s="35" t="str">
        <f ca="1">IF($C821&gt;$AU$5,1,"")</f>
        <v/>
      </c>
      <c r="AX821" s="35" t="str">
        <f ca="1">IF(AND($C821&gt;$AV$5,$C821&lt;$AU$5),1,"")</f>
        <v/>
      </c>
      <c r="AY821" s="21" t="str">
        <f t="shared" si="64"/>
        <v/>
      </c>
    </row>
    <row r="822" spans="1:51" x14ac:dyDescent="0.25">
      <c r="A822" s="18">
        <v>815</v>
      </c>
      <c r="B822" s="32"/>
      <c r="C822" s="33"/>
      <c r="D822" s="33"/>
      <c r="E822" s="26" t="str">
        <f t="shared" si="60"/>
        <v/>
      </c>
      <c r="F822" s="34"/>
      <c r="G822" s="35"/>
      <c r="H822" s="33"/>
      <c r="I822" s="35"/>
      <c r="J822" s="37"/>
      <c r="K822" s="37"/>
      <c r="L822" s="37"/>
      <c r="M822" s="37"/>
      <c r="N822" s="33"/>
      <c r="O822" s="33"/>
      <c r="P822" s="33"/>
      <c r="Q822" s="33"/>
      <c r="R822" s="35"/>
      <c r="S822" s="35"/>
      <c r="T822" s="37"/>
      <c r="U822" s="37"/>
      <c r="V822" s="35" t="str">
        <f>IF(ISBLANK(C822),"",IF(ISBLANK($D822),$C$3-C822,D822-C822))</f>
        <v/>
      </c>
      <c r="W822" s="35" t="str">
        <f>IF(E822="Oui",1,"")</f>
        <v/>
      </c>
      <c r="X822" s="35" t="str">
        <f t="shared" si="61"/>
        <v/>
      </c>
      <c r="Y822" s="35" t="str">
        <f t="shared" si="62"/>
        <v/>
      </c>
      <c r="Z822" s="35" t="str">
        <f>IF(E822="Oui",N822,"")</f>
        <v/>
      </c>
      <c r="AA822" s="38" t="str">
        <f>IF(E822="Oui",($C$3-J822)/365,"")</f>
        <v/>
      </c>
      <c r="AB822" s="35" t="str">
        <f t="shared" si="63"/>
        <v/>
      </c>
      <c r="AC822" s="35" t="str">
        <f>IF(AND($E822="Oui",$L822="CDI"),1,"")</f>
        <v/>
      </c>
      <c r="AD822" s="35" t="str">
        <f>IF(AND($E822="Oui",$L822="CDD"),1,"")</f>
        <v/>
      </c>
      <c r="AE822" s="35" t="str">
        <f>IF(AND($E822="Oui",$L822="Apprentissage"),1,"")</f>
        <v/>
      </c>
      <c r="AF822" s="35" t="str">
        <f>IF(AND($E822="Oui",$L822="Stage"),1,"")</f>
        <v/>
      </c>
      <c r="AG822" s="35" t="str">
        <f>IF(AND($E822="Oui",$L822="Autre"),1,"")</f>
        <v/>
      </c>
      <c r="AH822" s="35" t="str">
        <f>IF(AND($E822="Oui",$O822="Cadre"),1,"")</f>
        <v/>
      </c>
      <c r="AI822" s="35" t="str">
        <f>IF(AND($E822="Oui",$O822="Agent de maîtrise"),1,"")</f>
        <v/>
      </c>
      <c r="AJ822" s="35" t="str">
        <f>IF(AND($E822="Oui",$O822="Autre"),1,"")</f>
        <v/>
      </c>
      <c r="AK822" s="38" t="str">
        <f>IF(AND($E822="Oui",$H822="F"),($C$3-J822)/365,"")</f>
        <v/>
      </c>
      <c r="AL822" s="38" t="str">
        <f>IF(AND($E822="Oui",$H822="M"),($C$3-$J822)/365,"")</f>
        <v/>
      </c>
      <c r="AM822" s="35" t="str">
        <f>IF(AND($E822="Oui",$L822="CDI",$H822="F"),1,"")</f>
        <v/>
      </c>
      <c r="AN822" s="35" t="str">
        <f>IF(AND($E822="Oui",$L822="CDD",$H822="F"),1,"")</f>
        <v/>
      </c>
      <c r="AO822" s="35" t="str">
        <f>IF(AND($E822="Oui",$L822="Apprentissage",$H822="F"),1,"")</f>
        <v/>
      </c>
      <c r="AP822" s="35" t="str">
        <f>IF(AND($E822="Oui",$L822="Stage",$H822="F"),1,"")</f>
        <v/>
      </c>
      <c r="AQ822" s="35" t="str">
        <f>IF(AND($E822="Oui",$L822="Autre",$H822="F"),1,"")</f>
        <v/>
      </c>
      <c r="AR822" s="35" t="str">
        <f>IF(AND($E822="Oui",$O822="Cadre",$H822="F"),1,"")</f>
        <v/>
      </c>
      <c r="AS822" s="35" t="str">
        <f>IF(AND($E822="Oui",$O822="Agent de maîtrise",$H822="F"),1,"")</f>
        <v/>
      </c>
      <c r="AT822" s="35" t="str">
        <f>IF(AND($E822="Oui",$O822="Autre",$H822="F"),1,"")</f>
        <v/>
      </c>
      <c r="AU822" s="35" t="str">
        <f ca="1">IF($D822&gt;$AU$5,1,"")</f>
        <v/>
      </c>
      <c r="AV822" s="35" t="str">
        <f ca="1">IF(AND($D822&gt;$AV$5,$D822&lt;$AU$5),1,"")</f>
        <v/>
      </c>
      <c r="AW822" s="35" t="str">
        <f ca="1">IF($C822&gt;$AU$5,1,"")</f>
        <v/>
      </c>
      <c r="AX822" s="35" t="str">
        <f ca="1">IF(AND($C822&gt;$AV$5,$C822&lt;$AU$5),1,"")</f>
        <v/>
      </c>
      <c r="AY822" s="21" t="str">
        <f t="shared" si="64"/>
        <v/>
      </c>
    </row>
    <row r="823" spans="1:51" x14ac:dyDescent="0.25">
      <c r="A823" s="18">
        <v>816</v>
      </c>
      <c r="B823" s="32"/>
      <c r="C823" s="33"/>
      <c r="D823" s="33"/>
      <c r="E823" s="26" t="str">
        <f t="shared" si="60"/>
        <v/>
      </c>
      <c r="F823" s="34"/>
      <c r="G823" s="35"/>
      <c r="H823" s="33"/>
      <c r="I823" s="35"/>
      <c r="J823" s="37"/>
      <c r="K823" s="37"/>
      <c r="L823" s="37"/>
      <c r="M823" s="37"/>
      <c r="N823" s="33"/>
      <c r="O823" s="33"/>
      <c r="P823" s="33"/>
      <c r="Q823" s="33"/>
      <c r="R823" s="35"/>
      <c r="S823" s="35"/>
      <c r="T823" s="37"/>
      <c r="U823" s="37"/>
      <c r="V823" s="35" t="str">
        <f>IF(ISBLANK(C823),"",IF(ISBLANK($D823),$C$3-C823,D823-C823))</f>
        <v/>
      </c>
      <c r="W823" s="35" t="str">
        <f>IF(E823="Oui",1,"")</f>
        <v/>
      </c>
      <c r="X823" s="35" t="str">
        <f t="shared" si="61"/>
        <v/>
      </c>
      <c r="Y823" s="35" t="str">
        <f t="shared" si="62"/>
        <v/>
      </c>
      <c r="Z823" s="35" t="str">
        <f>IF(E823="Oui",N823,"")</f>
        <v/>
      </c>
      <c r="AA823" s="38" t="str">
        <f>IF(E823="Oui",($C$3-J823)/365,"")</f>
        <v/>
      </c>
      <c r="AB823" s="35" t="str">
        <f t="shared" si="63"/>
        <v/>
      </c>
      <c r="AC823" s="35" t="str">
        <f>IF(AND($E823="Oui",$L823="CDI"),1,"")</f>
        <v/>
      </c>
      <c r="AD823" s="35" t="str">
        <f>IF(AND($E823="Oui",$L823="CDD"),1,"")</f>
        <v/>
      </c>
      <c r="AE823" s="35" t="str">
        <f>IF(AND($E823="Oui",$L823="Apprentissage"),1,"")</f>
        <v/>
      </c>
      <c r="AF823" s="35" t="str">
        <f>IF(AND($E823="Oui",$L823="Stage"),1,"")</f>
        <v/>
      </c>
      <c r="AG823" s="35" t="str">
        <f>IF(AND($E823="Oui",$L823="Autre"),1,"")</f>
        <v/>
      </c>
      <c r="AH823" s="35" t="str">
        <f>IF(AND($E823="Oui",$O823="Cadre"),1,"")</f>
        <v/>
      </c>
      <c r="AI823" s="35" t="str">
        <f>IF(AND($E823="Oui",$O823="Agent de maîtrise"),1,"")</f>
        <v/>
      </c>
      <c r="AJ823" s="35" t="str">
        <f>IF(AND($E823="Oui",$O823="Autre"),1,"")</f>
        <v/>
      </c>
      <c r="AK823" s="38" t="str">
        <f>IF(AND($E823="Oui",$H823="F"),($C$3-J823)/365,"")</f>
        <v/>
      </c>
      <c r="AL823" s="38" t="str">
        <f>IF(AND($E823="Oui",$H823="M"),($C$3-$J823)/365,"")</f>
        <v/>
      </c>
      <c r="AM823" s="35" t="str">
        <f>IF(AND($E823="Oui",$L823="CDI",$H823="F"),1,"")</f>
        <v/>
      </c>
      <c r="AN823" s="35" t="str">
        <f>IF(AND($E823="Oui",$L823="CDD",$H823="F"),1,"")</f>
        <v/>
      </c>
      <c r="AO823" s="35" t="str">
        <f>IF(AND($E823="Oui",$L823="Apprentissage",$H823="F"),1,"")</f>
        <v/>
      </c>
      <c r="AP823" s="35" t="str">
        <f>IF(AND($E823="Oui",$L823="Stage",$H823="F"),1,"")</f>
        <v/>
      </c>
      <c r="AQ823" s="35" t="str">
        <f>IF(AND($E823="Oui",$L823="Autre",$H823="F"),1,"")</f>
        <v/>
      </c>
      <c r="AR823" s="35" t="str">
        <f>IF(AND($E823="Oui",$O823="Cadre",$H823="F"),1,"")</f>
        <v/>
      </c>
      <c r="AS823" s="35" t="str">
        <f>IF(AND($E823="Oui",$O823="Agent de maîtrise",$H823="F"),1,"")</f>
        <v/>
      </c>
      <c r="AT823" s="35" t="str">
        <f>IF(AND($E823="Oui",$O823="Autre",$H823="F"),1,"")</f>
        <v/>
      </c>
      <c r="AU823" s="35" t="str">
        <f ca="1">IF($D823&gt;$AU$5,1,"")</f>
        <v/>
      </c>
      <c r="AV823" s="35" t="str">
        <f ca="1">IF(AND($D823&gt;$AV$5,$D823&lt;$AU$5),1,"")</f>
        <v/>
      </c>
      <c r="AW823" s="35" t="str">
        <f ca="1">IF($C823&gt;$AU$5,1,"")</f>
        <v/>
      </c>
      <c r="AX823" s="35" t="str">
        <f ca="1">IF(AND($C823&gt;$AV$5,$C823&lt;$AU$5),1,"")</f>
        <v/>
      </c>
      <c r="AY823" s="21" t="str">
        <f t="shared" si="64"/>
        <v/>
      </c>
    </row>
    <row r="824" spans="1:51" x14ac:dyDescent="0.25">
      <c r="A824" s="18">
        <v>817</v>
      </c>
      <c r="B824" s="32"/>
      <c r="C824" s="33"/>
      <c r="D824" s="33"/>
      <c r="E824" s="26" t="str">
        <f t="shared" si="60"/>
        <v/>
      </c>
      <c r="F824" s="34"/>
      <c r="G824" s="35"/>
      <c r="H824" s="33"/>
      <c r="I824" s="35"/>
      <c r="J824" s="37"/>
      <c r="K824" s="37"/>
      <c r="L824" s="37"/>
      <c r="M824" s="37"/>
      <c r="N824" s="33"/>
      <c r="O824" s="33"/>
      <c r="P824" s="33"/>
      <c r="Q824" s="33"/>
      <c r="R824" s="35"/>
      <c r="S824" s="35"/>
      <c r="T824" s="37"/>
      <c r="U824" s="37"/>
      <c r="V824" s="35" t="str">
        <f>IF(ISBLANK(C824),"",IF(ISBLANK($D824),$C$3-C824,D824-C824))</f>
        <v/>
      </c>
      <c r="W824" s="35" t="str">
        <f>IF(E824="Oui",1,"")</f>
        <v/>
      </c>
      <c r="X824" s="35" t="str">
        <f t="shared" si="61"/>
        <v/>
      </c>
      <c r="Y824" s="35" t="str">
        <f t="shared" si="62"/>
        <v/>
      </c>
      <c r="Z824" s="35" t="str">
        <f>IF(E824="Oui",N824,"")</f>
        <v/>
      </c>
      <c r="AA824" s="38" t="str">
        <f>IF(E824="Oui",($C$3-J824)/365,"")</f>
        <v/>
      </c>
      <c r="AB824" s="35" t="str">
        <f t="shared" si="63"/>
        <v/>
      </c>
      <c r="AC824" s="35" t="str">
        <f>IF(AND($E824="Oui",$L824="CDI"),1,"")</f>
        <v/>
      </c>
      <c r="AD824" s="35" t="str">
        <f>IF(AND($E824="Oui",$L824="CDD"),1,"")</f>
        <v/>
      </c>
      <c r="AE824" s="35" t="str">
        <f>IF(AND($E824="Oui",$L824="Apprentissage"),1,"")</f>
        <v/>
      </c>
      <c r="AF824" s="35" t="str">
        <f>IF(AND($E824="Oui",$L824="Stage"),1,"")</f>
        <v/>
      </c>
      <c r="AG824" s="35" t="str">
        <f>IF(AND($E824="Oui",$L824="Autre"),1,"")</f>
        <v/>
      </c>
      <c r="AH824" s="35" t="str">
        <f>IF(AND($E824="Oui",$O824="Cadre"),1,"")</f>
        <v/>
      </c>
      <c r="AI824" s="35" t="str">
        <f>IF(AND($E824="Oui",$O824="Agent de maîtrise"),1,"")</f>
        <v/>
      </c>
      <c r="AJ824" s="35" t="str">
        <f>IF(AND($E824="Oui",$O824="Autre"),1,"")</f>
        <v/>
      </c>
      <c r="AK824" s="38" t="str">
        <f>IF(AND($E824="Oui",$H824="F"),($C$3-J824)/365,"")</f>
        <v/>
      </c>
      <c r="AL824" s="38" t="str">
        <f>IF(AND($E824="Oui",$H824="M"),($C$3-$J824)/365,"")</f>
        <v/>
      </c>
      <c r="AM824" s="35" t="str">
        <f>IF(AND($E824="Oui",$L824="CDI",$H824="F"),1,"")</f>
        <v/>
      </c>
      <c r="AN824" s="35" t="str">
        <f>IF(AND($E824="Oui",$L824="CDD",$H824="F"),1,"")</f>
        <v/>
      </c>
      <c r="AO824" s="35" t="str">
        <f>IF(AND($E824="Oui",$L824="Apprentissage",$H824="F"),1,"")</f>
        <v/>
      </c>
      <c r="AP824" s="35" t="str">
        <f>IF(AND($E824="Oui",$L824="Stage",$H824="F"),1,"")</f>
        <v/>
      </c>
      <c r="AQ824" s="35" t="str">
        <f>IF(AND($E824="Oui",$L824="Autre",$H824="F"),1,"")</f>
        <v/>
      </c>
      <c r="AR824" s="35" t="str">
        <f>IF(AND($E824="Oui",$O824="Cadre",$H824="F"),1,"")</f>
        <v/>
      </c>
      <c r="AS824" s="35" t="str">
        <f>IF(AND($E824="Oui",$O824="Agent de maîtrise",$H824="F"),1,"")</f>
        <v/>
      </c>
      <c r="AT824" s="35" t="str">
        <f>IF(AND($E824="Oui",$O824="Autre",$H824="F"),1,"")</f>
        <v/>
      </c>
      <c r="AU824" s="35" t="str">
        <f ca="1">IF($D824&gt;$AU$5,1,"")</f>
        <v/>
      </c>
      <c r="AV824" s="35" t="str">
        <f ca="1">IF(AND($D824&gt;$AV$5,$D824&lt;$AU$5),1,"")</f>
        <v/>
      </c>
      <c r="AW824" s="35" t="str">
        <f ca="1">IF($C824&gt;$AU$5,1,"")</f>
        <v/>
      </c>
      <c r="AX824" s="35" t="str">
        <f ca="1">IF(AND($C824&gt;$AV$5,$C824&lt;$AU$5),1,"")</f>
        <v/>
      </c>
      <c r="AY824" s="21" t="str">
        <f t="shared" si="64"/>
        <v/>
      </c>
    </row>
    <row r="825" spans="1:51" x14ac:dyDescent="0.25">
      <c r="A825" s="18">
        <v>818</v>
      </c>
      <c r="B825" s="32"/>
      <c r="C825" s="33"/>
      <c r="D825" s="33"/>
      <c r="E825" s="26" t="str">
        <f t="shared" si="60"/>
        <v/>
      </c>
      <c r="F825" s="34"/>
      <c r="G825" s="35"/>
      <c r="H825" s="33"/>
      <c r="I825" s="35"/>
      <c r="J825" s="37"/>
      <c r="K825" s="37"/>
      <c r="L825" s="37"/>
      <c r="M825" s="37"/>
      <c r="N825" s="33"/>
      <c r="O825" s="33"/>
      <c r="P825" s="33"/>
      <c r="Q825" s="33"/>
      <c r="R825" s="35"/>
      <c r="S825" s="35"/>
      <c r="T825" s="37"/>
      <c r="U825" s="37"/>
      <c r="V825" s="35" t="str">
        <f>IF(ISBLANK(C825),"",IF(ISBLANK($D825),$C$3-C825,D825-C825))</f>
        <v/>
      </c>
      <c r="W825" s="35" t="str">
        <f>IF(E825="Oui",1,"")</f>
        <v/>
      </c>
      <c r="X825" s="35" t="str">
        <f t="shared" si="61"/>
        <v/>
      </c>
      <c r="Y825" s="35" t="str">
        <f t="shared" si="62"/>
        <v/>
      </c>
      <c r="Z825" s="35" t="str">
        <f>IF(E825="Oui",N825,"")</f>
        <v/>
      </c>
      <c r="AA825" s="38" t="str">
        <f>IF(E825="Oui",($C$3-J825)/365,"")</f>
        <v/>
      </c>
      <c r="AB825" s="35" t="str">
        <f t="shared" si="63"/>
        <v/>
      </c>
      <c r="AC825" s="35" t="str">
        <f>IF(AND($E825="Oui",$L825="CDI"),1,"")</f>
        <v/>
      </c>
      <c r="AD825" s="35" t="str">
        <f>IF(AND($E825="Oui",$L825="CDD"),1,"")</f>
        <v/>
      </c>
      <c r="AE825" s="35" t="str">
        <f>IF(AND($E825="Oui",$L825="Apprentissage"),1,"")</f>
        <v/>
      </c>
      <c r="AF825" s="35" t="str">
        <f>IF(AND($E825="Oui",$L825="Stage"),1,"")</f>
        <v/>
      </c>
      <c r="AG825" s="35" t="str">
        <f>IF(AND($E825="Oui",$L825="Autre"),1,"")</f>
        <v/>
      </c>
      <c r="AH825" s="35" t="str">
        <f>IF(AND($E825="Oui",$O825="Cadre"),1,"")</f>
        <v/>
      </c>
      <c r="AI825" s="35" t="str">
        <f>IF(AND($E825="Oui",$O825="Agent de maîtrise"),1,"")</f>
        <v/>
      </c>
      <c r="AJ825" s="35" t="str">
        <f>IF(AND($E825="Oui",$O825="Autre"),1,"")</f>
        <v/>
      </c>
      <c r="AK825" s="38" t="str">
        <f>IF(AND($E825="Oui",$H825="F"),($C$3-J825)/365,"")</f>
        <v/>
      </c>
      <c r="AL825" s="38" t="str">
        <f>IF(AND($E825="Oui",$H825="M"),($C$3-$J825)/365,"")</f>
        <v/>
      </c>
      <c r="AM825" s="35" t="str">
        <f>IF(AND($E825="Oui",$L825="CDI",$H825="F"),1,"")</f>
        <v/>
      </c>
      <c r="AN825" s="35" t="str">
        <f>IF(AND($E825="Oui",$L825="CDD",$H825="F"),1,"")</f>
        <v/>
      </c>
      <c r="AO825" s="35" t="str">
        <f>IF(AND($E825="Oui",$L825="Apprentissage",$H825="F"),1,"")</f>
        <v/>
      </c>
      <c r="AP825" s="35" t="str">
        <f>IF(AND($E825="Oui",$L825="Stage",$H825="F"),1,"")</f>
        <v/>
      </c>
      <c r="AQ825" s="35" t="str">
        <f>IF(AND($E825="Oui",$L825="Autre",$H825="F"),1,"")</f>
        <v/>
      </c>
      <c r="AR825" s="35" t="str">
        <f>IF(AND($E825="Oui",$O825="Cadre",$H825="F"),1,"")</f>
        <v/>
      </c>
      <c r="AS825" s="35" t="str">
        <f>IF(AND($E825="Oui",$O825="Agent de maîtrise",$H825="F"),1,"")</f>
        <v/>
      </c>
      <c r="AT825" s="35" t="str">
        <f>IF(AND($E825="Oui",$O825="Autre",$H825="F"),1,"")</f>
        <v/>
      </c>
      <c r="AU825" s="35" t="str">
        <f ca="1">IF($D825&gt;$AU$5,1,"")</f>
        <v/>
      </c>
      <c r="AV825" s="35" t="str">
        <f ca="1">IF(AND($D825&gt;$AV$5,$D825&lt;$AU$5),1,"")</f>
        <v/>
      </c>
      <c r="AW825" s="35" t="str">
        <f ca="1">IF($C825&gt;$AU$5,1,"")</f>
        <v/>
      </c>
      <c r="AX825" s="35" t="str">
        <f ca="1">IF(AND($C825&gt;$AV$5,$C825&lt;$AU$5),1,"")</f>
        <v/>
      </c>
      <c r="AY825" s="21" t="str">
        <f t="shared" si="64"/>
        <v/>
      </c>
    </row>
    <row r="826" spans="1:51" x14ac:dyDescent="0.25">
      <c r="A826" s="18">
        <v>819</v>
      </c>
      <c r="B826" s="32"/>
      <c r="C826" s="33"/>
      <c r="D826" s="33"/>
      <c r="E826" s="26" t="str">
        <f t="shared" si="60"/>
        <v/>
      </c>
      <c r="F826" s="34"/>
      <c r="G826" s="35"/>
      <c r="H826" s="33"/>
      <c r="I826" s="35"/>
      <c r="J826" s="37"/>
      <c r="K826" s="37"/>
      <c r="L826" s="37"/>
      <c r="M826" s="37"/>
      <c r="N826" s="33"/>
      <c r="O826" s="33"/>
      <c r="P826" s="33"/>
      <c r="Q826" s="33"/>
      <c r="R826" s="35"/>
      <c r="S826" s="35"/>
      <c r="T826" s="37"/>
      <c r="U826" s="37"/>
      <c r="V826" s="35" t="str">
        <f>IF(ISBLANK(C826),"",IF(ISBLANK($D826),$C$3-C826,D826-C826))</f>
        <v/>
      </c>
      <c r="W826" s="35" t="str">
        <f>IF(E826="Oui",1,"")</f>
        <v/>
      </c>
      <c r="X826" s="35" t="str">
        <f t="shared" si="61"/>
        <v/>
      </c>
      <c r="Y826" s="35" t="str">
        <f t="shared" si="62"/>
        <v/>
      </c>
      <c r="Z826" s="35" t="str">
        <f>IF(E826="Oui",N826,"")</f>
        <v/>
      </c>
      <c r="AA826" s="38" t="str">
        <f>IF(E826="Oui",($C$3-J826)/365,"")</f>
        <v/>
      </c>
      <c r="AB826" s="35" t="str">
        <f t="shared" si="63"/>
        <v/>
      </c>
      <c r="AC826" s="35" t="str">
        <f>IF(AND($E826="Oui",$L826="CDI"),1,"")</f>
        <v/>
      </c>
      <c r="AD826" s="35" t="str">
        <f>IF(AND($E826="Oui",$L826="CDD"),1,"")</f>
        <v/>
      </c>
      <c r="AE826" s="35" t="str">
        <f>IF(AND($E826="Oui",$L826="Apprentissage"),1,"")</f>
        <v/>
      </c>
      <c r="AF826" s="35" t="str">
        <f>IF(AND($E826="Oui",$L826="Stage"),1,"")</f>
        <v/>
      </c>
      <c r="AG826" s="35" t="str">
        <f>IF(AND($E826="Oui",$L826="Autre"),1,"")</f>
        <v/>
      </c>
      <c r="AH826" s="35" t="str">
        <f>IF(AND($E826="Oui",$O826="Cadre"),1,"")</f>
        <v/>
      </c>
      <c r="AI826" s="35" t="str">
        <f>IF(AND($E826="Oui",$O826="Agent de maîtrise"),1,"")</f>
        <v/>
      </c>
      <c r="AJ826" s="35" t="str">
        <f>IF(AND($E826="Oui",$O826="Autre"),1,"")</f>
        <v/>
      </c>
      <c r="AK826" s="38" t="str">
        <f>IF(AND($E826="Oui",$H826="F"),($C$3-J826)/365,"")</f>
        <v/>
      </c>
      <c r="AL826" s="38" t="str">
        <f>IF(AND($E826="Oui",$H826="M"),($C$3-$J826)/365,"")</f>
        <v/>
      </c>
      <c r="AM826" s="35" t="str">
        <f>IF(AND($E826="Oui",$L826="CDI",$H826="F"),1,"")</f>
        <v/>
      </c>
      <c r="AN826" s="35" t="str">
        <f>IF(AND($E826="Oui",$L826="CDD",$H826="F"),1,"")</f>
        <v/>
      </c>
      <c r="AO826" s="35" t="str">
        <f>IF(AND($E826="Oui",$L826="Apprentissage",$H826="F"),1,"")</f>
        <v/>
      </c>
      <c r="AP826" s="35" t="str">
        <f>IF(AND($E826="Oui",$L826="Stage",$H826="F"),1,"")</f>
        <v/>
      </c>
      <c r="AQ826" s="35" t="str">
        <f>IF(AND($E826="Oui",$L826="Autre",$H826="F"),1,"")</f>
        <v/>
      </c>
      <c r="AR826" s="35" t="str">
        <f>IF(AND($E826="Oui",$O826="Cadre",$H826="F"),1,"")</f>
        <v/>
      </c>
      <c r="AS826" s="35" t="str">
        <f>IF(AND($E826="Oui",$O826="Agent de maîtrise",$H826="F"),1,"")</f>
        <v/>
      </c>
      <c r="AT826" s="35" t="str">
        <f>IF(AND($E826="Oui",$O826="Autre",$H826="F"),1,"")</f>
        <v/>
      </c>
      <c r="AU826" s="35" t="str">
        <f ca="1">IF($D826&gt;$AU$5,1,"")</f>
        <v/>
      </c>
      <c r="AV826" s="35" t="str">
        <f ca="1">IF(AND($D826&gt;$AV$5,$D826&lt;$AU$5),1,"")</f>
        <v/>
      </c>
      <c r="AW826" s="35" t="str">
        <f ca="1">IF($C826&gt;$AU$5,1,"")</f>
        <v/>
      </c>
      <c r="AX826" s="35" t="str">
        <f ca="1">IF(AND($C826&gt;$AV$5,$C826&lt;$AU$5),1,"")</f>
        <v/>
      </c>
      <c r="AY826" s="21" t="str">
        <f t="shared" si="64"/>
        <v/>
      </c>
    </row>
    <row r="827" spans="1:51" x14ac:dyDescent="0.25">
      <c r="A827" s="18">
        <v>820</v>
      </c>
      <c r="B827" s="32"/>
      <c r="C827" s="33"/>
      <c r="D827" s="33"/>
      <c r="E827" s="26" t="str">
        <f t="shared" si="60"/>
        <v/>
      </c>
      <c r="F827" s="34"/>
      <c r="G827" s="35"/>
      <c r="H827" s="33"/>
      <c r="I827" s="35"/>
      <c r="J827" s="37"/>
      <c r="K827" s="37"/>
      <c r="L827" s="37"/>
      <c r="M827" s="37"/>
      <c r="N827" s="33"/>
      <c r="O827" s="33"/>
      <c r="P827" s="33"/>
      <c r="Q827" s="33"/>
      <c r="R827" s="35"/>
      <c r="S827" s="35"/>
      <c r="T827" s="37"/>
      <c r="U827" s="37"/>
      <c r="V827" s="35" t="str">
        <f>IF(ISBLANK(C827),"",IF(ISBLANK($D827),$C$3-C827,D827-C827))</f>
        <v/>
      </c>
      <c r="W827" s="35" t="str">
        <f>IF(E827="Oui",1,"")</f>
        <v/>
      </c>
      <c r="X827" s="35" t="str">
        <f t="shared" si="61"/>
        <v/>
      </c>
      <c r="Y827" s="35" t="str">
        <f t="shared" si="62"/>
        <v/>
      </c>
      <c r="Z827" s="35" t="str">
        <f>IF(E827="Oui",N827,"")</f>
        <v/>
      </c>
      <c r="AA827" s="38" t="str">
        <f>IF(E827="Oui",($C$3-J827)/365,"")</f>
        <v/>
      </c>
      <c r="AB827" s="35" t="str">
        <f t="shared" si="63"/>
        <v/>
      </c>
      <c r="AC827" s="35" t="str">
        <f>IF(AND($E827="Oui",$L827="CDI"),1,"")</f>
        <v/>
      </c>
      <c r="AD827" s="35" t="str">
        <f>IF(AND($E827="Oui",$L827="CDD"),1,"")</f>
        <v/>
      </c>
      <c r="AE827" s="35" t="str">
        <f>IF(AND($E827="Oui",$L827="Apprentissage"),1,"")</f>
        <v/>
      </c>
      <c r="AF827" s="35" t="str">
        <f>IF(AND($E827="Oui",$L827="Stage"),1,"")</f>
        <v/>
      </c>
      <c r="AG827" s="35" t="str">
        <f>IF(AND($E827="Oui",$L827="Autre"),1,"")</f>
        <v/>
      </c>
      <c r="AH827" s="35" t="str">
        <f>IF(AND($E827="Oui",$O827="Cadre"),1,"")</f>
        <v/>
      </c>
      <c r="AI827" s="35" t="str">
        <f>IF(AND($E827="Oui",$O827="Agent de maîtrise"),1,"")</f>
        <v/>
      </c>
      <c r="AJ827" s="35" t="str">
        <f>IF(AND($E827="Oui",$O827="Autre"),1,"")</f>
        <v/>
      </c>
      <c r="AK827" s="38" t="str">
        <f>IF(AND($E827="Oui",$H827="F"),($C$3-J827)/365,"")</f>
        <v/>
      </c>
      <c r="AL827" s="38" t="str">
        <f>IF(AND($E827="Oui",$H827="M"),($C$3-$J827)/365,"")</f>
        <v/>
      </c>
      <c r="AM827" s="35" t="str">
        <f>IF(AND($E827="Oui",$L827="CDI",$H827="F"),1,"")</f>
        <v/>
      </c>
      <c r="AN827" s="35" t="str">
        <f>IF(AND($E827="Oui",$L827="CDD",$H827="F"),1,"")</f>
        <v/>
      </c>
      <c r="AO827" s="35" t="str">
        <f>IF(AND($E827="Oui",$L827="Apprentissage",$H827="F"),1,"")</f>
        <v/>
      </c>
      <c r="AP827" s="35" t="str">
        <f>IF(AND($E827="Oui",$L827="Stage",$H827="F"),1,"")</f>
        <v/>
      </c>
      <c r="AQ827" s="35" t="str">
        <f>IF(AND($E827="Oui",$L827="Autre",$H827="F"),1,"")</f>
        <v/>
      </c>
      <c r="AR827" s="35" t="str">
        <f>IF(AND($E827="Oui",$O827="Cadre",$H827="F"),1,"")</f>
        <v/>
      </c>
      <c r="AS827" s="35" t="str">
        <f>IF(AND($E827="Oui",$O827="Agent de maîtrise",$H827="F"),1,"")</f>
        <v/>
      </c>
      <c r="AT827" s="35" t="str">
        <f>IF(AND($E827="Oui",$O827="Autre",$H827="F"),1,"")</f>
        <v/>
      </c>
      <c r="AU827" s="35" t="str">
        <f ca="1">IF($D827&gt;$AU$5,1,"")</f>
        <v/>
      </c>
      <c r="AV827" s="35" t="str">
        <f ca="1">IF(AND($D827&gt;$AV$5,$D827&lt;$AU$5),1,"")</f>
        <v/>
      </c>
      <c r="AW827" s="35" t="str">
        <f ca="1">IF($C827&gt;$AU$5,1,"")</f>
        <v/>
      </c>
      <c r="AX827" s="35" t="str">
        <f ca="1">IF(AND($C827&gt;$AV$5,$C827&lt;$AU$5),1,"")</f>
        <v/>
      </c>
      <c r="AY827" s="21" t="str">
        <f t="shared" si="64"/>
        <v/>
      </c>
    </row>
    <row r="828" spans="1:51" x14ac:dyDescent="0.25">
      <c r="A828" s="18">
        <v>821</v>
      </c>
      <c r="B828" s="32"/>
      <c r="C828" s="33"/>
      <c r="D828" s="33"/>
      <c r="E828" s="26" t="str">
        <f t="shared" si="60"/>
        <v/>
      </c>
      <c r="F828" s="34"/>
      <c r="G828" s="35"/>
      <c r="H828" s="33"/>
      <c r="I828" s="35"/>
      <c r="J828" s="37"/>
      <c r="K828" s="37"/>
      <c r="L828" s="37"/>
      <c r="M828" s="37"/>
      <c r="N828" s="33"/>
      <c r="O828" s="33"/>
      <c r="P828" s="33"/>
      <c r="Q828" s="33"/>
      <c r="R828" s="35"/>
      <c r="S828" s="35"/>
      <c r="T828" s="37"/>
      <c r="U828" s="37"/>
      <c r="V828" s="35" t="str">
        <f>IF(ISBLANK(C828),"",IF(ISBLANK($D828),$C$3-C828,D828-C828))</f>
        <v/>
      </c>
      <c r="W828" s="35" t="str">
        <f>IF(E828="Oui",1,"")</f>
        <v/>
      </c>
      <c r="X828" s="35" t="str">
        <f t="shared" si="61"/>
        <v/>
      </c>
      <c r="Y828" s="35" t="str">
        <f t="shared" si="62"/>
        <v/>
      </c>
      <c r="Z828" s="35" t="str">
        <f>IF(E828="Oui",N828,"")</f>
        <v/>
      </c>
      <c r="AA828" s="38" t="str">
        <f>IF(E828="Oui",($C$3-J828)/365,"")</f>
        <v/>
      </c>
      <c r="AB828" s="35" t="str">
        <f t="shared" si="63"/>
        <v/>
      </c>
      <c r="AC828" s="35" t="str">
        <f>IF(AND($E828="Oui",$L828="CDI"),1,"")</f>
        <v/>
      </c>
      <c r="AD828" s="35" t="str">
        <f>IF(AND($E828="Oui",$L828="CDD"),1,"")</f>
        <v/>
      </c>
      <c r="AE828" s="35" t="str">
        <f>IF(AND($E828="Oui",$L828="Apprentissage"),1,"")</f>
        <v/>
      </c>
      <c r="AF828" s="35" t="str">
        <f>IF(AND($E828="Oui",$L828="Stage"),1,"")</f>
        <v/>
      </c>
      <c r="AG828" s="35" t="str">
        <f>IF(AND($E828="Oui",$L828="Autre"),1,"")</f>
        <v/>
      </c>
      <c r="AH828" s="35" t="str">
        <f>IF(AND($E828="Oui",$O828="Cadre"),1,"")</f>
        <v/>
      </c>
      <c r="AI828" s="35" t="str">
        <f>IF(AND($E828="Oui",$O828="Agent de maîtrise"),1,"")</f>
        <v/>
      </c>
      <c r="AJ828" s="35" t="str">
        <f>IF(AND($E828="Oui",$O828="Autre"),1,"")</f>
        <v/>
      </c>
      <c r="AK828" s="38" t="str">
        <f>IF(AND($E828="Oui",$H828="F"),($C$3-J828)/365,"")</f>
        <v/>
      </c>
      <c r="AL828" s="38" t="str">
        <f>IF(AND($E828="Oui",$H828="M"),($C$3-$J828)/365,"")</f>
        <v/>
      </c>
      <c r="AM828" s="35" t="str">
        <f>IF(AND($E828="Oui",$L828="CDI",$H828="F"),1,"")</f>
        <v/>
      </c>
      <c r="AN828" s="35" t="str">
        <f>IF(AND($E828="Oui",$L828="CDD",$H828="F"),1,"")</f>
        <v/>
      </c>
      <c r="AO828" s="35" t="str">
        <f>IF(AND($E828="Oui",$L828="Apprentissage",$H828="F"),1,"")</f>
        <v/>
      </c>
      <c r="AP828" s="35" t="str">
        <f>IF(AND($E828="Oui",$L828="Stage",$H828="F"),1,"")</f>
        <v/>
      </c>
      <c r="AQ828" s="35" t="str">
        <f>IF(AND($E828="Oui",$L828="Autre",$H828="F"),1,"")</f>
        <v/>
      </c>
      <c r="AR828" s="35" t="str">
        <f>IF(AND($E828="Oui",$O828="Cadre",$H828="F"),1,"")</f>
        <v/>
      </c>
      <c r="AS828" s="35" t="str">
        <f>IF(AND($E828="Oui",$O828="Agent de maîtrise",$H828="F"),1,"")</f>
        <v/>
      </c>
      <c r="AT828" s="35" t="str">
        <f>IF(AND($E828="Oui",$O828="Autre",$H828="F"),1,"")</f>
        <v/>
      </c>
      <c r="AU828" s="35" t="str">
        <f ca="1">IF($D828&gt;$AU$5,1,"")</f>
        <v/>
      </c>
      <c r="AV828" s="35" t="str">
        <f ca="1">IF(AND($D828&gt;$AV$5,$D828&lt;$AU$5),1,"")</f>
        <v/>
      </c>
      <c r="AW828" s="35" t="str">
        <f ca="1">IF($C828&gt;$AU$5,1,"")</f>
        <v/>
      </c>
      <c r="AX828" s="35" t="str">
        <f ca="1">IF(AND($C828&gt;$AV$5,$C828&lt;$AU$5),1,"")</f>
        <v/>
      </c>
      <c r="AY828" s="21" t="str">
        <f t="shared" si="64"/>
        <v/>
      </c>
    </row>
    <row r="829" spans="1:51" x14ac:dyDescent="0.25">
      <c r="A829" s="18">
        <v>822</v>
      </c>
      <c r="B829" s="32"/>
      <c r="C829" s="33"/>
      <c r="D829" s="33"/>
      <c r="E829" s="26" t="str">
        <f t="shared" si="60"/>
        <v/>
      </c>
      <c r="F829" s="34"/>
      <c r="G829" s="35"/>
      <c r="H829" s="33"/>
      <c r="I829" s="35"/>
      <c r="J829" s="37"/>
      <c r="K829" s="37"/>
      <c r="L829" s="37"/>
      <c r="M829" s="37"/>
      <c r="N829" s="33"/>
      <c r="O829" s="33"/>
      <c r="P829" s="33"/>
      <c r="Q829" s="33"/>
      <c r="R829" s="35"/>
      <c r="S829" s="35"/>
      <c r="T829" s="37"/>
      <c r="U829" s="37"/>
      <c r="V829" s="35" t="str">
        <f>IF(ISBLANK(C829),"",IF(ISBLANK($D829),$C$3-C829,D829-C829))</f>
        <v/>
      </c>
      <c r="W829" s="35" t="str">
        <f>IF(E829="Oui",1,"")</f>
        <v/>
      </c>
      <c r="X829" s="35" t="str">
        <f t="shared" si="61"/>
        <v/>
      </c>
      <c r="Y829" s="35" t="str">
        <f t="shared" si="62"/>
        <v/>
      </c>
      <c r="Z829" s="35" t="str">
        <f>IF(E829="Oui",N829,"")</f>
        <v/>
      </c>
      <c r="AA829" s="38" t="str">
        <f>IF(E829="Oui",($C$3-J829)/365,"")</f>
        <v/>
      </c>
      <c r="AB829" s="35" t="str">
        <f t="shared" si="63"/>
        <v/>
      </c>
      <c r="AC829" s="35" t="str">
        <f>IF(AND($E829="Oui",$L829="CDI"),1,"")</f>
        <v/>
      </c>
      <c r="AD829" s="35" t="str">
        <f>IF(AND($E829="Oui",$L829="CDD"),1,"")</f>
        <v/>
      </c>
      <c r="AE829" s="35" t="str">
        <f>IF(AND($E829="Oui",$L829="Apprentissage"),1,"")</f>
        <v/>
      </c>
      <c r="AF829" s="35" t="str">
        <f>IF(AND($E829="Oui",$L829="Stage"),1,"")</f>
        <v/>
      </c>
      <c r="AG829" s="35" t="str">
        <f>IF(AND($E829="Oui",$L829="Autre"),1,"")</f>
        <v/>
      </c>
      <c r="AH829" s="35" t="str">
        <f>IF(AND($E829="Oui",$O829="Cadre"),1,"")</f>
        <v/>
      </c>
      <c r="AI829" s="35" t="str">
        <f>IF(AND($E829="Oui",$O829="Agent de maîtrise"),1,"")</f>
        <v/>
      </c>
      <c r="AJ829" s="35" t="str">
        <f>IF(AND($E829="Oui",$O829="Autre"),1,"")</f>
        <v/>
      </c>
      <c r="AK829" s="38" t="str">
        <f>IF(AND($E829="Oui",$H829="F"),($C$3-J829)/365,"")</f>
        <v/>
      </c>
      <c r="AL829" s="38" t="str">
        <f>IF(AND($E829="Oui",$H829="M"),($C$3-$J829)/365,"")</f>
        <v/>
      </c>
      <c r="AM829" s="35" t="str">
        <f>IF(AND($E829="Oui",$L829="CDI",$H829="F"),1,"")</f>
        <v/>
      </c>
      <c r="AN829" s="35" t="str">
        <f>IF(AND($E829="Oui",$L829="CDD",$H829="F"),1,"")</f>
        <v/>
      </c>
      <c r="AO829" s="35" t="str">
        <f>IF(AND($E829="Oui",$L829="Apprentissage",$H829="F"),1,"")</f>
        <v/>
      </c>
      <c r="AP829" s="35" t="str">
        <f>IF(AND($E829="Oui",$L829="Stage",$H829="F"),1,"")</f>
        <v/>
      </c>
      <c r="AQ829" s="35" t="str">
        <f>IF(AND($E829="Oui",$L829="Autre",$H829="F"),1,"")</f>
        <v/>
      </c>
      <c r="AR829" s="35" t="str">
        <f>IF(AND($E829="Oui",$O829="Cadre",$H829="F"),1,"")</f>
        <v/>
      </c>
      <c r="AS829" s="35" t="str">
        <f>IF(AND($E829="Oui",$O829="Agent de maîtrise",$H829="F"),1,"")</f>
        <v/>
      </c>
      <c r="AT829" s="35" t="str">
        <f>IF(AND($E829="Oui",$O829="Autre",$H829="F"),1,"")</f>
        <v/>
      </c>
      <c r="AU829" s="35" t="str">
        <f ca="1">IF($D829&gt;$AU$5,1,"")</f>
        <v/>
      </c>
      <c r="AV829" s="35" t="str">
        <f ca="1">IF(AND($D829&gt;$AV$5,$D829&lt;$AU$5),1,"")</f>
        <v/>
      </c>
      <c r="AW829" s="35" t="str">
        <f ca="1">IF($C829&gt;$AU$5,1,"")</f>
        <v/>
      </c>
      <c r="AX829" s="35" t="str">
        <f ca="1">IF(AND($C829&gt;$AV$5,$C829&lt;$AU$5),1,"")</f>
        <v/>
      </c>
      <c r="AY829" s="21" t="str">
        <f t="shared" si="64"/>
        <v/>
      </c>
    </row>
    <row r="830" spans="1:51" x14ac:dyDescent="0.25">
      <c r="A830" s="18">
        <v>823</v>
      </c>
      <c r="B830" s="32"/>
      <c r="C830" s="33"/>
      <c r="D830" s="33"/>
      <c r="E830" s="26" t="str">
        <f t="shared" si="60"/>
        <v/>
      </c>
      <c r="F830" s="34"/>
      <c r="G830" s="35"/>
      <c r="H830" s="33"/>
      <c r="I830" s="35"/>
      <c r="J830" s="37"/>
      <c r="K830" s="37"/>
      <c r="L830" s="37"/>
      <c r="M830" s="37"/>
      <c r="N830" s="33"/>
      <c r="O830" s="33"/>
      <c r="P830" s="33"/>
      <c r="Q830" s="33"/>
      <c r="R830" s="35"/>
      <c r="S830" s="35"/>
      <c r="T830" s="37"/>
      <c r="U830" s="37"/>
      <c r="V830" s="35" t="str">
        <f>IF(ISBLANK(C830),"",IF(ISBLANK($D830),$C$3-C830,D830-C830))</f>
        <v/>
      </c>
      <c r="W830" s="35" t="str">
        <f>IF(E830="Oui",1,"")</f>
        <v/>
      </c>
      <c r="X830" s="35" t="str">
        <f t="shared" si="61"/>
        <v/>
      </c>
      <c r="Y830" s="35" t="str">
        <f t="shared" si="62"/>
        <v/>
      </c>
      <c r="Z830" s="35" t="str">
        <f>IF(E830="Oui",N830,"")</f>
        <v/>
      </c>
      <c r="AA830" s="38" t="str">
        <f>IF(E830="Oui",($C$3-J830)/365,"")</f>
        <v/>
      </c>
      <c r="AB830" s="35" t="str">
        <f t="shared" si="63"/>
        <v/>
      </c>
      <c r="AC830" s="35" t="str">
        <f>IF(AND($E830="Oui",$L830="CDI"),1,"")</f>
        <v/>
      </c>
      <c r="AD830" s="35" t="str">
        <f>IF(AND($E830="Oui",$L830="CDD"),1,"")</f>
        <v/>
      </c>
      <c r="AE830" s="35" t="str">
        <f>IF(AND($E830="Oui",$L830="Apprentissage"),1,"")</f>
        <v/>
      </c>
      <c r="AF830" s="35" t="str">
        <f>IF(AND($E830="Oui",$L830="Stage"),1,"")</f>
        <v/>
      </c>
      <c r="AG830" s="35" t="str">
        <f>IF(AND($E830="Oui",$L830="Autre"),1,"")</f>
        <v/>
      </c>
      <c r="AH830" s="35" t="str">
        <f>IF(AND($E830="Oui",$O830="Cadre"),1,"")</f>
        <v/>
      </c>
      <c r="AI830" s="35" t="str">
        <f>IF(AND($E830="Oui",$O830="Agent de maîtrise"),1,"")</f>
        <v/>
      </c>
      <c r="AJ830" s="35" t="str">
        <f>IF(AND($E830="Oui",$O830="Autre"),1,"")</f>
        <v/>
      </c>
      <c r="AK830" s="38" t="str">
        <f>IF(AND($E830="Oui",$H830="F"),($C$3-J830)/365,"")</f>
        <v/>
      </c>
      <c r="AL830" s="38" t="str">
        <f>IF(AND($E830="Oui",$H830="M"),($C$3-$J830)/365,"")</f>
        <v/>
      </c>
      <c r="AM830" s="35" t="str">
        <f>IF(AND($E830="Oui",$L830="CDI",$H830="F"),1,"")</f>
        <v/>
      </c>
      <c r="AN830" s="35" t="str">
        <f>IF(AND($E830="Oui",$L830="CDD",$H830="F"),1,"")</f>
        <v/>
      </c>
      <c r="AO830" s="35" t="str">
        <f>IF(AND($E830="Oui",$L830="Apprentissage",$H830="F"),1,"")</f>
        <v/>
      </c>
      <c r="AP830" s="35" t="str">
        <f>IF(AND($E830="Oui",$L830="Stage",$H830="F"),1,"")</f>
        <v/>
      </c>
      <c r="AQ830" s="35" t="str">
        <f>IF(AND($E830="Oui",$L830="Autre",$H830="F"),1,"")</f>
        <v/>
      </c>
      <c r="AR830" s="35" t="str">
        <f>IF(AND($E830="Oui",$O830="Cadre",$H830="F"),1,"")</f>
        <v/>
      </c>
      <c r="AS830" s="35" t="str">
        <f>IF(AND($E830="Oui",$O830="Agent de maîtrise",$H830="F"),1,"")</f>
        <v/>
      </c>
      <c r="AT830" s="35" t="str">
        <f>IF(AND($E830="Oui",$O830="Autre",$H830="F"),1,"")</f>
        <v/>
      </c>
      <c r="AU830" s="35" t="str">
        <f ca="1">IF($D830&gt;$AU$5,1,"")</f>
        <v/>
      </c>
      <c r="AV830" s="35" t="str">
        <f ca="1">IF(AND($D830&gt;$AV$5,$D830&lt;$AU$5),1,"")</f>
        <v/>
      </c>
      <c r="AW830" s="35" t="str">
        <f ca="1">IF($C830&gt;$AU$5,1,"")</f>
        <v/>
      </c>
      <c r="AX830" s="35" t="str">
        <f ca="1">IF(AND($C830&gt;$AV$5,$C830&lt;$AU$5),1,"")</f>
        <v/>
      </c>
      <c r="AY830" s="21" t="str">
        <f t="shared" si="64"/>
        <v/>
      </c>
    </row>
    <row r="831" spans="1:51" x14ac:dyDescent="0.25">
      <c r="A831" s="18">
        <v>824</v>
      </c>
      <c r="B831" s="32"/>
      <c r="C831" s="33"/>
      <c r="D831" s="33"/>
      <c r="E831" s="26" t="str">
        <f t="shared" si="60"/>
        <v/>
      </c>
      <c r="F831" s="34"/>
      <c r="G831" s="35"/>
      <c r="H831" s="33"/>
      <c r="I831" s="35"/>
      <c r="J831" s="37"/>
      <c r="K831" s="37"/>
      <c r="L831" s="37"/>
      <c r="M831" s="37"/>
      <c r="N831" s="33"/>
      <c r="O831" s="33"/>
      <c r="P831" s="33"/>
      <c r="Q831" s="33"/>
      <c r="R831" s="35"/>
      <c r="S831" s="35"/>
      <c r="T831" s="37"/>
      <c r="U831" s="37"/>
      <c r="V831" s="35" t="str">
        <f>IF(ISBLANK(C831),"",IF(ISBLANK($D831),$C$3-C831,D831-C831))</f>
        <v/>
      </c>
      <c r="W831" s="35" t="str">
        <f>IF(E831="Oui",1,"")</f>
        <v/>
      </c>
      <c r="X831" s="35" t="str">
        <f t="shared" si="61"/>
        <v/>
      </c>
      <c r="Y831" s="35" t="str">
        <f t="shared" si="62"/>
        <v/>
      </c>
      <c r="Z831" s="35" t="str">
        <f>IF(E831="Oui",N831,"")</f>
        <v/>
      </c>
      <c r="AA831" s="38" t="str">
        <f>IF(E831="Oui",($C$3-J831)/365,"")</f>
        <v/>
      </c>
      <c r="AB831" s="35" t="str">
        <f t="shared" si="63"/>
        <v/>
      </c>
      <c r="AC831" s="35" t="str">
        <f>IF(AND($E831="Oui",$L831="CDI"),1,"")</f>
        <v/>
      </c>
      <c r="AD831" s="35" t="str">
        <f>IF(AND($E831="Oui",$L831="CDD"),1,"")</f>
        <v/>
      </c>
      <c r="AE831" s="35" t="str">
        <f>IF(AND($E831="Oui",$L831="Apprentissage"),1,"")</f>
        <v/>
      </c>
      <c r="AF831" s="35" t="str">
        <f>IF(AND($E831="Oui",$L831="Stage"),1,"")</f>
        <v/>
      </c>
      <c r="AG831" s="35" t="str">
        <f>IF(AND($E831="Oui",$L831="Autre"),1,"")</f>
        <v/>
      </c>
      <c r="AH831" s="35" t="str">
        <f>IF(AND($E831="Oui",$O831="Cadre"),1,"")</f>
        <v/>
      </c>
      <c r="AI831" s="35" t="str">
        <f>IF(AND($E831="Oui",$O831="Agent de maîtrise"),1,"")</f>
        <v/>
      </c>
      <c r="AJ831" s="35" t="str">
        <f>IF(AND($E831="Oui",$O831="Autre"),1,"")</f>
        <v/>
      </c>
      <c r="AK831" s="38" t="str">
        <f>IF(AND($E831="Oui",$H831="F"),($C$3-J831)/365,"")</f>
        <v/>
      </c>
      <c r="AL831" s="38" t="str">
        <f>IF(AND($E831="Oui",$H831="M"),($C$3-$J831)/365,"")</f>
        <v/>
      </c>
      <c r="AM831" s="35" t="str">
        <f>IF(AND($E831="Oui",$L831="CDI",$H831="F"),1,"")</f>
        <v/>
      </c>
      <c r="AN831" s="35" t="str">
        <f>IF(AND($E831="Oui",$L831="CDD",$H831="F"),1,"")</f>
        <v/>
      </c>
      <c r="AO831" s="35" t="str">
        <f>IF(AND($E831="Oui",$L831="Apprentissage",$H831="F"),1,"")</f>
        <v/>
      </c>
      <c r="AP831" s="35" t="str">
        <f>IF(AND($E831="Oui",$L831="Stage",$H831="F"),1,"")</f>
        <v/>
      </c>
      <c r="AQ831" s="35" t="str">
        <f>IF(AND($E831="Oui",$L831="Autre",$H831="F"),1,"")</f>
        <v/>
      </c>
      <c r="AR831" s="35" t="str">
        <f>IF(AND($E831="Oui",$O831="Cadre",$H831="F"),1,"")</f>
        <v/>
      </c>
      <c r="AS831" s="35" t="str">
        <f>IF(AND($E831="Oui",$O831="Agent de maîtrise",$H831="F"),1,"")</f>
        <v/>
      </c>
      <c r="AT831" s="35" t="str">
        <f>IF(AND($E831="Oui",$O831="Autre",$H831="F"),1,"")</f>
        <v/>
      </c>
      <c r="AU831" s="35" t="str">
        <f ca="1">IF($D831&gt;$AU$5,1,"")</f>
        <v/>
      </c>
      <c r="AV831" s="35" t="str">
        <f ca="1">IF(AND($D831&gt;$AV$5,$D831&lt;$AU$5),1,"")</f>
        <v/>
      </c>
      <c r="AW831" s="35" t="str">
        <f ca="1">IF($C831&gt;$AU$5,1,"")</f>
        <v/>
      </c>
      <c r="AX831" s="35" t="str">
        <f ca="1">IF(AND($C831&gt;$AV$5,$C831&lt;$AU$5),1,"")</f>
        <v/>
      </c>
      <c r="AY831" s="21" t="str">
        <f t="shared" si="64"/>
        <v/>
      </c>
    </row>
    <row r="832" spans="1:51" x14ac:dyDescent="0.25">
      <c r="A832" s="18">
        <v>825</v>
      </c>
      <c r="B832" s="32"/>
      <c r="C832" s="33"/>
      <c r="D832" s="33"/>
      <c r="E832" s="26" t="str">
        <f t="shared" si="60"/>
        <v/>
      </c>
      <c r="F832" s="34"/>
      <c r="G832" s="35"/>
      <c r="H832" s="33"/>
      <c r="I832" s="35"/>
      <c r="J832" s="37"/>
      <c r="K832" s="37"/>
      <c r="L832" s="37"/>
      <c r="M832" s="37"/>
      <c r="N832" s="33"/>
      <c r="O832" s="33"/>
      <c r="P832" s="33"/>
      <c r="Q832" s="33"/>
      <c r="R832" s="35"/>
      <c r="S832" s="35"/>
      <c r="T832" s="37"/>
      <c r="U832" s="37"/>
      <c r="V832" s="35" t="str">
        <f>IF(ISBLANK(C832),"",IF(ISBLANK($D832),$C$3-C832,D832-C832))</f>
        <v/>
      </c>
      <c r="W832" s="35" t="str">
        <f>IF(E832="Oui",1,"")</f>
        <v/>
      </c>
      <c r="X832" s="35" t="str">
        <f t="shared" si="61"/>
        <v/>
      </c>
      <c r="Y832" s="35" t="str">
        <f t="shared" si="62"/>
        <v/>
      </c>
      <c r="Z832" s="35" t="str">
        <f>IF(E832="Oui",N832,"")</f>
        <v/>
      </c>
      <c r="AA832" s="38" t="str">
        <f>IF(E832="Oui",($C$3-J832)/365,"")</f>
        <v/>
      </c>
      <c r="AB832" s="35" t="str">
        <f t="shared" si="63"/>
        <v/>
      </c>
      <c r="AC832" s="35" t="str">
        <f>IF(AND($E832="Oui",$L832="CDI"),1,"")</f>
        <v/>
      </c>
      <c r="AD832" s="35" t="str">
        <f>IF(AND($E832="Oui",$L832="CDD"),1,"")</f>
        <v/>
      </c>
      <c r="AE832" s="35" t="str">
        <f>IF(AND($E832="Oui",$L832="Apprentissage"),1,"")</f>
        <v/>
      </c>
      <c r="AF832" s="35" t="str">
        <f>IF(AND($E832="Oui",$L832="Stage"),1,"")</f>
        <v/>
      </c>
      <c r="AG832" s="35" t="str">
        <f>IF(AND($E832="Oui",$L832="Autre"),1,"")</f>
        <v/>
      </c>
      <c r="AH832" s="35" t="str">
        <f>IF(AND($E832="Oui",$O832="Cadre"),1,"")</f>
        <v/>
      </c>
      <c r="AI832" s="35" t="str">
        <f>IF(AND($E832="Oui",$O832="Agent de maîtrise"),1,"")</f>
        <v/>
      </c>
      <c r="AJ832" s="35" t="str">
        <f>IF(AND($E832="Oui",$O832="Autre"),1,"")</f>
        <v/>
      </c>
      <c r="AK832" s="38" t="str">
        <f>IF(AND($E832="Oui",$H832="F"),($C$3-J832)/365,"")</f>
        <v/>
      </c>
      <c r="AL832" s="38" t="str">
        <f>IF(AND($E832="Oui",$H832="M"),($C$3-$J832)/365,"")</f>
        <v/>
      </c>
      <c r="AM832" s="35" t="str">
        <f>IF(AND($E832="Oui",$L832="CDI",$H832="F"),1,"")</f>
        <v/>
      </c>
      <c r="AN832" s="35" t="str">
        <f>IF(AND($E832="Oui",$L832="CDD",$H832="F"),1,"")</f>
        <v/>
      </c>
      <c r="AO832" s="35" t="str">
        <f>IF(AND($E832="Oui",$L832="Apprentissage",$H832="F"),1,"")</f>
        <v/>
      </c>
      <c r="AP832" s="35" t="str">
        <f>IF(AND($E832="Oui",$L832="Stage",$H832="F"),1,"")</f>
        <v/>
      </c>
      <c r="AQ832" s="35" t="str">
        <f>IF(AND($E832="Oui",$L832="Autre",$H832="F"),1,"")</f>
        <v/>
      </c>
      <c r="AR832" s="35" t="str">
        <f>IF(AND($E832="Oui",$O832="Cadre",$H832="F"),1,"")</f>
        <v/>
      </c>
      <c r="AS832" s="35" t="str">
        <f>IF(AND($E832="Oui",$O832="Agent de maîtrise",$H832="F"),1,"")</f>
        <v/>
      </c>
      <c r="AT832" s="35" t="str">
        <f>IF(AND($E832="Oui",$O832="Autre",$H832="F"),1,"")</f>
        <v/>
      </c>
      <c r="AU832" s="35" t="str">
        <f ca="1">IF($D832&gt;$AU$5,1,"")</f>
        <v/>
      </c>
      <c r="AV832" s="35" t="str">
        <f ca="1">IF(AND($D832&gt;$AV$5,$D832&lt;$AU$5),1,"")</f>
        <v/>
      </c>
      <c r="AW832" s="35" t="str">
        <f ca="1">IF($C832&gt;$AU$5,1,"")</f>
        <v/>
      </c>
      <c r="AX832" s="35" t="str">
        <f ca="1">IF(AND($C832&gt;$AV$5,$C832&lt;$AU$5),1,"")</f>
        <v/>
      </c>
      <c r="AY832" s="21" t="str">
        <f t="shared" si="64"/>
        <v/>
      </c>
    </row>
    <row r="833" spans="1:51" x14ac:dyDescent="0.25">
      <c r="A833" s="18">
        <v>826</v>
      </c>
      <c r="B833" s="32"/>
      <c r="C833" s="33"/>
      <c r="D833" s="33"/>
      <c r="E833" s="26" t="str">
        <f t="shared" si="60"/>
        <v/>
      </c>
      <c r="F833" s="34"/>
      <c r="G833" s="35"/>
      <c r="H833" s="33"/>
      <c r="I833" s="35"/>
      <c r="J833" s="37"/>
      <c r="K833" s="37"/>
      <c r="L833" s="37"/>
      <c r="M833" s="37"/>
      <c r="N833" s="33"/>
      <c r="O833" s="33"/>
      <c r="P833" s="33"/>
      <c r="Q833" s="33"/>
      <c r="R833" s="35"/>
      <c r="S833" s="35"/>
      <c r="T833" s="37"/>
      <c r="U833" s="37"/>
      <c r="V833" s="35" t="str">
        <f>IF(ISBLANK(C833),"",IF(ISBLANK($D833),$C$3-C833,D833-C833))</f>
        <v/>
      </c>
      <c r="W833" s="35" t="str">
        <f>IF(E833="Oui",1,"")</f>
        <v/>
      </c>
      <c r="X833" s="35" t="str">
        <f t="shared" si="61"/>
        <v/>
      </c>
      <c r="Y833" s="35" t="str">
        <f t="shared" si="62"/>
        <v/>
      </c>
      <c r="Z833" s="35" t="str">
        <f>IF(E833="Oui",N833,"")</f>
        <v/>
      </c>
      <c r="AA833" s="38" t="str">
        <f>IF(E833="Oui",($C$3-J833)/365,"")</f>
        <v/>
      </c>
      <c r="AB833" s="35" t="str">
        <f t="shared" si="63"/>
        <v/>
      </c>
      <c r="AC833" s="35" t="str">
        <f>IF(AND($E833="Oui",$L833="CDI"),1,"")</f>
        <v/>
      </c>
      <c r="AD833" s="35" t="str">
        <f>IF(AND($E833="Oui",$L833="CDD"),1,"")</f>
        <v/>
      </c>
      <c r="AE833" s="35" t="str">
        <f>IF(AND($E833="Oui",$L833="Apprentissage"),1,"")</f>
        <v/>
      </c>
      <c r="AF833" s="35" t="str">
        <f>IF(AND($E833="Oui",$L833="Stage"),1,"")</f>
        <v/>
      </c>
      <c r="AG833" s="35" t="str">
        <f>IF(AND($E833="Oui",$L833="Autre"),1,"")</f>
        <v/>
      </c>
      <c r="AH833" s="35" t="str">
        <f>IF(AND($E833="Oui",$O833="Cadre"),1,"")</f>
        <v/>
      </c>
      <c r="AI833" s="35" t="str">
        <f>IF(AND($E833="Oui",$O833="Agent de maîtrise"),1,"")</f>
        <v/>
      </c>
      <c r="AJ833" s="35" t="str">
        <f>IF(AND($E833="Oui",$O833="Autre"),1,"")</f>
        <v/>
      </c>
      <c r="AK833" s="38" t="str">
        <f>IF(AND($E833="Oui",$H833="F"),($C$3-J833)/365,"")</f>
        <v/>
      </c>
      <c r="AL833" s="38" t="str">
        <f>IF(AND($E833="Oui",$H833="M"),($C$3-$J833)/365,"")</f>
        <v/>
      </c>
      <c r="AM833" s="35" t="str">
        <f>IF(AND($E833="Oui",$L833="CDI",$H833="F"),1,"")</f>
        <v/>
      </c>
      <c r="AN833" s="35" t="str">
        <f>IF(AND($E833="Oui",$L833="CDD",$H833="F"),1,"")</f>
        <v/>
      </c>
      <c r="AO833" s="35" t="str">
        <f>IF(AND($E833="Oui",$L833="Apprentissage",$H833="F"),1,"")</f>
        <v/>
      </c>
      <c r="AP833" s="35" t="str">
        <f>IF(AND($E833="Oui",$L833="Stage",$H833="F"),1,"")</f>
        <v/>
      </c>
      <c r="AQ833" s="35" t="str">
        <f>IF(AND($E833="Oui",$L833="Autre",$H833="F"),1,"")</f>
        <v/>
      </c>
      <c r="AR833" s="35" t="str">
        <f>IF(AND($E833="Oui",$O833="Cadre",$H833="F"),1,"")</f>
        <v/>
      </c>
      <c r="AS833" s="35" t="str">
        <f>IF(AND($E833="Oui",$O833="Agent de maîtrise",$H833="F"),1,"")</f>
        <v/>
      </c>
      <c r="AT833" s="35" t="str">
        <f>IF(AND($E833="Oui",$O833="Autre",$H833="F"),1,"")</f>
        <v/>
      </c>
      <c r="AU833" s="35" t="str">
        <f ca="1">IF($D833&gt;$AU$5,1,"")</f>
        <v/>
      </c>
      <c r="AV833" s="35" t="str">
        <f ca="1">IF(AND($D833&gt;$AV$5,$D833&lt;$AU$5),1,"")</f>
        <v/>
      </c>
      <c r="AW833" s="35" t="str">
        <f ca="1">IF($C833&gt;$AU$5,1,"")</f>
        <v/>
      </c>
      <c r="AX833" s="35" t="str">
        <f ca="1">IF(AND($C833&gt;$AV$5,$C833&lt;$AU$5),1,"")</f>
        <v/>
      </c>
      <c r="AY833" s="21" t="str">
        <f t="shared" si="64"/>
        <v/>
      </c>
    </row>
    <row r="834" spans="1:51" x14ac:dyDescent="0.25">
      <c r="A834" s="18">
        <v>827</v>
      </c>
      <c r="B834" s="32"/>
      <c r="C834" s="33"/>
      <c r="D834" s="33"/>
      <c r="E834" s="26" t="str">
        <f t="shared" si="60"/>
        <v/>
      </c>
      <c r="F834" s="34"/>
      <c r="G834" s="35"/>
      <c r="H834" s="33"/>
      <c r="I834" s="35"/>
      <c r="J834" s="37"/>
      <c r="K834" s="37"/>
      <c r="L834" s="37"/>
      <c r="M834" s="37"/>
      <c r="N834" s="33"/>
      <c r="O834" s="33"/>
      <c r="P834" s="33"/>
      <c r="Q834" s="33"/>
      <c r="R834" s="35"/>
      <c r="S834" s="35"/>
      <c r="T834" s="37"/>
      <c r="U834" s="37"/>
      <c r="V834" s="35" t="str">
        <f>IF(ISBLANK(C834),"",IF(ISBLANK($D834),$C$3-C834,D834-C834))</f>
        <v/>
      </c>
      <c r="W834" s="35" t="str">
        <f>IF(E834="Oui",1,"")</f>
        <v/>
      </c>
      <c r="X834" s="35" t="str">
        <f t="shared" si="61"/>
        <v/>
      </c>
      <c r="Y834" s="35" t="str">
        <f t="shared" si="62"/>
        <v/>
      </c>
      <c r="Z834" s="35" t="str">
        <f>IF(E834="Oui",N834,"")</f>
        <v/>
      </c>
      <c r="AA834" s="38" t="str">
        <f>IF(E834="Oui",($C$3-J834)/365,"")</f>
        <v/>
      </c>
      <c r="AB834" s="35" t="str">
        <f t="shared" si="63"/>
        <v/>
      </c>
      <c r="AC834" s="35" t="str">
        <f>IF(AND($E834="Oui",$L834="CDI"),1,"")</f>
        <v/>
      </c>
      <c r="AD834" s="35" t="str">
        <f>IF(AND($E834="Oui",$L834="CDD"),1,"")</f>
        <v/>
      </c>
      <c r="AE834" s="35" t="str">
        <f>IF(AND($E834="Oui",$L834="Apprentissage"),1,"")</f>
        <v/>
      </c>
      <c r="AF834" s="35" t="str">
        <f>IF(AND($E834="Oui",$L834="Stage"),1,"")</f>
        <v/>
      </c>
      <c r="AG834" s="35" t="str">
        <f>IF(AND($E834="Oui",$L834="Autre"),1,"")</f>
        <v/>
      </c>
      <c r="AH834" s="35" t="str">
        <f>IF(AND($E834="Oui",$O834="Cadre"),1,"")</f>
        <v/>
      </c>
      <c r="AI834" s="35" t="str">
        <f>IF(AND($E834="Oui",$O834="Agent de maîtrise"),1,"")</f>
        <v/>
      </c>
      <c r="AJ834" s="35" t="str">
        <f>IF(AND($E834="Oui",$O834="Autre"),1,"")</f>
        <v/>
      </c>
      <c r="AK834" s="38" t="str">
        <f>IF(AND($E834="Oui",$H834="F"),($C$3-J834)/365,"")</f>
        <v/>
      </c>
      <c r="AL834" s="38" t="str">
        <f>IF(AND($E834="Oui",$H834="M"),($C$3-$J834)/365,"")</f>
        <v/>
      </c>
      <c r="AM834" s="35" t="str">
        <f>IF(AND($E834="Oui",$L834="CDI",$H834="F"),1,"")</f>
        <v/>
      </c>
      <c r="AN834" s="35" t="str">
        <f>IF(AND($E834="Oui",$L834="CDD",$H834="F"),1,"")</f>
        <v/>
      </c>
      <c r="AO834" s="35" t="str">
        <f>IF(AND($E834="Oui",$L834="Apprentissage",$H834="F"),1,"")</f>
        <v/>
      </c>
      <c r="AP834" s="35" t="str">
        <f>IF(AND($E834="Oui",$L834="Stage",$H834="F"),1,"")</f>
        <v/>
      </c>
      <c r="AQ834" s="35" t="str">
        <f>IF(AND($E834="Oui",$L834="Autre",$H834="F"),1,"")</f>
        <v/>
      </c>
      <c r="AR834" s="35" t="str">
        <f>IF(AND($E834="Oui",$O834="Cadre",$H834="F"),1,"")</f>
        <v/>
      </c>
      <c r="AS834" s="35" t="str">
        <f>IF(AND($E834="Oui",$O834="Agent de maîtrise",$H834="F"),1,"")</f>
        <v/>
      </c>
      <c r="AT834" s="35" t="str">
        <f>IF(AND($E834="Oui",$O834="Autre",$H834="F"),1,"")</f>
        <v/>
      </c>
      <c r="AU834" s="35" t="str">
        <f ca="1">IF($D834&gt;$AU$5,1,"")</f>
        <v/>
      </c>
      <c r="AV834" s="35" t="str">
        <f ca="1">IF(AND($D834&gt;$AV$5,$D834&lt;$AU$5),1,"")</f>
        <v/>
      </c>
      <c r="AW834" s="35" t="str">
        <f ca="1">IF($C834&gt;$AU$5,1,"")</f>
        <v/>
      </c>
      <c r="AX834" s="35" t="str">
        <f ca="1">IF(AND($C834&gt;$AV$5,$C834&lt;$AU$5),1,"")</f>
        <v/>
      </c>
      <c r="AY834" s="21" t="str">
        <f t="shared" si="64"/>
        <v/>
      </c>
    </row>
    <row r="835" spans="1:51" x14ac:dyDescent="0.25">
      <c r="A835" s="18">
        <v>828</v>
      </c>
      <c r="B835" s="32"/>
      <c r="C835" s="33"/>
      <c r="D835" s="33"/>
      <c r="E835" s="26" t="str">
        <f t="shared" si="60"/>
        <v/>
      </c>
      <c r="F835" s="34"/>
      <c r="G835" s="35"/>
      <c r="H835" s="33"/>
      <c r="I835" s="35"/>
      <c r="J835" s="37"/>
      <c r="K835" s="37"/>
      <c r="L835" s="37"/>
      <c r="M835" s="37"/>
      <c r="N835" s="33"/>
      <c r="O835" s="33"/>
      <c r="P835" s="33"/>
      <c r="Q835" s="33"/>
      <c r="R835" s="35"/>
      <c r="S835" s="35"/>
      <c r="T835" s="37"/>
      <c r="U835" s="37"/>
      <c r="V835" s="35" t="str">
        <f>IF(ISBLANK(C835),"",IF(ISBLANK($D835),$C$3-C835,D835-C835))</f>
        <v/>
      </c>
      <c r="W835" s="35" t="str">
        <f>IF(E835="Oui",1,"")</f>
        <v/>
      </c>
      <c r="X835" s="35" t="str">
        <f t="shared" si="61"/>
        <v/>
      </c>
      <c r="Y835" s="35" t="str">
        <f t="shared" si="62"/>
        <v/>
      </c>
      <c r="Z835" s="35" t="str">
        <f>IF(E835="Oui",N835,"")</f>
        <v/>
      </c>
      <c r="AA835" s="38" t="str">
        <f>IF(E835="Oui",($C$3-J835)/365,"")</f>
        <v/>
      </c>
      <c r="AB835" s="35" t="str">
        <f t="shared" si="63"/>
        <v/>
      </c>
      <c r="AC835" s="35" t="str">
        <f>IF(AND($E835="Oui",$L835="CDI"),1,"")</f>
        <v/>
      </c>
      <c r="AD835" s="35" t="str">
        <f>IF(AND($E835="Oui",$L835="CDD"),1,"")</f>
        <v/>
      </c>
      <c r="AE835" s="35" t="str">
        <f>IF(AND($E835="Oui",$L835="Apprentissage"),1,"")</f>
        <v/>
      </c>
      <c r="AF835" s="35" t="str">
        <f>IF(AND($E835="Oui",$L835="Stage"),1,"")</f>
        <v/>
      </c>
      <c r="AG835" s="35" t="str">
        <f>IF(AND($E835="Oui",$L835="Autre"),1,"")</f>
        <v/>
      </c>
      <c r="AH835" s="35" t="str">
        <f>IF(AND($E835="Oui",$O835="Cadre"),1,"")</f>
        <v/>
      </c>
      <c r="AI835" s="35" t="str">
        <f>IF(AND($E835="Oui",$O835="Agent de maîtrise"),1,"")</f>
        <v/>
      </c>
      <c r="AJ835" s="35" t="str">
        <f>IF(AND($E835="Oui",$O835="Autre"),1,"")</f>
        <v/>
      </c>
      <c r="AK835" s="38" t="str">
        <f>IF(AND($E835="Oui",$H835="F"),($C$3-J835)/365,"")</f>
        <v/>
      </c>
      <c r="AL835" s="38" t="str">
        <f>IF(AND($E835="Oui",$H835="M"),($C$3-$J835)/365,"")</f>
        <v/>
      </c>
      <c r="AM835" s="35" t="str">
        <f>IF(AND($E835="Oui",$L835="CDI",$H835="F"),1,"")</f>
        <v/>
      </c>
      <c r="AN835" s="35" t="str">
        <f>IF(AND($E835="Oui",$L835="CDD",$H835="F"),1,"")</f>
        <v/>
      </c>
      <c r="AO835" s="35" t="str">
        <f>IF(AND($E835="Oui",$L835="Apprentissage",$H835="F"),1,"")</f>
        <v/>
      </c>
      <c r="AP835" s="35" t="str">
        <f>IF(AND($E835="Oui",$L835="Stage",$H835="F"),1,"")</f>
        <v/>
      </c>
      <c r="AQ835" s="35" t="str">
        <f>IF(AND($E835="Oui",$L835="Autre",$H835="F"),1,"")</f>
        <v/>
      </c>
      <c r="AR835" s="35" t="str">
        <f>IF(AND($E835="Oui",$O835="Cadre",$H835="F"),1,"")</f>
        <v/>
      </c>
      <c r="AS835" s="35" t="str">
        <f>IF(AND($E835="Oui",$O835="Agent de maîtrise",$H835="F"),1,"")</f>
        <v/>
      </c>
      <c r="AT835" s="35" t="str">
        <f>IF(AND($E835="Oui",$O835="Autre",$H835="F"),1,"")</f>
        <v/>
      </c>
      <c r="AU835" s="35" t="str">
        <f ca="1">IF($D835&gt;$AU$5,1,"")</f>
        <v/>
      </c>
      <c r="AV835" s="35" t="str">
        <f ca="1">IF(AND($D835&gt;$AV$5,$D835&lt;$AU$5),1,"")</f>
        <v/>
      </c>
      <c r="AW835" s="35" t="str">
        <f ca="1">IF($C835&gt;$AU$5,1,"")</f>
        <v/>
      </c>
      <c r="AX835" s="35" t="str">
        <f ca="1">IF(AND($C835&gt;$AV$5,$C835&lt;$AU$5),1,"")</f>
        <v/>
      </c>
      <c r="AY835" s="21" t="str">
        <f t="shared" si="64"/>
        <v/>
      </c>
    </row>
    <row r="836" spans="1:51" x14ac:dyDescent="0.25">
      <c r="A836" s="18">
        <v>829</v>
      </c>
      <c r="B836" s="32"/>
      <c r="C836" s="33"/>
      <c r="D836" s="33"/>
      <c r="E836" s="26" t="str">
        <f t="shared" si="60"/>
        <v/>
      </c>
      <c r="F836" s="34"/>
      <c r="G836" s="35"/>
      <c r="H836" s="33"/>
      <c r="I836" s="35"/>
      <c r="J836" s="37"/>
      <c r="K836" s="37"/>
      <c r="L836" s="37"/>
      <c r="M836" s="37"/>
      <c r="N836" s="33"/>
      <c r="O836" s="33"/>
      <c r="P836" s="33"/>
      <c r="Q836" s="33"/>
      <c r="R836" s="35"/>
      <c r="S836" s="35"/>
      <c r="T836" s="37"/>
      <c r="U836" s="37"/>
      <c r="V836" s="35" t="str">
        <f>IF(ISBLANK(C836),"",IF(ISBLANK($D836),$C$3-C836,D836-C836))</f>
        <v/>
      </c>
      <c r="W836" s="35" t="str">
        <f>IF(E836="Oui",1,"")</f>
        <v/>
      </c>
      <c r="X836" s="35" t="str">
        <f t="shared" si="61"/>
        <v/>
      </c>
      <c r="Y836" s="35" t="str">
        <f t="shared" si="62"/>
        <v/>
      </c>
      <c r="Z836" s="35" t="str">
        <f>IF(E836="Oui",N836,"")</f>
        <v/>
      </c>
      <c r="AA836" s="38" t="str">
        <f>IF(E836="Oui",($C$3-J836)/365,"")</f>
        <v/>
      </c>
      <c r="AB836" s="35" t="str">
        <f t="shared" si="63"/>
        <v/>
      </c>
      <c r="AC836" s="35" t="str">
        <f>IF(AND($E836="Oui",$L836="CDI"),1,"")</f>
        <v/>
      </c>
      <c r="AD836" s="35" t="str">
        <f>IF(AND($E836="Oui",$L836="CDD"),1,"")</f>
        <v/>
      </c>
      <c r="AE836" s="35" t="str">
        <f>IF(AND($E836="Oui",$L836="Apprentissage"),1,"")</f>
        <v/>
      </c>
      <c r="AF836" s="35" t="str">
        <f>IF(AND($E836="Oui",$L836="Stage"),1,"")</f>
        <v/>
      </c>
      <c r="AG836" s="35" t="str">
        <f>IF(AND($E836="Oui",$L836="Autre"),1,"")</f>
        <v/>
      </c>
      <c r="AH836" s="35" t="str">
        <f>IF(AND($E836="Oui",$O836="Cadre"),1,"")</f>
        <v/>
      </c>
      <c r="AI836" s="35" t="str">
        <f>IF(AND($E836="Oui",$O836="Agent de maîtrise"),1,"")</f>
        <v/>
      </c>
      <c r="AJ836" s="35" t="str">
        <f>IF(AND($E836="Oui",$O836="Autre"),1,"")</f>
        <v/>
      </c>
      <c r="AK836" s="38" t="str">
        <f>IF(AND($E836="Oui",$H836="F"),($C$3-J836)/365,"")</f>
        <v/>
      </c>
      <c r="AL836" s="38" t="str">
        <f>IF(AND($E836="Oui",$H836="M"),($C$3-$J836)/365,"")</f>
        <v/>
      </c>
      <c r="AM836" s="35" t="str">
        <f>IF(AND($E836="Oui",$L836="CDI",$H836="F"),1,"")</f>
        <v/>
      </c>
      <c r="AN836" s="35" t="str">
        <f>IF(AND($E836="Oui",$L836="CDD",$H836="F"),1,"")</f>
        <v/>
      </c>
      <c r="AO836" s="35" t="str">
        <f>IF(AND($E836="Oui",$L836="Apprentissage",$H836="F"),1,"")</f>
        <v/>
      </c>
      <c r="AP836" s="35" t="str">
        <f>IF(AND($E836="Oui",$L836="Stage",$H836="F"),1,"")</f>
        <v/>
      </c>
      <c r="AQ836" s="35" t="str">
        <f>IF(AND($E836="Oui",$L836="Autre",$H836="F"),1,"")</f>
        <v/>
      </c>
      <c r="AR836" s="35" t="str">
        <f>IF(AND($E836="Oui",$O836="Cadre",$H836="F"),1,"")</f>
        <v/>
      </c>
      <c r="AS836" s="35" t="str">
        <f>IF(AND($E836="Oui",$O836="Agent de maîtrise",$H836="F"),1,"")</f>
        <v/>
      </c>
      <c r="AT836" s="35" t="str">
        <f>IF(AND($E836="Oui",$O836="Autre",$H836="F"),1,"")</f>
        <v/>
      </c>
      <c r="AU836" s="35" t="str">
        <f ca="1">IF($D836&gt;$AU$5,1,"")</f>
        <v/>
      </c>
      <c r="AV836" s="35" t="str">
        <f ca="1">IF(AND($D836&gt;$AV$5,$D836&lt;$AU$5),1,"")</f>
        <v/>
      </c>
      <c r="AW836" s="35" t="str">
        <f ca="1">IF($C836&gt;$AU$5,1,"")</f>
        <v/>
      </c>
      <c r="AX836" s="35" t="str">
        <f ca="1">IF(AND($C836&gt;$AV$5,$C836&lt;$AU$5),1,"")</f>
        <v/>
      </c>
      <c r="AY836" s="21" t="str">
        <f t="shared" si="64"/>
        <v/>
      </c>
    </row>
    <row r="837" spans="1:51" x14ac:dyDescent="0.25">
      <c r="A837" s="18">
        <v>830</v>
      </c>
      <c r="B837" s="32"/>
      <c r="C837" s="33"/>
      <c r="D837" s="33"/>
      <c r="E837" s="26" t="str">
        <f t="shared" si="60"/>
        <v/>
      </c>
      <c r="F837" s="34"/>
      <c r="G837" s="35"/>
      <c r="H837" s="33"/>
      <c r="I837" s="35"/>
      <c r="J837" s="37"/>
      <c r="K837" s="37"/>
      <c r="L837" s="37"/>
      <c r="M837" s="37"/>
      <c r="N837" s="33"/>
      <c r="O837" s="33"/>
      <c r="P837" s="33"/>
      <c r="Q837" s="33"/>
      <c r="R837" s="35"/>
      <c r="S837" s="35"/>
      <c r="T837" s="37"/>
      <c r="U837" s="37"/>
      <c r="V837" s="35" t="str">
        <f>IF(ISBLANK(C837),"",IF(ISBLANK($D837),$C$3-C837,D837-C837))</f>
        <v/>
      </c>
      <c r="W837" s="35" t="str">
        <f>IF(E837="Oui",1,"")</f>
        <v/>
      </c>
      <c r="X837" s="35" t="str">
        <f t="shared" si="61"/>
        <v/>
      </c>
      <c r="Y837" s="35" t="str">
        <f t="shared" si="62"/>
        <v/>
      </c>
      <c r="Z837" s="35" t="str">
        <f>IF(E837="Oui",N837,"")</f>
        <v/>
      </c>
      <c r="AA837" s="38" t="str">
        <f>IF(E837="Oui",($C$3-J837)/365,"")</f>
        <v/>
      </c>
      <c r="AB837" s="35" t="str">
        <f t="shared" si="63"/>
        <v/>
      </c>
      <c r="AC837" s="35" t="str">
        <f>IF(AND($E837="Oui",$L837="CDI"),1,"")</f>
        <v/>
      </c>
      <c r="AD837" s="35" t="str">
        <f>IF(AND($E837="Oui",$L837="CDD"),1,"")</f>
        <v/>
      </c>
      <c r="AE837" s="35" t="str">
        <f>IF(AND($E837="Oui",$L837="Apprentissage"),1,"")</f>
        <v/>
      </c>
      <c r="AF837" s="35" t="str">
        <f>IF(AND($E837="Oui",$L837="Stage"),1,"")</f>
        <v/>
      </c>
      <c r="AG837" s="35" t="str">
        <f>IF(AND($E837="Oui",$L837="Autre"),1,"")</f>
        <v/>
      </c>
      <c r="AH837" s="35" t="str">
        <f>IF(AND($E837="Oui",$O837="Cadre"),1,"")</f>
        <v/>
      </c>
      <c r="AI837" s="35" t="str">
        <f>IF(AND($E837="Oui",$O837="Agent de maîtrise"),1,"")</f>
        <v/>
      </c>
      <c r="AJ837" s="35" t="str">
        <f>IF(AND($E837="Oui",$O837="Autre"),1,"")</f>
        <v/>
      </c>
      <c r="AK837" s="38" t="str">
        <f>IF(AND($E837="Oui",$H837="F"),($C$3-J837)/365,"")</f>
        <v/>
      </c>
      <c r="AL837" s="38" t="str">
        <f>IF(AND($E837="Oui",$H837="M"),($C$3-$J837)/365,"")</f>
        <v/>
      </c>
      <c r="AM837" s="35" t="str">
        <f>IF(AND($E837="Oui",$L837="CDI",$H837="F"),1,"")</f>
        <v/>
      </c>
      <c r="AN837" s="35" t="str">
        <f>IF(AND($E837="Oui",$L837="CDD",$H837="F"),1,"")</f>
        <v/>
      </c>
      <c r="AO837" s="35" t="str">
        <f>IF(AND($E837="Oui",$L837="Apprentissage",$H837="F"),1,"")</f>
        <v/>
      </c>
      <c r="AP837" s="35" t="str">
        <f>IF(AND($E837="Oui",$L837="Stage",$H837="F"),1,"")</f>
        <v/>
      </c>
      <c r="AQ837" s="35" t="str">
        <f>IF(AND($E837="Oui",$L837="Autre",$H837="F"),1,"")</f>
        <v/>
      </c>
      <c r="AR837" s="35" t="str">
        <f>IF(AND($E837="Oui",$O837="Cadre",$H837="F"),1,"")</f>
        <v/>
      </c>
      <c r="AS837" s="35" t="str">
        <f>IF(AND($E837="Oui",$O837="Agent de maîtrise",$H837="F"),1,"")</f>
        <v/>
      </c>
      <c r="AT837" s="35" t="str">
        <f>IF(AND($E837="Oui",$O837="Autre",$H837="F"),1,"")</f>
        <v/>
      </c>
      <c r="AU837" s="35" t="str">
        <f ca="1">IF($D837&gt;$AU$5,1,"")</f>
        <v/>
      </c>
      <c r="AV837" s="35" t="str">
        <f ca="1">IF(AND($D837&gt;$AV$5,$D837&lt;$AU$5),1,"")</f>
        <v/>
      </c>
      <c r="AW837" s="35" t="str">
        <f ca="1">IF($C837&gt;$AU$5,1,"")</f>
        <v/>
      </c>
      <c r="AX837" s="35" t="str">
        <f ca="1">IF(AND($C837&gt;$AV$5,$C837&lt;$AU$5),1,"")</f>
        <v/>
      </c>
      <c r="AY837" s="21" t="str">
        <f t="shared" si="64"/>
        <v/>
      </c>
    </row>
    <row r="838" spans="1:51" x14ac:dyDescent="0.25">
      <c r="A838" s="18">
        <v>831</v>
      </c>
      <c r="B838" s="32"/>
      <c r="C838" s="33"/>
      <c r="D838" s="33"/>
      <c r="E838" s="26" t="str">
        <f t="shared" si="60"/>
        <v/>
      </c>
      <c r="F838" s="34"/>
      <c r="G838" s="35"/>
      <c r="H838" s="33"/>
      <c r="I838" s="35"/>
      <c r="J838" s="37"/>
      <c r="K838" s="37"/>
      <c r="L838" s="37"/>
      <c r="M838" s="37"/>
      <c r="N838" s="33"/>
      <c r="O838" s="33"/>
      <c r="P838" s="33"/>
      <c r="Q838" s="33"/>
      <c r="R838" s="35"/>
      <c r="S838" s="35"/>
      <c r="T838" s="37"/>
      <c r="U838" s="37"/>
      <c r="V838" s="35" t="str">
        <f>IF(ISBLANK(C838),"",IF(ISBLANK($D838),$C$3-C838,D838-C838))</f>
        <v/>
      </c>
      <c r="W838" s="35" t="str">
        <f>IF(E838="Oui",1,"")</f>
        <v/>
      </c>
      <c r="X838" s="35" t="str">
        <f t="shared" si="61"/>
        <v/>
      </c>
      <c r="Y838" s="35" t="str">
        <f t="shared" si="62"/>
        <v/>
      </c>
      <c r="Z838" s="35" t="str">
        <f>IF(E838="Oui",N838,"")</f>
        <v/>
      </c>
      <c r="AA838" s="38" t="str">
        <f>IF(E838="Oui",($C$3-J838)/365,"")</f>
        <v/>
      </c>
      <c r="AB838" s="35" t="str">
        <f t="shared" si="63"/>
        <v/>
      </c>
      <c r="AC838" s="35" t="str">
        <f>IF(AND($E838="Oui",$L838="CDI"),1,"")</f>
        <v/>
      </c>
      <c r="AD838" s="35" t="str">
        <f>IF(AND($E838="Oui",$L838="CDD"),1,"")</f>
        <v/>
      </c>
      <c r="AE838" s="35" t="str">
        <f>IF(AND($E838="Oui",$L838="Apprentissage"),1,"")</f>
        <v/>
      </c>
      <c r="AF838" s="35" t="str">
        <f>IF(AND($E838="Oui",$L838="Stage"),1,"")</f>
        <v/>
      </c>
      <c r="AG838" s="35" t="str">
        <f>IF(AND($E838="Oui",$L838="Autre"),1,"")</f>
        <v/>
      </c>
      <c r="AH838" s="35" t="str">
        <f>IF(AND($E838="Oui",$O838="Cadre"),1,"")</f>
        <v/>
      </c>
      <c r="AI838" s="35" t="str">
        <f>IF(AND($E838="Oui",$O838="Agent de maîtrise"),1,"")</f>
        <v/>
      </c>
      <c r="AJ838" s="35" t="str">
        <f>IF(AND($E838="Oui",$O838="Autre"),1,"")</f>
        <v/>
      </c>
      <c r="AK838" s="38" t="str">
        <f>IF(AND($E838="Oui",$H838="F"),($C$3-J838)/365,"")</f>
        <v/>
      </c>
      <c r="AL838" s="38" t="str">
        <f>IF(AND($E838="Oui",$H838="M"),($C$3-$J838)/365,"")</f>
        <v/>
      </c>
      <c r="AM838" s="35" t="str">
        <f>IF(AND($E838="Oui",$L838="CDI",$H838="F"),1,"")</f>
        <v/>
      </c>
      <c r="AN838" s="35" t="str">
        <f>IF(AND($E838="Oui",$L838="CDD",$H838="F"),1,"")</f>
        <v/>
      </c>
      <c r="AO838" s="35" t="str">
        <f>IF(AND($E838="Oui",$L838="Apprentissage",$H838="F"),1,"")</f>
        <v/>
      </c>
      <c r="AP838" s="35" t="str">
        <f>IF(AND($E838="Oui",$L838="Stage",$H838="F"),1,"")</f>
        <v/>
      </c>
      <c r="AQ838" s="35" t="str">
        <f>IF(AND($E838="Oui",$L838="Autre",$H838="F"),1,"")</f>
        <v/>
      </c>
      <c r="AR838" s="35" t="str">
        <f>IF(AND($E838="Oui",$O838="Cadre",$H838="F"),1,"")</f>
        <v/>
      </c>
      <c r="AS838" s="35" t="str">
        <f>IF(AND($E838="Oui",$O838="Agent de maîtrise",$H838="F"),1,"")</f>
        <v/>
      </c>
      <c r="AT838" s="35" t="str">
        <f>IF(AND($E838="Oui",$O838="Autre",$H838="F"),1,"")</f>
        <v/>
      </c>
      <c r="AU838" s="35" t="str">
        <f ca="1">IF($D838&gt;$AU$5,1,"")</f>
        <v/>
      </c>
      <c r="AV838" s="35" t="str">
        <f ca="1">IF(AND($D838&gt;$AV$5,$D838&lt;$AU$5),1,"")</f>
        <v/>
      </c>
      <c r="AW838" s="35" t="str">
        <f ca="1">IF($C838&gt;$AU$5,1,"")</f>
        <v/>
      </c>
      <c r="AX838" s="35" t="str">
        <f ca="1">IF(AND($C838&gt;$AV$5,$C838&lt;$AU$5),1,"")</f>
        <v/>
      </c>
      <c r="AY838" s="21" t="str">
        <f t="shared" si="64"/>
        <v/>
      </c>
    </row>
    <row r="839" spans="1:51" x14ac:dyDescent="0.25">
      <c r="A839" s="18">
        <v>832</v>
      </c>
      <c r="B839" s="32"/>
      <c r="C839" s="33"/>
      <c r="D839" s="33"/>
      <c r="E839" s="26" t="str">
        <f t="shared" si="60"/>
        <v/>
      </c>
      <c r="F839" s="34"/>
      <c r="G839" s="35"/>
      <c r="H839" s="33"/>
      <c r="I839" s="35"/>
      <c r="J839" s="37"/>
      <c r="K839" s="37"/>
      <c r="L839" s="37"/>
      <c r="M839" s="37"/>
      <c r="N839" s="33"/>
      <c r="O839" s="33"/>
      <c r="P839" s="33"/>
      <c r="Q839" s="33"/>
      <c r="R839" s="35"/>
      <c r="S839" s="35"/>
      <c r="T839" s="37"/>
      <c r="U839" s="37"/>
      <c r="V839" s="35" t="str">
        <f>IF(ISBLANK(C839),"",IF(ISBLANK($D839),$C$3-C839,D839-C839))</f>
        <v/>
      </c>
      <c r="W839" s="35" t="str">
        <f>IF(E839="Oui",1,"")</f>
        <v/>
      </c>
      <c r="X839" s="35" t="str">
        <f t="shared" si="61"/>
        <v/>
      </c>
      <c r="Y839" s="35" t="str">
        <f t="shared" si="62"/>
        <v/>
      </c>
      <c r="Z839" s="35" t="str">
        <f>IF(E839="Oui",N839,"")</f>
        <v/>
      </c>
      <c r="AA839" s="38" t="str">
        <f>IF(E839="Oui",($C$3-J839)/365,"")</f>
        <v/>
      </c>
      <c r="AB839" s="35" t="str">
        <f t="shared" si="63"/>
        <v/>
      </c>
      <c r="AC839" s="35" t="str">
        <f>IF(AND($E839="Oui",$L839="CDI"),1,"")</f>
        <v/>
      </c>
      <c r="AD839" s="35" t="str">
        <f>IF(AND($E839="Oui",$L839="CDD"),1,"")</f>
        <v/>
      </c>
      <c r="AE839" s="35" t="str">
        <f>IF(AND($E839="Oui",$L839="Apprentissage"),1,"")</f>
        <v/>
      </c>
      <c r="AF839" s="35" t="str">
        <f>IF(AND($E839="Oui",$L839="Stage"),1,"")</f>
        <v/>
      </c>
      <c r="AG839" s="35" t="str">
        <f>IF(AND($E839="Oui",$L839="Autre"),1,"")</f>
        <v/>
      </c>
      <c r="AH839" s="35" t="str">
        <f>IF(AND($E839="Oui",$O839="Cadre"),1,"")</f>
        <v/>
      </c>
      <c r="AI839" s="35" t="str">
        <f>IF(AND($E839="Oui",$O839="Agent de maîtrise"),1,"")</f>
        <v/>
      </c>
      <c r="AJ839" s="35" t="str">
        <f>IF(AND($E839="Oui",$O839="Autre"),1,"")</f>
        <v/>
      </c>
      <c r="AK839" s="38" t="str">
        <f>IF(AND($E839="Oui",$H839="F"),($C$3-J839)/365,"")</f>
        <v/>
      </c>
      <c r="AL839" s="38" t="str">
        <f>IF(AND($E839="Oui",$H839="M"),($C$3-$J839)/365,"")</f>
        <v/>
      </c>
      <c r="AM839" s="35" t="str">
        <f>IF(AND($E839="Oui",$L839="CDI",$H839="F"),1,"")</f>
        <v/>
      </c>
      <c r="AN839" s="35" t="str">
        <f>IF(AND($E839="Oui",$L839="CDD",$H839="F"),1,"")</f>
        <v/>
      </c>
      <c r="AO839" s="35" t="str">
        <f>IF(AND($E839="Oui",$L839="Apprentissage",$H839="F"),1,"")</f>
        <v/>
      </c>
      <c r="AP839" s="35" t="str">
        <f>IF(AND($E839="Oui",$L839="Stage",$H839="F"),1,"")</f>
        <v/>
      </c>
      <c r="AQ839" s="35" t="str">
        <f>IF(AND($E839="Oui",$L839="Autre",$H839="F"),1,"")</f>
        <v/>
      </c>
      <c r="AR839" s="35" t="str">
        <f>IF(AND($E839="Oui",$O839="Cadre",$H839="F"),1,"")</f>
        <v/>
      </c>
      <c r="AS839" s="35" t="str">
        <f>IF(AND($E839="Oui",$O839="Agent de maîtrise",$H839="F"),1,"")</f>
        <v/>
      </c>
      <c r="AT839" s="35" t="str">
        <f>IF(AND($E839="Oui",$O839="Autre",$H839="F"),1,"")</f>
        <v/>
      </c>
      <c r="AU839" s="35" t="str">
        <f ca="1">IF($D839&gt;$AU$5,1,"")</f>
        <v/>
      </c>
      <c r="AV839" s="35" t="str">
        <f ca="1">IF(AND($D839&gt;$AV$5,$D839&lt;$AU$5),1,"")</f>
        <v/>
      </c>
      <c r="AW839" s="35" t="str">
        <f ca="1">IF($C839&gt;$AU$5,1,"")</f>
        <v/>
      </c>
      <c r="AX839" s="35" t="str">
        <f ca="1">IF(AND($C839&gt;$AV$5,$C839&lt;$AU$5),1,"")</f>
        <v/>
      </c>
      <c r="AY839" s="21" t="str">
        <f t="shared" si="64"/>
        <v/>
      </c>
    </row>
    <row r="840" spans="1:51" x14ac:dyDescent="0.25">
      <c r="A840" s="18">
        <v>833</v>
      </c>
      <c r="B840" s="32"/>
      <c r="C840" s="33"/>
      <c r="D840" s="33"/>
      <c r="E840" s="26" t="str">
        <f t="shared" si="60"/>
        <v/>
      </c>
      <c r="F840" s="34"/>
      <c r="G840" s="35"/>
      <c r="H840" s="33"/>
      <c r="I840" s="35"/>
      <c r="J840" s="37"/>
      <c r="K840" s="37"/>
      <c r="L840" s="37"/>
      <c r="M840" s="37"/>
      <c r="N840" s="33"/>
      <c r="O840" s="33"/>
      <c r="P840" s="33"/>
      <c r="Q840" s="33"/>
      <c r="R840" s="35"/>
      <c r="S840" s="35"/>
      <c r="T840" s="37"/>
      <c r="U840" s="37"/>
      <c r="V840" s="35" t="str">
        <f>IF(ISBLANK(C840),"",IF(ISBLANK($D840),$C$3-C840,D840-C840))</f>
        <v/>
      </c>
      <c r="W840" s="35" t="str">
        <f>IF(E840="Oui",1,"")</f>
        <v/>
      </c>
      <c r="X840" s="35" t="str">
        <f t="shared" si="61"/>
        <v/>
      </c>
      <c r="Y840" s="35" t="str">
        <f t="shared" si="62"/>
        <v/>
      </c>
      <c r="Z840" s="35" t="str">
        <f>IF(E840="Oui",N840,"")</f>
        <v/>
      </c>
      <c r="AA840" s="38" t="str">
        <f>IF(E840="Oui",($C$3-J840)/365,"")</f>
        <v/>
      </c>
      <c r="AB840" s="35" t="str">
        <f t="shared" si="63"/>
        <v/>
      </c>
      <c r="AC840" s="35" t="str">
        <f>IF(AND($E840="Oui",$L840="CDI"),1,"")</f>
        <v/>
      </c>
      <c r="AD840" s="35" t="str">
        <f>IF(AND($E840="Oui",$L840="CDD"),1,"")</f>
        <v/>
      </c>
      <c r="AE840" s="35" t="str">
        <f>IF(AND($E840="Oui",$L840="Apprentissage"),1,"")</f>
        <v/>
      </c>
      <c r="AF840" s="35" t="str">
        <f>IF(AND($E840="Oui",$L840="Stage"),1,"")</f>
        <v/>
      </c>
      <c r="AG840" s="35" t="str">
        <f>IF(AND($E840="Oui",$L840="Autre"),1,"")</f>
        <v/>
      </c>
      <c r="AH840" s="35" t="str">
        <f>IF(AND($E840="Oui",$O840="Cadre"),1,"")</f>
        <v/>
      </c>
      <c r="AI840" s="35" t="str">
        <f>IF(AND($E840="Oui",$O840="Agent de maîtrise"),1,"")</f>
        <v/>
      </c>
      <c r="AJ840" s="35" t="str">
        <f>IF(AND($E840="Oui",$O840="Autre"),1,"")</f>
        <v/>
      </c>
      <c r="AK840" s="38" t="str">
        <f>IF(AND($E840="Oui",$H840="F"),($C$3-J840)/365,"")</f>
        <v/>
      </c>
      <c r="AL840" s="38" t="str">
        <f>IF(AND($E840="Oui",$H840="M"),($C$3-$J840)/365,"")</f>
        <v/>
      </c>
      <c r="AM840" s="35" t="str">
        <f>IF(AND($E840="Oui",$L840="CDI",$H840="F"),1,"")</f>
        <v/>
      </c>
      <c r="AN840" s="35" t="str">
        <f>IF(AND($E840="Oui",$L840="CDD",$H840="F"),1,"")</f>
        <v/>
      </c>
      <c r="AO840" s="35" t="str">
        <f>IF(AND($E840="Oui",$L840="Apprentissage",$H840="F"),1,"")</f>
        <v/>
      </c>
      <c r="AP840" s="35" t="str">
        <f>IF(AND($E840="Oui",$L840="Stage",$H840="F"),1,"")</f>
        <v/>
      </c>
      <c r="AQ840" s="35" t="str">
        <f>IF(AND($E840="Oui",$L840="Autre",$H840="F"),1,"")</f>
        <v/>
      </c>
      <c r="AR840" s="35" t="str">
        <f>IF(AND($E840="Oui",$O840="Cadre",$H840="F"),1,"")</f>
        <v/>
      </c>
      <c r="AS840" s="35" t="str">
        <f>IF(AND($E840="Oui",$O840="Agent de maîtrise",$H840="F"),1,"")</f>
        <v/>
      </c>
      <c r="AT840" s="35" t="str">
        <f>IF(AND($E840="Oui",$O840="Autre",$H840="F"),1,"")</f>
        <v/>
      </c>
      <c r="AU840" s="35" t="str">
        <f ca="1">IF($D840&gt;$AU$5,1,"")</f>
        <v/>
      </c>
      <c r="AV840" s="35" t="str">
        <f ca="1">IF(AND($D840&gt;$AV$5,$D840&lt;$AU$5),1,"")</f>
        <v/>
      </c>
      <c r="AW840" s="35" t="str">
        <f ca="1">IF($C840&gt;$AU$5,1,"")</f>
        <v/>
      </c>
      <c r="AX840" s="35" t="str">
        <f ca="1">IF(AND($C840&gt;$AV$5,$C840&lt;$AU$5),1,"")</f>
        <v/>
      </c>
      <c r="AY840" s="21" t="str">
        <f t="shared" si="64"/>
        <v/>
      </c>
    </row>
    <row r="841" spans="1:51" x14ac:dyDescent="0.25">
      <c r="A841" s="18">
        <v>834</v>
      </c>
      <c r="B841" s="32"/>
      <c r="C841" s="33"/>
      <c r="D841" s="33"/>
      <c r="E841" s="26" t="str">
        <f t="shared" ref="E841:E904" si="65">IF(AND(ISBLANK(D841),ISBLANK(C841)),"",IF(ISBLANK(D841),"Oui","Non"))</f>
        <v/>
      </c>
      <c r="F841" s="34"/>
      <c r="G841" s="35"/>
      <c r="H841" s="33"/>
      <c r="I841" s="35"/>
      <c r="J841" s="37"/>
      <c r="K841" s="37"/>
      <c r="L841" s="37"/>
      <c r="M841" s="37"/>
      <c r="N841" s="33"/>
      <c r="O841" s="33"/>
      <c r="P841" s="33"/>
      <c r="Q841" s="33"/>
      <c r="R841" s="35"/>
      <c r="S841" s="35"/>
      <c r="T841" s="37"/>
      <c r="U841" s="37"/>
      <c r="V841" s="35" t="str">
        <f>IF(ISBLANK(C841),"",IF(ISBLANK($D841),$C$3-C841,D841-C841))</f>
        <v/>
      </c>
      <c r="W841" s="35" t="str">
        <f>IF(E841="Oui",1,"")</f>
        <v/>
      </c>
      <c r="X841" s="35" t="str">
        <f t="shared" ref="X841:X904" si="66">IF(H841="F",W841,"")</f>
        <v/>
      </c>
      <c r="Y841" s="35" t="str">
        <f t="shared" ref="Y841:Y904" si="67">IF(H841="M",W841,"")</f>
        <v/>
      </c>
      <c r="Z841" s="35" t="str">
        <f>IF(E841="Oui",N841,"")</f>
        <v/>
      </c>
      <c r="AA841" s="38" t="str">
        <f>IF(E841="Oui",($C$3-J841)/365,"")</f>
        <v/>
      </c>
      <c r="AB841" s="35" t="str">
        <f t="shared" ref="AB841:AB904" si="68">IF(AND($E841="Oui",K841="Oui"),1,"")</f>
        <v/>
      </c>
      <c r="AC841" s="35" t="str">
        <f>IF(AND($E841="Oui",$L841="CDI"),1,"")</f>
        <v/>
      </c>
      <c r="AD841" s="35" t="str">
        <f>IF(AND($E841="Oui",$L841="CDD"),1,"")</f>
        <v/>
      </c>
      <c r="AE841" s="35" t="str">
        <f>IF(AND($E841="Oui",$L841="Apprentissage"),1,"")</f>
        <v/>
      </c>
      <c r="AF841" s="35" t="str">
        <f>IF(AND($E841="Oui",$L841="Stage"),1,"")</f>
        <v/>
      </c>
      <c r="AG841" s="35" t="str">
        <f>IF(AND($E841="Oui",$L841="Autre"),1,"")</f>
        <v/>
      </c>
      <c r="AH841" s="35" t="str">
        <f>IF(AND($E841="Oui",$O841="Cadre"),1,"")</f>
        <v/>
      </c>
      <c r="AI841" s="35" t="str">
        <f>IF(AND($E841="Oui",$O841="Agent de maîtrise"),1,"")</f>
        <v/>
      </c>
      <c r="AJ841" s="35" t="str">
        <f>IF(AND($E841="Oui",$O841="Autre"),1,"")</f>
        <v/>
      </c>
      <c r="AK841" s="38" t="str">
        <f>IF(AND($E841="Oui",$H841="F"),($C$3-J841)/365,"")</f>
        <v/>
      </c>
      <c r="AL841" s="38" t="str">
        <f>IF(AND($E841="Oui",$H841="M"),($C$3-$J841)/365,"")</f>
        <v/>
      </c>
      <c r="AM841" s="35" t="str">
        <f>IF(AND($E841="Oui",$L841="CDI",$H841="F"),1,"")</f>
        <v/>
      </c>
      <c r="AN841" s="35" t="str">
        <f>IF(AND($E841="Oui",$L841="CDD",$H841="F"),1,"")</f>
        <v/>
      </c>
      <c r="AO841" s="35" t="str">
        <f>IF(AND($E841="Oui",$L841="Apprentissage",$H841="F"),1,"")</f>
        <v/>
      </c>
      <c r="AP841" s="35" t="str">
        <f>IF(AND($E841="Oui",$L841="Stage",$H841="F"),1,"")</f>
        <v/>
      </c>
      <c r="AQ841" s="35" t="str">
        <f>IF(AND($E841="Oui",$L841="Autre",$H841="F"),1,"")</f>
        <v/>
      </c>
      <c r="AR841" s="35" t="str">
        <f>IF(AND($E841="Oui",$O841="Cadre",$H841="F"),1,"")</f>
        <v/>
      </c>
      <c r="AS841" s="35" t="str">
        <f>IF(AND($E841="Oui",$O841="Agent de maîtrise",$H841="F"),1,"")</f>
        <v/>
      </c>
      <c r="AT841" s="35" t="str">
        <f>IF(AND($E841="Oui",$O841="Autre",$H841="F"),1,"")</f>
        <v/>
      </c>
      <c r="AU841" s="35" t="str">
        <f ca="1">IF($D841&gt;$AU$5,1,"")</f>
        <v/>
      </c>
      <c r="AV841" s="35" t="str">
        <f ca="1">IF(AND($D841&gt;$AV$5,$D841&lt;$AU$5),1,"")</f>
        <v/>
      </c>
      <c r="AW841" s="35" t="str">
        <f ca="1">IF($C841&gt;$AU$5,1,"")</f>
        <v/>
      </c>
      <c r="AX841" s="35" t="str">
        <f ca="1">IF(AND($C841&gt;$AV$5,$C841&lt;$AU$5),1,"")</f>
        <v/>
      </c>
      <c r="AY841" s="21" t="str">
        <f t="shared" ref="AY841:AY904" si="69">IF(ISBLANK(B841),"",B841)</f>
        <v/>
      </c>
    </row>
    <row r="842" spans="1:51" x14ac:dyDescent="0.25">
      <c r="A842" s="18">
        <v>835</v>
      </c>
      <c r="B842" s="32"/>
      <c r="C842" s="33"/>
      <c r="D842" s="33"/>
      <c r="E842" s="26" t="str">
        <f t="shared" si="65"/>
        <v/>
      </c>
      <c r="F842" s="34"/>
      <c r="G842" s="35"/>
      <c r="H842" s="33"/>
      <c r="I842" s="35"/>
      <c r="J842" s="37"/>
      <c r="K842" s="37"/>
      <c r="L842" s="37"/>
      <c r="M842" s="37"/>
      <c r="N842" s="33"/>
      <c r="O842" s="33"/>
      <c r="P842" s="33"/>
      <c r="Q842" s="33"/>
      <c r="R842" s="35"/>
      <c r="S842" s="35"/>
      <c r="T842" s="37"/>
      <c r="U842" s="37"/>
      <c r="V842" s="35" t="str">
        <f>IF(ISBLANK(C842),"",IF(ISBLANK($D842),$C$3-C842,D842-C842))</f>
        <v/>
      </c>
      <c r="W842" s="35" t="str">
        <f>IF(E842="Oui",1,"")</f>
        <v/>
      </c>
      <c r="X842" s="35" t="str">
        <f t="shared" si="66"/>
        <v/>
      </c>
      <c r="Y842" s="35" t="str">
        <f t="shared" si="67"/>
        <v/>
      </c>
      <c r="Z842" s="35" t="str">
        <f>IF(E842="Oui",N842,"")</f>
        <v/>
      </c>
      <c r="AA842" s="38" t="str">
        <f>IF(E842="Oui",($C$3-J842)/365,"")</f>
        <v/>
      </c>
      <c r="AB842" s="35" t="str">
        <f t="shared" si="68"/>
        <v/>
      </c>
      <c r="AC842" s="35" t="str">
        <f>IF(AND($E842="Oui",$L842="CDI"),1,"")</f>
        <v/>
      </c>
      <c r="AD842" s="35" t="str">
        <f>IF(AND($E842="Oui",$L842="CDD"),1,"")</f>
        <v/>
      </c>
      <c r="AE842" s="35" t="str">
        <f>IF(AND($E842="Oui",$L842="Apprentissage"),1,"")</f>
        <v/>
      </c>
      <c r="AF842" s="35" t="str">
        <f>IF(AND($E842="Oui",$L842="Stage"),1,"")</f>
        <v/>
      </c>
      <c r="AG842" s="35" t="str">
        <f>IF(AND($E842="Oui",$L842="Autre"),1,"")</f>
        <v/>
      </c>
      <c r="AH842" s="35" t="str">
        <f>IF(AND($E842="Oui",$O842="Cadre"),1,"")</f>
        <v/>
      </c>
      <c r="AI842" s="35" t="str">
        <f>IF(AND($E842="Oui",$O842="Agent de maîtrise"),1,"")</f>
        <v/>
      </c>
      <c r="AJ842" s="35" t="str">
        <f>IF(AND($E842="Oui",$O842="Autre"),1,"")</f>
        <v/>
      </c>
      <c r="AK842" s="38" t="str">
        <f>IF(AND($E842="Oui",$H842="F"),($C$3-J842)/365,"")</f>
        <v/>
      </c>
      <c r="AL842" s="38" t="str">
        <f>IF(AND($E842="Oui",$H842="M"),($C$3-$J842)/365,"")</f>
        <v/>
      </c>
      <c r="AM842" s="35" t="str">
        <f>IF(AND($E842="Oui",$L842="CDI",$H842="F"),1,"")</f>
        <v/>
      </c>
      <c r="AN842" s="35" t="str">
        <f>IF(AND($E842="Oui",$L842="CDD",$H842="F"),1,"")</f>
        <v/>
      </c>
      <c r="AO842" s="35" t="str">
        <f>IF(AND($E842="Oui",$L842="Apprentissage",$H842="F"),1,"")</f>
        <v/>
      </c>
      <c r="AP842" s="35" t="str">
        <f>IF(AND($E842="Oui",$L842="Stage",$H842="F"),1,"")</f>
        <v/>
      </c>
      <c r="AQ842" s="35" t="str">
        <f>IF(AND($E842="Oui",$L842="Autre",$H842="F"),1,"")</f>
        <v/>
      </c>
      <c r="AR842" s="35" t="str">
        <f>IF(AND($E842="Oui",$O842="Cadre",$H842="F"),1,"")</f>
        <v/>
      </c>
      <c r="AS842" s="35" t="str">
        <f>IF(AND($E842="Oui",$O842="Agent de maîtrise",$H842="F"),1,"")</f>
        <v/>
      </c>
      <c r="AT842" s="35" t="str">
        <f>IF(AND($E842="Oui",$O842="Autre",$H842="F"),1,"")</f>
        <v/>
      </c>
      <c r="AU842" s="35" t="str">
        <f ca="1">IF($D842&gt;$AU$5,1,"")</f>
        <v/>
      </c>
      <c r="AV842" s="35" t="str">
        <f ca="1">IF(AND($D842&gt;$AV$5,$D842&lt;$AU$5),1,"")</f>
        <v/>
      </c>
      <c r="AW842" s="35" t="str">
        <f ca="1">IF($C842&gt;$AU$5,1,"")</f>
        <v/>
      </c>
      <c r="AX842" s="35" t="str">
        <f ca="1">IF(AND($C842&gt;$AV$5,$C842&lt;$AU$5),1,"")</f>
        <v/>
      </c>
      <c r="AY842" s="21" t="str">
        <f t="shared" si="69"/>
        <v/>
      </c>
    </row>
    <row r="843" spans="1:51" x14ac:dyDescent="0.25">
      <c r="A843" s="18">
        <v>836</v>
      </c>
      <c r="B843" s="32"/>
      <c r="C843" s="33"/>
      <c r="D843" s="33"/>
      <c r="E843" s="26" t="str">
        <f t="shared" si="65"/>
        <v/>
      </c>
      <c r="F843" s="34"/>
      <c r="G843" s="35"/>
      <c r="H843" s="33"/>
      <c r="I843" s="35"/>
      <c r="J843" s="37"/>
      <c r="K843" s="37"/>
      <c r="L843" s="37"/>
      <c r="M843" s="37"/>
      <c r="N843" s="33"/>
      <c r="O843" s="33"/>
      <c r="P843" s="33"/>
      <c r="Q843" s="33"/>
      <c r="R843" s="35"/>
      <c r="S843" s="35"/>
      <c r="T843" s="37"/>
      <c r="U843" s="37"/>
      <c r="V843" s="35" t="str">
        <f>IF(ISBLANK(C843),"",IF(ISBLANK($D843),$C$3-C843,D843-C843))</f>
        <v/>
      </c>
      <c r="W843" s="35" t="str">
        <f>IF(E843="Oui",1,"")</f>
        <v/>
      </c>
      <c r="X843" s="35" t="str">
        <f t="shared" si="66"/>
        <v/>
      </c>
      <c r="Y843" s="35" t="str">
        <f t="shared" si="67"/>
        <v/>
      </c>
      <c r="Z843" s="35" t="str">
        <f>IF(E843="Oui",N843,"")</f>
        <v/>
      </c>
      <c r="AA843" s="38" t="str">
        <f>IF(E843="Oui",($C$3-J843)/365,"")</f>
        <v/>
      </c>
      <c r="AB843" s="35" t="str">
        <f t="shared" si="68"/>
        <v/>
      </c>
      <c r="AC843" s="35" t="str">
        <f>IF(AND($E843="Oui",$L843="CDI"),1,"")</f>
        <v/>
      </c>
      <c r="AD843" s="35" t="str">
        <f>IF(AND($E843="Oui",$L843="CDD"),1,"")</f>
        <v/>
      </c>
      <c r="AE843" s="35" t="str">
        <f>IF(AND($E843="Oui",$L843="Apprentissage"),1,"")</f>
        <v/>
      </c>
      <c r="AF843" s="35" t="str">
        <f>IF(AND($E843="Oui",$L843="Stage"),1,"")</f>
        <v/>
      </c>
      <c r="AG843" s="35" t="str">
        <f>IF(AND($E843="Oui",$L843="Autre"),1,"")</f>
        <v/>
      </c>
      <c r="AH843" s="35" t="str">
        <f>IF(AND($E843="Oui",$O843="Cadre"),1,"")</f>
        <v/>
      </c>
      <c r="AI843" s="35" t="str">
        <f>IF(AND($E843="Oui",$O843="Agent de maîtrise"),1,"")</f>
        <v/>
      </c>
      <c r="AJ843" s="35" t="str">
        <f>IF(AND($E843="Oui",$O843="Autre"),1,"")</f>
        <v/>
      </c>
      <c r="AK843" s="38" t="str">
        <f>IF(AND($E843="Oui",$H843="F"),($C$3-J843)/365,"")</f>
        <v/>
      </c>
      <c r="AL843" s="38" t="str">
        <f>IF(AND($E843="Oui",$H843="M"),($C$3-$J843)/365,"")</f>
        <v/>
      </c>
      <c r="AM843" s="35" t="str">
        <f>IF(AND($E843="Oui",$L843="CDI",$H843="F"),1,"")</f>
        <v/>
      </c>
      <c r="AN843" s="35" t="str">
        <f>IF(AND($E843="Oui",$L843="CDD",$H843="F"),1,"")</f>
        <v/>
      </c>
      <c r="AO843" s="35" t="str">
        <f>IF(AND($E843="Oui",$L843="Apprentissage",$H843="F"),1,"")</f>
        <v/>
      </c>
      <c r="AP843" s="35" t="str">
        <f>IF(AND($E843="Oui",$L843="Stage",$H843="F"),1,"")</f>
        <v/>
      </c>
      <c r="AQ843" s="35" t="str">
        <f>IF(AND($E843="Oui",$L843="Autre",$H843="F"),1,"")</f>
        <v/>
      </c>
      <c r="AR843" s="35" t="str">
        <f>IF(AND($E843="Oui",$O843="Cadre",$H843="F"),1,"")</f>
        <v/>
      </c>
      <c r="AS843" s="35" t="str">
        <f>IF(AND($E843="Oui",$O843="Agent de maîtrise",$H843="F"),1,"")</f>
        <v/>
      </c>
      <c r="AT843" s="35" t="str">
        <f>IF(AND($E843="Oui",$O843="Autre",$H843="F"),1,"")</f>
        <v/>
      </c>
      <c r="AU843" s="35" t="str">
        <f ca="1">IF($D843&gt;$AU$5,1,"")</f>
        <v/>
      </c>
      <c r="AV843" s="35" t="str">
        <f ca="1">IF(AND($D843&gt;$AV$5,$D843&lt;$AU$5),1,"")</f>
        <v/>
      </c>
      <c r="AW843" s="35" t="str">
        <f ca="1">IF($C843&gt;$AU$5,1,"")</f>
        <v/>
      </c>
      <c r="AX843" s="35" t="str">
        <f ca="1">IF(AND($C843&gt;$AV$5,$C843&lt;$AU$5),1,"")</f>
        <v/>
      </c>
      <c r="AY843" s="21" t="str">
        <f t="shared" si="69"/>
        <v/>
      </c>
    </row>
    <row r="844" spans="1:51" x14ac:dyDescent="0.25">
      <c r="A844" s="18">
        <v>837</v>
      </c>
      <c r="B844" s="32"/>
      <c r="C844" s="33"/>
      <c r="D844" s="33"/>
      <c r="E844" s="26" t="str">
        <f t="shared" si="65"/>
        <v/>
      </c>
      <c r="F844" s="34"/>
      <c r="G844" s="35"/>
      <c r="H844" s="33"/>
      <c r="I844" s="35"/>
      <c r="J844" s="37"/>
      <c r="K844" s="37"/>
      <c r="L844" s="37"/>
      <c r="M844" s="37"/>
      <c r="N844" s="33"/>
      <c r="O844" s="33"/>
      <c r="P844" s="33"/>
      <c r="Q844" s="33"/>
      <c r="R844" s="35"/>
      <c r="S844" s="35"/>
      <c r="T844" s="37"/>
      <c r="U844" s="37"/>
      <c r="V844" s="35" t="str">
        <f>IF(ISBLANK(C844),"",IF(ISBLANK($D844),$C$3-C844,D844-C844))</f>
        <v/>
      </c>
      <c r="W844" s="35" t="str">
        <f>IF(E844="Oui",1,"")</f>
        <v/>
      </c>
      <c r="X844" s="35" t="str">
        <f t="shared" si="66"/>
        <v/>
      </c>
      <c r="Y844" s="35" t="str">
        <f t="shared" si="67"/>
        <v/>
      </c>
      <c r="Z844" s="35" t="str">
        <f>IF(E844="Oui",N844,"")</f>
        <v/>
      </c>
      <c r="AA844" s="38" t="str">
        <f>IF(E844="Oui",($C$3-J844)/365,"")</f>
        <v/>
      </c>
      <c r="AB844" s="35" t="str">
        <f t="shared" si="68"/>
        <v/>
      </c>
      <c r="AC844" s="35" t="str">
        <f>IF(AND($E844="Oui",$L844="CDI"),1,"")</f>
        <v/>
      </c>
      <c r="AD844" s="35" t="str">
        <f>IF(AND($E844="Oui",$L844="CDD"),1,"")</f>
        <v/>
      </c>
      <c r="AE844" s="35" t="str">
        <f>IF(AND($E844="Oui",$L844="Apprentissage"),1,"")</f>
        <v/>
      </c>
      <c r="AF844" s="35" t="str">
        <f>IF(AND($E844="Oui",$L844="Stage"),1,"")</f>
        <v/>
      </c>
      <c r="AG844" s="35" t="str">
        <f>IF(AND($E844="Oui",$L844="Autre"),1,"")</f>
        <v/>
      </c>
      <c r="AH844" s="35" t="str">
        <f>IF(AND($E844="Oui",$O844="Cadre"),1,"")</f>
        <v/>
      </c>
      <c r="AI844" s="35" t="str">
        <f>IF(AND($E844="Oui",$O844="Agent de maîtrise"),1,"")</f>
        <v/>
      </c>
      <c r="AJ844" s="35" t="str">
        <f>IF(AND($E844="Oui",$O844="Autre"),1,"")</f>
        <v/>
      </c>
      <c r="AK844" s="38" t="str">
        <f>IF(AND($E844="Oui",$H844="F"),($C$3-J844)/365,"")</f>
        <v/>
      </c>
      <c r="AL844" s="38" t="str">
        <f>IF(AND($E844="Oui",$H844="M"),($C$3-$J844)/365,"")</f>
        <v/>
      </c>
      <c r="AM844" s="35" t="str">
        <f>IF(AND($E844="Oui",$L844="CDI",$H844="F"),1,"")</f>
        <v/>
      </c>
      <c r="AN844" s="35" t="str">
        <f>IF(AND($E844="Oui",$L844="CDD",$H844="F"),1,"")</f>
        <v/>
      </c>
      <c r="AO844" s="35" t="str">
        <f>IF(AND($E844="Oui",$L844="Apprentissage",$H844="F"),1,"")</f>
        <v/>
      </c>
      <c r="AP844" s="35" t="str">
        <f>IF(AND($E844="Oui",$L844="Stage",$H844="F"),1,"")</f>
        <v/>
      </c>
      <c r="AQ844" s="35" t="str">
        <f>IF(AND($E844="Oui",$L844="Autre",$H844="F"),1,"")</f>
        <v/>
      </c>
      <c r="AR844" s="35" t="str">
        <f>IF(AND($E844="Oui",$O844="Cadre",$H844="F"),1,"")</f>
        <v/>
      </c>
      <c r="AS844" s="35" t="str">
        <f>IF(AND($E844="Oui",$O844="Agent de maîtrise",$H844="F"),1,"")</f>
        <v/>
      </c>
      <c r="AT844" s="35" t="str">
        <f>IF(AND($E844="Oui",$O844="Autre",$H844="F"),1,"")</f>
        <v/>
      </c>
      <c r="AU844" s="35" t="str">
        <f ca="1">IF($D844&gt;$AU$5,1,"")</f>
        <v/>
      </c>
      <c r="AV844" s="35" t="str">
        <f ca="1">IF(AND($D844&gt;$AV$5,$D844&lt;$AU$5),1,"")</f>
        <v/>
      </c>
      <c r="AW844" s="35" t="str">
        <f ca="1">IF($C844&gt;$AU$5,1,"")</f>
        <v/>
      </c>
      <c r="AX844" s="35" t="str">
        <f ca="1">IF(AND($C844&gt;$AV$5,$C844&lt;$AU$5),1,"")</f>
        <v/>
      </c>
      <c r="AY844" s="21" t="str">
        <f t="shared" si="69"/>
        <v/>
      </c>
    </row>
    <row r="845" spans="1:51" x14ac:dyDescent="0.25">
      <c r="A845" s="18">
        <v>838</v>
      </c>
      <c r="B845" s="32"/>
      <c r="C845" s="33"/>
      <c r="D845" s="33"/>
      <c r="E845" s="26" t="str">
        <f t="shared" si="65"/>
        <v/>
      </c>
      <c r="F845" s="34"/>
      <c r="G845" s="35"/>
      <c r="H845" s="33"/>
      <c r="I845" s="35"/>
      <c r="J845" s="37"/>
      <c r="K845" s="37"/>
      <c r="L845" s="37"/>
      <c r="M845" s="37"/>
      <c r="N845" s="33"/>
      <c r="O845" s="33"/>
      <c r="P845" s="33"/>
      <c r="Q845" s="33"/>
      <c r="R845" s="35"/>
      <c r="S845" s="35"/>
      <c r="T845" s="37"/>
      <c r="U845" s="37"/>
      <c r="V845" s="35" t="str">
        <f>IF(ISBLANK(C845),"",IF(ISBLANK($D845),$C$3-C845,D845-C845))</f>
        <v/>
      </c>
      <c r="W845" s="35" t="str">
        <f>IF(E845="Oui",1,"")</f>
        <v/>
      </c>
      <c r="X845" s="35" t="str">
        <f t="shared" si="66"/>
        <v/>
      </c>
      <c r="Y845" s="35" t="str">
        <f t="shared" si="67"/>
        <v/>
      </c>
      <c r="Z845" s="35" t="str">
        <f>IF(E845="Oui",N845,"")</f>
        <v/>
      </c>
      <c r="AA845" s="38" t="str">
        <f>IF(E845="Oui",($C$3-J845)/365,"")</f>
        <v/>
      </c>
      <c r="AB845" s="35" t="str">
        <f t="shared" si="68"/>
        <v/>
      </c>
      <c r="AC845" s="35" t="str">
        <f>IF(AND($E845="Oui",$L845="CDI"),1,"")</f>
        <v/>
      </c>
      <c r="AD845" s="35" t="str">
        <f>IF(AND($E845="Oui",$L845="CDD"),1,"")</f>
        <v/>
      </c>
      <c r="AE845" s="35" t="str">
        <f>IF(AND($E845="Oui",$L845="Apprentissage"),1,"")</f>
        <v/>
      </c>
      <c r="AF845" s="35" t="str">
        <f>IF(AND($E845="Oui",$L845="Stage"),1,"")</f>
        <v/>
      </c>
      <c r="AG845" s="35" t="str">
        <f>IF(AND($E845="Oui",$L845="Autre"),1,"")</f>
        <v/>
      </c>
      <c r="AH845" s="35" t="str">
        <f>IF(AND($E845="Oui",$O845="Cadre"),1,"")</f>
        <v/>
      </c>
      <c r="AI845" s="35" t="str">
        <f>IF(AND($E845="Oui",$O845="Agent de maîtrise"),1,"")</f>
        <v/>
      </c>
      <c r="AJ845" s="35" t="str">
        <f>IF(AND($E845="Oui",$O845="Autre"),1,"")</f>
        <v/>
      </c>
      <c r="AK845" s="38" t="str">
        <f>IF(AND($E845="Oui",$H845="F"),($C$3-J845)/365,"")</f>
        <v/>
      </c>
      <c r="AL845" s="38" t="str">
        <f>IF(AND($E845="Oui",$H845="M"),($C$3-$J845)/365,"")</f>
        <v/>
      </c>
      <c r="AM845" s="35" t="str">
        <f>IF(AND($E845="Oui",$L845="CDI",$H845="F"),1,"")</f>
        <v/>
      </c>
      <c r="AN845" s="35" t="str">
        <f>IF(AND($E845="Oui",$L845="CDD",$H845="F"),1,"")</f>
        <v/>
      </c>
      <c r="AO845" s="35" t="str">
        <f>IF(AND($E845="Oui",$L845="Apprentissage",$H845="F"),1,"")</f>
        <v/>
      </c>
      <c r="AP845" s="35" t="str">
        <f>IF(AND($E845="Oui",$L845="Stage",$H845="F"),1,"")</f>
        <v/>
      </c>
      <c r="AQ845" s="35" t="str">
        <f>IF(AND($E845="Oui",$L845="Autre",$H845="F"),1,"")</f>
        <v/>
      </c>
      <c r="AR845" s="35" t="str">
        <f>IF(AND($E845="Oui",$O845="Cadre",$H845="F"),1,"")</f>
        <v/>
      </c>
      <c r="AS845" s="35" t="str">
        <f>IF(AND($E845="Oui",$O845="Agent de maîtrise",$H845="F"),1,"")</f>
        <v/>
      </c>
      <c r="AT845" s="35" t="str">
        <f>IF(AND($E845="Oui",$O845="Autre",$H845="F"),1,"")</f>
        <v/>
      </c>
      <c r="AU845" s="35" t="str">
        <f ca="1">IF($D845&gt;$AU$5,1,"")</f>
        <v/>
      </c>
      <c r="AV845" s="35" t="str">
        <f ca="1">IF(AND($D845&gt;$AV$5,$D845&lt;$AU$5),1,"")</f>
        <v/>
      </c>
      <c r="AW845" s="35" t="str">
        <f ca="1">IF($C845&gt;$AU$5,1,"")</f>
        <v/>
      </c>
      <c r="AX845" s="35" t="str">
        <f ca="1">IF(AND($C845&gt;$AV$5,$C845&lt;$AU$5),1,"")</f>
        <v/>
      </c>
      <c r="AY845" s="21" t="str">
        <f t="shared" si="69"/>
        <v/>
      </c>
    </row>
    <row r="846" spans="1:51" x14ac:dyDescent="0.25">
      <c r="A846" s="18">
        <v>839</v>
      </c>
      <c r="B846" s="32"/>
      <c r="C846" s="33"/>
      <c r="D846" s="33"/>
      <c r="E846" s="26" t="str">
        <f t="shared" si="65"/>
        <v/>
      </c>
      <c r="F846" s="34"/>
      <c r="G846" s="35"/>
      <c r="H846" s="33"/>
      <c r="I846" s="35"/>
      <c r="J846" s="37"/>
      <c r="K846" s="37"/>
      <c r="L846" s="37"/>
      <c r="M846" s="37"/>
      <c r="N846" s="33"/>
      <c r="O846" s="33"/>
      <c r="P846" s="33"/>
      <c r="Q846" s="33"/>
      <c r="R846" s="35"/>
      <c r="S846" s="35"/>
      <c r="T846" s="37"/>
      <c r="U846" s="37"/>
      <c r="V846" s="35" t="str">
        <f>IF(ISBLANK(C846),"",IF(ISBLANK($D846),$C$3-C846,D846-C846))</f>
        <v/>
      </c>
      <c r="W846" s="35" t="str">
        <f>IF(E846="Oui",1,"")</f>
        <v/>
      </c>
      <c r="X846" s="35" t="str">
        <f t="shared" si="66"/>
        <v/>
      </c>
      <c r="Y846" s="35" t="str">
        <f t="shared" si="67"/>
        <v/>
      </c>
      <c r="Z846" s="35" t="str">
        <f>IF(E846="Oui",N846,"")</f>
        <v/>
      </c>
      <c r="AA846" s="38" t="str">
        <f>IF(E846="Oui",($C$3-J846)/365,"")</f>
        <v/>
      </c>
      <c r="AB846" s="35" t="str">
        <f t="shared" si="68"/>
        <v/>
      </c>
      <c r="AC846" s="35" t="str">
        <f>IF(AND($E846="Oui",$L846="CDI"),1,"")</f>
        <v/>
      </c>
      <c r="AD846" s="35" t="str">
        <f>IF(AND($E846="Oui",$L846="CDD"),1,"")</f>
        <v/>
      </c>
      <c r="AE846" s="35" t="str">
        <f>IF(AND($E846="Oui",$L846="Apprentissage"),1,"")</f>
        <v/>
      </c>
      <c r="AF846" s="35" t="str">
        <f>IF(AND($E846="Oui",$L846="Stage"),1,"")</f>
        <v/>
      </c>
      <c r="AG846" s="35" t="str">
        <f>IF(AND($E846="Oui",$L846="Autre"),1,"")</f>
        <v/>
      </c>
      <c r="AH846" s="35" t="str">
        <f>IF(AND($E846="Oui",$O846="Cadre"),1,"")</f>
        <v/>
      </c>
      <c r="AI846" s="35" t="str">
        <f>IF(AND($E846="Oui",$O846="Agent de maîtrise"),1,"")</f>
        <v/>
      </c>
      <c r="AJ846" s="35" t="str">
        <f>IF(AND($E846="Oui",$O846="Autre"),1,"")</f>
        <v/>
      </c>
      <c r="AK846" s="38" t="str">
        <f>IF(AND($E846="Oui",$H846="F"),($C$3-J846)/365,"")</f>
        <v/>
      </c>
      <c r="AL846" s="38" t="str">
        <f>IF(AND($E846="Oui",$H846="M"),($C$3-$J846)/365,"")</f>
        <v/>
      </c>
      <c r="AM846" s="35" t="str">
        <f>IF(AND($E846="Oui",$L846="CDI",$H846="F"),1,"")</f>
        <v/>
      </c>
      <c r="AN846" s="35" t="str">
        <f>IF(AND($E846="Oui",$L846="CDD",$H846="F"),1,"")</f>
        <v/>
      </c>
      <c r="AO846" s="35" t="str">
        <f>IF(AND($E846="Oui",$L846="Apprentissage",$H846="F"),1,"")</f>
        <v/>
      </c>
      <c r="AP846" s="35" t="str">
        <f>IF(AND($E846="Oui",$L846="Stage",$H846="F"),1,"")</f>
        <v/>
      </c>
      <c r="AQ846" s="35" t="str">
        <f>IF(AND($E846="Oui",$L846="Autre",$H846="F"),1,"")</f>
        <v/>
      </c>
      <c r="AR846" s="35" t="str">
        <f>IF(AND($E846="Oui",$O846="Cadre",$H846="F"),1,"")</f>
        <v/>
      </c>
      <c r="AS846" s="35" t="str">
        <f>IF(AND($E846="Oui",$O846="Agent de maîtrise",$H846="F"),1,"")</f>
        <v/>
      </c>
      <c r="AT846" s="35" t="str">
        <f>IF(AND($E846="Oui",$O846="Autre",$H846="F"),1,"")</f>
        <v/>
      </c>
      <c r="AU846" s="35" t="str">
        <f ca="1">IF($D846&gt;$AU$5,1,"")</f>
        <v/>
      </c>
      <c r="AV846" s="35" t="str">
        <f ca="1">IF(AND($D846&gt;$AV$5,$D846&lt;$AU$5),1,"")</f>
        <v/>
      </c>
      <c r="AW846" s="35" t="str">
        <f ca="1">IF($C846&gt;$AU$5,1,"")</f>
        <v/>
      </c>
      <c r="AX846" s="35" t="str">
        <f ca="1">IF(AND($C846&gt;$AV$5,$C846&lt;$AU$5),1,"")</f>
        <v/>
      </c>
      <c r="AY846" s="21" t="str">
        <f t="shared" si="69"/>
        <v/>
      </c>
    </row>
    <row r="847" spans="1:51" x14ac:dyDescent="0.25">
      <c r="A847" s="18">
        <v>840</v>
      </c>
      <c r="B847" s="32"/>
      <c r="C847" s="33"/>
      <c r="D847" s="33"/>
      <c r="E847" s="26" t="str">
        <f t="shared" si="65"/>
        <v/>
      </c>
      <c r="F847" s="34"/>
      <c r="G847" s="35"/>
      <c r="H847" s="33"/>
      <c r="I847" s="35"/>
      <c r="J847" s="37"/>
      <c r="K847" s="37"/>
      <c r="L847" s="37"/>
      <c r="M847" s="37"/>
      <c r="N847" s="33"/>
      <c r="O847" s="33"/>
      <c r="P847" s="33"/>
      <c r="Q847" s="33"/>
      <c r="R847" s="35"/>
      <c r="S847" s="35"/>
      <c r="T847" s="37"/>
      <c r="U847" s="37"/>
      <c r="V847" s="35" t="str">
        <f>IF(ISBLANK(C847),"",IF(ISBLANK($D847),$C$3-C847,D847-C847))</f>
        <v/>
      </c>
      <c r="W847" s="35" t="str">
        <f>IF(E847="Oui",1,"")</f>
        <v/>
      </c>
      <c r="X847" s="35" t="str">
        <f t="shared" si="66"/>
        <v/>
      </c>
      <c r="Y847" s="35" t="str">
        <f t="shared" si="67"/>
        <v/>
      </c>
      <c r="Z847" s="35" t="str">
        <f>IF(E847="Oui",N847,"")</f>
        <v/>
      </c>
      <c r="AA847" s="38" t="str">
        <f>IF(E847="Oui",($C$3-J847)/365,"")</f>
        <v/>
      </c>
      <c r="AB847" s="35" t="str">
        <f t="shared" si="68"/>
        <v/>
      </c>
      <c r="AC847" s="35" t="str">
        <f>IF(AND($E847="Oui",$L847="CDI"),1,"")</f>
        <v/>
      </c>
      <c r="AD847" s="35" t="str">
        <f>IF(AND($E847="Oui",$L847="CDD"),1,"")</f>
        <v/>
      </c>
      <c r="AE847" s="35" t="str">
        <f>IF(AND($E847="Oui",$L847="Apprentissage"),1,"")</f>
        <v/>
      </c>
      <c r="AF847" s="35" t="str">
        <f>IF(AND($E847="Oui",$L847="Stage"),1,"")</f>
        <v/>
      </c>
      <c r="AG847" s="35" t="str">
        <f>IF(AND($E847="Oui",$L847="Autre"),1,"")</f>
        <v/>
      </c>
      <c r="AH847" s="35" t="str">
        <f>IF(AND($E847="Oui",$O847="Cadre"),1,"")</f>
        <v/>
      </c>
      <c r="AI847" s="35" t="str">
        <f>IF(AND($E847="Oui",$O847="Agent de maîtrise"),1,"")</f>
        <v/>
      </c>
      <c r="AJ847" s="35" t="str">
        <f>IF(AND($E847="Oui",$O847="Autre"),1,"")</f>
        <v/>
      </c>
      <c r="AK847" s="38" t="str">
        <f>IF(AND($E847="Oui",$H847="F"),($C$3-J847)/365,"")</f>
        <v/>
      </c>
      <c r="AL847" s="38" t="str">
        <f>IF(AND($E847="Oui",$H847="M"),($C$3-$J847)/365,"")</f>
        <v/>
      </c>
      <c r="AM847" s="35" t="str">
        <f>IF(AND($E847="Oui",$L847="CDI",$H847="F"),1,"")</f>
        <v/>
      </c>
      <c r="AN847" s="35" t="str">
        <f>IF(AND($E847="Oui",$L847="CDD",$H847="F"),1,"")</f>
        <v/>
      </c>
      <c r="AO847" s="35" t="str">
        <f>IF(AND($E847="Oui",$L847="Apprentissage",$H847="F"),1,"")</f>
        <v/>
      </c>
      <c r="AP847" s="35" t="str">
        <f>IF(AND($E847="Oui",$L847="Stage",$H847="F"),1,"")</f>
        <v/>
      </c>
      <c r="AQ847" s="35" t="str">
        <f>IF(AND($E847="Oui",$L847="Autre",$H847="F"),1,"")</f>
        <v/>
      </c>
      <c r="AR847" s="35" t="str">
        <f>IF(AND($E847="Oui",$O847="Cadre",$H847="F"),1,"")</f>
        <v/>
      </c>
      <c r="AS847" s="35" t="str">
        <f>IF(AND($E847="Oui",$O847="Agent de maîtrise",$H847="F"),1,"")</f>
        <v/>
      </c>
      <c r="AT847" s="35" t="str">
        <f>IF(AND($E847="Oui",$O847="Autre",$H847="F"),1,"")</f>
        <v/>
      </c>
      <c r="AU847" s="35" t="str">
        <f ca="1">IF($D847&gt;$AU$5,1,"")</f>
        <v/>
      </c>
      <c r="AV847" s="35" t="str">
        <f ca="1">IF(AND($D847&gt;$AV$5,$D847&lt;$AU$5),1,"")</f>
        <v/>
      </c>
      <c r="AW847" s="35" t="str">
        <f ca="1">IF($C847&gt;$AU$5,1,"")</f>
        <v/>
      </c>
      <c r="AX847" s="35" t="str">
        <f ca="1">IF(AND($C847&gt;$AV$5,$C847&lt;$AU$5),1,"")</f>
        <v/>
      </c>
      <c r="AY847" s="21" t="str">
        <f t="shared" si="69"/>
        <v/>
      </c>
    </row>
    <row r="848" spans="1:51" x14ac:dyDescent="0.25">
      <c r="A848" s="18">
        <v>841</v>
      </c>
      <c r="B848" s="32"/>
      <c r="C848" s="33"/>
      <c r="D848" s="33"/>
      <c r="E848" s="26" t="str">
        <f t="shared" si="65"/>
        <v/>
      </c>
      <c r="F848" s="34"/>
      <c r="G848" s="35"/>
      <c r="H848" s="33"/>
      <c r="I848" s="35"/>
      <c r="J848" s="37"/>
      <c r="K848" s="37"/>
      <c r="L848" s="37"/>
      <c r="M848" s="37"/>
      <c r="N848" s="33"/>
      <c r="O848" s="33"/>
      <c r="P848" s="33"/>
      <c r="Q848" s="33"/>
      <c r="R848" s="35"/>
      <c r="S848" s="35"/>
      <c r="T848" s="37"/>
      <c r="U848" s="37"/>
      <c r="V848" s="35" t="str">
        <f>IF(ISBLANK(C848),"",IF(ISBLANK($D848),$C$3-C848,D848-C848))</f>
        <v/>
      </c>
      <c r="W848" s="35" t="str">
        <f>IF(E848="Oui",1,"")</f>
        <v/>
      </c>
      <c r="X848" s="35" t="str">
        <f t="shared" si="66"/>
        <v/>
      </c>
      <c r="Y848" s="35" t="str">
        <f t="shared" si="67"/>
        <v/>
      </c>
      <c r="Z848" s="35" t="str">
        <f>IF(E848="Oui",N848,"")</f>
        <v/>
      </c>
      <c r="AA848" s="38" t="str">
        <f>IF(E848="Oui",($C$3-J848)/365,"")</f>
        <v/>
      </c>
      <c r="AB848" s="35" t="str">
        <f t="shared" si="68"/>
        <v/>
      </c>
      <c r="AC848" s="35" t="str">
        <f>IF(AND($E848="Oui",$L848="CDI"),1,"")</f>
        <v/>
      </c>
      <c r="AD848" s="35" t="str">
        <f>IF(AND($E848="Oui",$L848="CDD"),1,"")</f>
        <v/>
      </c>
      <c r="AE848" s="35" t="str">
        <f>IF(AND($E848="Oui",$L848="Apprentissage"),1,"")</f>
        <v/>
      </c>
      <c r="AF848" s="35" t="str">
        <f>IF(AND($E848="Oui",$L848="Stage"),1,"")</f>
        <v/>
      </c>
      <c r="AG848" s="35" t="str">
        <f>IF(AND($E848="Oui",$L848="Autre"),1,"")</f>
        <v/>
      </c>
      <c r="AH848" s="35" t="str">
        <f>IF(AND($E848="Oui",$O848="Cadre"),1,"")</f>
        <v/>
      </c>
      <c r="AI848" s="35" t="str">
        <f>IF(AND($E848="Oui",$O848="Agent de maîtrise"),1,"")</f>
        <v/>
      </c>
      <c r="AJ848" s="35" t="str">
        <f>IF(AND($E848="Oui",$O848="Autre"),1,"")</f>
        <v/>
      </c>
      <c r="AK848" s="38" t="str">
        <f>IF(AND($E848="Oui",$H848="F"),($C$3-J848)/365,"")</f>
        <v/>
      </c>
      <c r="AL848" s="38" t="str">
        <f>IF(AND($E848="Oui",$H848="M"),($C$3-$J848)/365,"")</f>
        <v/>
      </c>
      <c r="AM848" s="35" t="str">
        <f>IF(AND($E848="Oui",$L848="CDI",$H848="F"),1,"")</f>
        <v/>
      </c>
      <c r="AN848" s="35" t="str">
        <f>IF(AND($E848="Oui",$L848="CDD",$H848="F"),1,"")</f>
        <v/>
      </c>
      <c r="AO848" s="35" t="str">
        <f>IF(AND($E848="Oui",$L848="Apprentissage",$H848="F"),1,"")</f>
        <v/>
      </c>
      <c r="AP848" s="35" t="str">
        <f>IF(AND($E848="Oui",$L848="Stage",$H848="F"),1,"")</f>
        <v/>
      </c>
      <c r="AQ848" s="35" t="str">
        <f>IF(AND($E848="Oui",$L848="Autre",$H848="F"),1,"")</f>
        <v/>
      </c>
      <c r="AR848" s="35" t="str">
        <f>IF(AND($E848="Oui",$O848="Cadre",$H848="F"),1,"")</f>
        <v/>
      </c>
      <c r="AS848" s="35" t="str">
        <f>IF(AND($E848="Oui",$O848="Agent de maîtrise",$H848="F"),1,"")</f>
        <v/>
      </c>
      <c r="AT848" s="35" t="str">
        <f>IF(AND($E848="Oui",$O848="Autre",$H848="F"),1,"")</f>
        <v/>
      </c>
      <c r="AU848" s="35" t="str">
        <f ca="1">IF($D848&gt;$AU$5,1,"")</f>
        <v/>
      </c>
      <c r="AV848" s="35" t="str">
        <f ca="1">IF(AND($D848&gt;$AV$5,$D848&lt;$AU$5),1,"")</f>
        <v/>
      </c>
      <c r="AW848" s="35" t="str">
        <f ca="1">IF($C848&gt;$AU$5,1,"")</f>
        <v/>
      </c>
      <c r="AX848" s="35" t="str">
        <f ca="1">IF(AND($C848&gt;$AV$5,$C848&lt;$AU$5),1,"")</f>
        <v/>
      </c>
      <c r="AY848" s="21" t="str">
        <f t="shared" si="69"/>
        <v/>
      </c>
    </row>
    <row r="849" spans="1:51" x14ac:dyDescent="0.25">
      <c r="A849" s="18">
        <v>842</v>
      </c>
      <c r="B849" s="32"/>
      <c r="C849" s="33"/>
      <c r="D849" s="33"/>
      <c r="E849" s="26" t="str">
        <f t="shared" si="65"/>
        <v/>
      </c>
      <c r="F849" s="34"/>
      <c r="G849" s="35"/>
      <c r="H849" s="33"/>
      <c r="I849" s="35"/>
      <c r="J849" s="37"/>
      <c r="K849" s="37"/>
      <c r="L849" s="37"/>
      <c r="M849" s="37"/>
      <c r="N849" s="33"/>
      <c r="O849" s="33"/>
      <c r="P849" s="33"/>
      <c r="Q849" s="33"/>
      <c r="R849" s="35"/>
      <c r="S849" s="35"/>
      <c r="T849" s="37"/>
      <c r="U849" s="37"/>
      <c r="V849" s="35" t="str">
        <f>IF(ISBLANK(C849),"",IF(ISBLANK($D849),$C$3-C849,D849-C849))</f>
        <v/>
      </c>
      <c r="W849" s="35" t="str">
        <f>IF(E849="Oui",1,"")</f>
        <v/>
      </c>
      <c r="X849" s="35" t="str">
        <f t="shared" si="66"/>
        <v/>
      </c>
      <c r="Y849" s="35" t="str">
        <f t="shared" si="67"/>
        <v/>
      </c>
      <c r="Z849" s="35" t="str">
        <f>IF(E849="Oui",N849,"")</f>
        <v/>
      </c>
      <c r="AA849" s="38" t="str">
        <f>IF(E849="Oui",($C$3-J849)/365,"")</f>
        <v/>
      </c>
      <c r="AB849" s="35" t="str">
        <f t="shared" si="68"/>
        <v/>
      </c>
      <c r="AC849" s="35" t="str">
        <f>IF(AND($E849="Oui",$L849="CDI"),1,"")</f>
        <v/>
      </c>
      <c r="AD849" s="35" t="str">
        <f>IF(AND($E849="Oui",$L849="CDD"),1,"")</f>
        <v/>
      </c>
      <c r="AE849" s="35" t="str">
        <f>IF(AND($E849="Oui",$L849="Apprentissage"),1,"")</f>
        <v/>
      </c>
      <c r="AF849" s="35" t="str">
        <f>IF(AND($E849="Oui",$L849="Stage"),1,"")</f>
        <v/>
      </c>
      <c r="AG849" s="35" t="str">
        <f>IF(AND($E849="Oui",$L849="Autre"),1,"")</f>
        <v/>
      </c>
      <c r="AH849" s="35" t="str">
        <f>IF(AND($E849="Oui",$O849="Cadre"),1,"")</f>
        <v/>
      </c>
      <c r="AI849" s="35" t="str">
        <f>IF(AND($E849="Oui",$O849="Agent de maîtrise"),1,"")</f>
        <v/>
      </c>
      <c r="AJ849" s="35" t="str">
        <f>IF(AND($E849="Oui",$O849="Autre"),1,"")</f>
        <v/>
      </c>
      <c r="AK849" s="38" t="str">
        <f>IF(AND($E849="Oui",$H849="F"),($C$3-J849)/365,"")</f>
        <v/>
      </c>
      <c r="AL849" s="38" t="str">
        <f>IF(AND($E849="Oui",$H849="M"),($C$3-$J849)/365,"")</f>
        <v/>
      </c>
      <c r="AM849" s="35" t="str">
        <f>IF(AND($E849="Oui",$L849="CDI",$H849="F"),1,"")</f>
        <v/>
      </c>
      <c r="AN849" s="35" t="str">
        <f>IF(AND($E849="Oui",$L849="CDD",$H849="F"),1,"")</f>
        <v/>
      </c>
      <c r="AO849" s="35" t="str">
        <f>IF(AND($E849="Oui",$L849="Apprentissage",$H849="F"),1,"")</f>
        <v/>
      </c>
      <c r="AP849" s="35" t="str">
        <f>IF(AND($E849="Oui",$L849="Stage",$H849="F"),1,"")</f>
        <v/>
      </c>
      <c r="AQ849" s="35" t="str">
        <f>IF(AND($E849="Oui",$L849="Autre",$H849="F"),1,"")</f>
        <v/>
      </c>
      <c r="AR849" s="35" t="str">
        <f>IF(AND($E849="Oui",$O849="Cadre",$H849="F"),1,"")</f>
        <v/>
      </c>
      <c r="AS849" s="35" t="str">
        <f>IF(AND($E849="Oui",$O849="Agent de maîtrise",$H849="F"),1,"")</f>
        <v/>
      </c>
      <c r="AT849" s="35" t="str">
        <f>IF(AND($E849="Oui",$O849="Autre",$H849="F"),1,"")</f>
        <v/>
      </c>
      <c r="AU849" s="35" t="str">
        <f ca="1">IF($D849&gt;$AU$5,1,"")</f>
        <v/>
      </c>
      <c r="AV849" s="35" t="str">
        <f ca="1">IF(AND($D849&gt;$AV$5,$D849&lt;$AU$5),1,"")</f>
        <v/>
      </c>
      <c r="AW849" s="35" t="str">
        <f ca="1">IF($C849&gt;$AU$5,1,"")</f>
        <v/>
      </c>
      <c r="AX849" s="35" t="str">
        <f ca="1">IF(AND($C849&gt;$AV$5,$C849&lt;$AU$5),1,"")</f>
        <v/>
      </c>
      <c r="AY849" s="21" t="str">
        <f t="shared" si="69"/>
        <v/>
      </c>
    </row>
    <row r="850" spans="1:51" x14ac:dyDescent="0.25">
      <c r="A850" s="18">
        <v>843</v>
      </c>
      <c r="B850" s="32"/>
      <c r="C850" s="33"/>
      <c r="D850" s="33"/>
      <c r="E850" s="26" t="str">
        <f t="shared" si="65"/>
        <v/>
      </c>
      <c r="F850" s="34"/>
      <c r="G850" s="35"/>
      <c r="H850" s="33"/>
      <c r="I850" s="35"/>
      <c r="J850" s="37"/>
      <c r="K850" s="37"/>
      <c r="L850" s="37"/>
      <c r="M850" s="37"/>
      <c r="N850" s="33"/>
      <c r="O850" s="33"/>
      <c r="P850" s="33"/>
      <c r="Q850" s="33"/>
      <c r="R850" s="35"/>
      <c r="S850" s="35"/>
      <c r="T850" s="37"/>
      <c r="U850" s="37"/>
      <c r="V850" s="35" t="str">
        <f>IF(ISBLANK(C850),"",IF(ISBLANK($D850),$C$3-C850,D850-C850))</f>
        <v/>
      </c>
      <c r="W850" s="35" t="str">
        <f>IF(E850="Oui",1,"")</f>
        <v/>
      </c>
      <c r="X850" s="35" t="str">
        <f t="shared" si="66"/>
        <v/>
      </c>
      <c r="Y850" s="35" t="str">
        <f t="shared" si="67"/>
        <v/>
      </c>
      <c r="Z850" s="35" t="str">
        <f>IF(E850="Oui",N850,"")</f>
        <v/>
      </c>
      <c r="AA850" s="38" t="str">
        <f>IF(E850="Oui",($C$3-J850)/365,"")</f>
        <v/>
      </c>
      <c r="AB850" s="35" t="str">
        <f t="shared" si="68"/>
        <v/>
      </c>
      <c r="AC850" s="35" t="str">
        <f>IF(AND($E850="Oui",$L850="CDI"),1,"")</f>
        <v/>
      </c>
      <c r="AD850" s="35" t="str">
        <f>IF(AND($E850="Oui",$L850="CDD"),1,"")</f>
        <v/>
      </c>
      <c r="AE850" s="35" t="str">
        <f>IF(AND($E850="Oui",$L850="Apprentissage"),1,"")</f>
        <v/>
      </c>
      <c r="AF850" s="35" t="str">
        <f>IF(AND($E850="Oui",$L850="Stage"),1,"")</f>
        <v/>
      </c>
      <c r="AG850" s="35" t="str">
        <f>IF(AND($E850="Oui",$L850="Autre"),1,"")</f>
        <v/>
      </c>
      <c r="AH850" s="35" t="str">
        <f>IF(AND($E850="Oui",$O850="Cadre"),1,"")</f>
        <v/>
      </c>
      <c r="AI850" s="35" t="str">
        <f>IF(AND($E850="Oui",$O850="Agent de maîtrise"),1,"")</f>
        <v/>
      </c>
      <c r="AJ850" s="35" t="str">
        <f>IF(AND($E850="Oui",$O850="Autre"),1,"")</f>
        <v/>
      </c>
      <c r="AK850" s="38" t="str">
        <f>IF(AND($E850="Oui",$H850="F"),($C$3-J850)/365,"")</f>
        <v/>
      </c>
      <c r="AL850" s="38" t="str">
        <f>IF(AND($E850="Oui",$H850="M"),($C$3-$J850)/365,"")</f>
        <v/>
      </c>
      <c r="AM850" s="35" t="str">
        <f>IF(AND($E850="Oui",$L850="CDI",$H850="F"),1,"")</f>
        <v/>
      </c>
      <c r="AN850" s="35" t="str">
        <f>IF(AND($E850="Oui",$L850="CDD",$H850="F"),1,"")</f>
        <v/>
      </c>
      <c r="AO850" s="35" t="str">
        <f>IF(AND($E850="Oui",$L850="Apprentissage",$H850="F"),1,"")</f>
        <v/>
      </c>
      <c r="AP850" s="35" t="str">
        <f>IF(AND($E850="Oui",$L850="Stage",$H850="F"),1,"")</f>
        <v/>
      </c>
      <c r="AQ850" s="35" t="str">
        <f>IF(AND($E850="Oui",$L850="Autre",$H850="F"),1,"")</f>
        <v/>
      </c>
      <c r="AR850" s="35" t="str">
        <f>IF(AND($E850="Oui",$O850="Cadre",$H850="F"),1,"")</f>
        <v/>
      </c>
      <c r="AS850" s="35" t="str">
        <f>IF(AND($E850="Oui",$O850="Agent de maîtrise",$H850="F"),1,"")</f>
        <v/>
      </c>
      <c r="AT850" s="35" t="str">
        <f>IF(AND($E850="Oui",$O850="Autre",$H850="F"),1,"")</f>
        <v/>
      </c>
      <c r="AU850" s="35" t="str">
        <f ca="1">IF($D850&gt;$AU$5,1,"")</f>
        <v/>
      </c>
      <c r="AV850" s="35" t="str">
        <f ca="1">IF(AND($D850&gt;$AV$5,$D850&lt;$AU$5),1,"")</f>
        <v/>
      </c>
      <c r="AW850" s="35" t="str">
        <f ca="1">IF($C850&gt;$AU$5,1,"")</f>
        <v/>
      </c>
      <c r="AX850" s="35" t="str">
        <f ca="1">IF(AND($C850&gt;$AV$5,$C850&lt;$AU$5),1,"")</f>
        <v/>
      </c>
      <c r="AY850" s="21" t="str">
        <f t="shared" si="69"/>
        <v/>
      </c>
    </row>
    <row r="851" spans="1:51" x14ac:dyDescent="0.25">
      <c r="A851" s="18">
        <v>844</v>
      </c>
      <c r="B851" s="32"/>
      <c r="C851" s="33"/>
      <c r="D851" s="33"/>
      <c r="E851" s="26" t="str">
        <f t="shared" si="65"/>
        <v/>
      </c>
      <c r="F851" s="34"/>
      <c r="G851" s="35"/>
      <c r="H851" s="33"/>
      <c r="I851" s="35"/>
      <c r="J851" s="37"/>
      <c r="K851" s="37"/>
      <c r="L851" s="37"/>
      <c r="M851" s="37"/>
      <c r="N851" s="33"/>
      <c r="O851" s="33"/>
      <c r="P851" s="33"/>
      <c r="Q851" s="33"/>
      <c r="R851" s="35"/>
      <c r="S851" s="35"/>
      <c r="T851" s="37"/>
      <c r="U851" s="37"/>
      <c r="V851" s="35" t="str">
        <f>IF(ISBLANK(C851),"",IF(ISBLANK($D851),$C$3-C851,D851-C851))</f>
        <v/>
      </c>
      <c r="W851" s="35" t="str">
        <f>IF(E851="Oui",1,"")</f>
        <v/>
      </c>
      <c r="X851" s="35" t="str">
        <f t="shared" si="66"/>
        <v/>
      </c>
      <c r="Y851" s="35" t="str">
        <f t="shared" si="67"/>
        <v/>
      </c>
      <c r="Z851" s="35" t="str">
        <f>IF(E851="Oui",N851,"")</f>
        <v/>
      </c>
      <c r="AA851" s="38" t="str">
        <f>IF(E851="Oui",($C$3-J851)/365,"")</f>
        <v/>
      </c>
      <c r="AB851" s="35" t="str">
        <f t="shared" si="68"/>
        <v/>
      </c>
      <c r="AC851" s="35" t="str">
        <f>IF(AND($E851="Oui",$L851="CDI"),1,"")</f>
        <v/>
      </c>
      <c r="AD851" s="35" t="str">
        <f>IF(AND($E851="Oui",$L851="CDD"),1,"")</f>
        <v/>
      </c>
      <c r="AE851" s="35" t="str">
        <f>IF(AND($E851="Oui",$L851="Apprentissage"),1,"")</f>
        <v/>
      </c>
      <c r="AF851" s="35" t="str">
        <f>IF(AND($E851="Oui",$L851="Stage"),1,"")</f>
        <v/>
      </c>
      <c r="AG851" s="35" t="str">
        <f>IF(AND($E851="Oui",$L851="Autre"),1,"")</f>
        <v/>
      </c>
      <c r="AH851" s="35" t="str">
        <f>IF(AND($E851="Oui",$O851="Cadre"),1,"")</f>
        <v/>
      </c>
      <c r="AI851" s="35" t="str">
        <f>IF(AND($E851="Oui",$O851="Agent de maîtrise"),1,"")</f>
        <v/>
      </c>
      <c r="AJ851" s="35" t="str">
        <f>IF(AND($E851="Oui",$O851="Autre"),1,"")</f>
        <v/>
      </c>
      <c r="AK851" s="38" t="str">
        <f>IF(AND($E851="Oui",$H851="F"),($C$3-J851)/365,"")</f>
        <v/>
      </c>
      <c r="AL851" s="38" t="str">
        <f>IF(AND($E851="Oui",$H851="M"),($C$3-$J851)/365,"")</f>
        <v/>
      </c>
      <c r="AM851" s="35" t="str">
        <f>IF(AND($E851="Oui",$L851="CDI",$H851="F"),1,"")</f>
        <v/>
      </c>
      <c r="AN851" s="35" t="str">
        <f>IF(AND($E851="Oui",$L851="CDD",$H851="F"),1,"")</f>
        <v/>
      </c>
      <c r="AO851" s="35" t="str">
        <f>IF(AND($E851="Oui",$L851="Apprentissage",$H851="F"),1,"")</f>
        <v/>
      </c>
      <c r="AP851" s="35" t="str">
        <f>IF(AND($E851="Oui",$L851="Stage",$H851="F"),1,"")</f>
        <v/>
      </c>
      <c r="AQ851" s="35" t="str">
        <f>IF(AND($E851="Oui",$L851="Autre",$H851="F"),1,"")</f>
        <v/>
      </c>
      <c r="AR851" s="35" t="str">
        <f>IF(AND($E851="Oui",$O851="Cadre",$H851="F"),1,"")</f>
        <v/>
      </c>
      <c r="AS851" s="35" t="str">
        <f>IF(AND($E851="Oui",$O851="Agent de maîtrise",$H851="F"),1,"")</f>
        <v/>
      </c>
      <c r="AT851" s="35" t="str">
        <f>IF(AND($E851="Oui",$O851="Autre",$H851="F"),1,"")</f>
        <v/>
      </c>
      <c r="AU851" s="35" t="str">
        <f ca="1">IF($D851&gt;$AU$5,1,"")</f>
        <v/>
      </c>
      <c r="AV851" s="35" t="str">
        <f ca="1">IF(AND($D851&gt;$AV$5,$D851&lt;$AU$5),1,"")</f>
        <v/>
      </c>
      <c r="AW851" s="35" t="str">
        <f ca="1">IF($C851&gt;$AU$5,1,"")</f>
        <v/>
      </c>
      <c r="AX851" s="35" t="str">
        <f ca="1">IF(AND($C851&gt;$AV$5,$C851&lt;$AU$5),1,"")</f>
        <v/>
      </c>
      <c r="AY851" s="21" t="str">
        <f t="shared" si="69"/>
        <v/>
      </c>
    </row>
    <row r="852" spans="1:51" x14ac:dyDescent="0.25">
      <c r="A852" s="18">
        <v>845</v>
      </c>
      <c r="B852" s="32"/>
      <c r="C852" s="33"/>
      <c r="D852" s="33"/>
      <c r="E852" s="26" t="str">
        <f t="shared" si="65"/>
        <v/>
      </c>
      <c r="F852" s="34"/>
      <c r="G852" s="35"/>
      <c r="H852" s="33"/>
      <c r="I852" s="35"/>
      <c r="J852" s="37"/>
      <c r="K852" s="37"/>
      <c r="L852" s="37"/>
      <c r="M852" s="37"/>
      <c r="N852" s="33"/>
      <c r="O852" s="33"/>
      <c r="P852" s="33"/>
      <c r="Q852" s="33"/>
      <c r="R852" s="35"/>
      <c r="S852" s="35"/>
      <c r="T852" s="37"/>
      <c r="U852" s="37"/>
      <c r="V852" s="35" t="str">
        <f>IF(ISBLANK(C852),"",IF(ISBLANK($D852),$C$3-C852,D852-C852))</f>
        <v/>
      </c>
      <c r="W852" s="35" t="str">
        <f>IF(E852="Oui",1,"")</f>
        <v/>
      </c>
      <c r="X852" s="35" t="str">
        <f t="shared" si="66"/>
        <v/>
      </c>
      <c r="Y852" s="35" t="str">
        <f t="shared" si="67"/>
        <v/>
      </c>
      <c r="Z852" s="35" t="str">
        <f>IF(E852="Oui",N852,"")</f>
        <v/>
      </c>
      <c r="AA852" s="38" t="str">
        <f>IF(E852="Oui",($C$3-J852)/365,"")</f>
        <v/>
      </c>
      <c r="AB852" s="35" t="str">
        <f t="shared" si="68"/>
        <v/>
      </c>
      <c r="AC852" s="35" t="str">
        <f>IF(AND($E852="Oui",$L852="CDI"),1,"")</f>
        <v/>
      </c>
      <c r="AD852" s="35" t="str">
        <f>IF(AND($E852="Oui",$L852="CDD"),1,"")</f>
        <v/>
      </c>
      <c r="AE852" s="35" t="str">
        <f>IF(AND($E852="Oui",$L852="Apprentissage"),1,"")</f>
        <v/>
      </c>
      <c r="AF852" s="35" t="str">
        <f>IF(AND($E852="Oui",$L852="Stage"),1,"")</f>
        <v/>
      </c>
      <c r="AG852" s="35" t="str">
        <f>IF(AND($E852="Oui",$L852="Autre"),1,"")</f>
        <v/>
      </c>
      <c r="AH852" s="35" t="str">
        <f>IF(AND($E852="Oui",$O852="Cadre"),1,"")</f>
        <v/>
      </c>
      <c r="AI852" s="35" t="str">
        <f>IF(AND($E852="Oui",$O852="Agent de maîtrise"),1,"")</f>
        <v/>
      </c>
      <c r="AJ852" s="35" t="str">
        <f>IF(AND($E852="Oui",$O852="Autre"),1,"")</f>
        <v/>
      </c>
      <c r="AK852" s="38" t="str">
        <f>IF(AND($E852="Oui",$H852="F"),($C$3-J852)/365,"")</f>
        <v/>
      </c>
      <c r="AL852" s="38" t="str">
        <f>IF(AND($E852="Oui",$H852="M"),($C$3-$J852)/365,"")</f>
        <v/>
      </c>
      <c r="AM852" s="35" t="str">
        <f>IF(AND($E852="Oui",$L852="CDI",$H852="F"),1,"")</f>
        <v/>
      </c>
      <c r="AN852" s="35" t="str">
        <f>IF(AND($E852="Oui",$L852="CDD",$H852="F"),1,"")</f>
        <v/>
      </c>
      <c r="AO852" s="35" t="str">
        <f>IF(AND($E852="Oui",$L852="Apprentissage",$H852="F"),1,"")</f>
        <v/>
      </c>
      <c r="AP852" s="35" t="str">
        <f>IF(AND($E852="Oui",$L852="Stage",$H852="F"),1,"")</f>
        <v/>
      </c>
      <c r="AQ852" s="35" t="str">
        <f>IF(AND($E852="Oui",$L852="Autre",$H852="F"),1,"")</f>
        <v/>
      </c>
      <c r="AR852" s="35" t="str">
        <f>IF(AND($E852="Oui",$O852="Cadre",$H852="F"),1,"")</f>
        <v/>
      </c>
      <c r="AS852" s="35" t="str">
        <f>IF(AND($E852="Oui",$O852="Agent de maîtrise",$H852="F"),1,"")</f>
        <v/>
      </c>
      <c r="AT852" s="35" t="str">
        <f>IF(AND($E852="Oui",$O852="Autre",$H852="F"),1,"")</f>
        <v/>
      </c>
      <c r="AU852" s="35" t="str">
        <f ca="1">IF($D852&gt;$AU$5,1,"")</f>
        <v/>
      </c>
      <c r="AV852" s="35" t="str">
        <f ca="1">IF(AND($D852&gt;$AV$5,$D852&lt;$AU$5),1,"")</f>
        <v/>
      </c>
      <c r="AW852" s="35" t="str">
        <f ca="1">IF($C852&gt;$AU$5,1,"")</f>
        <v/>
      </c>
      <c r="AX852" s="35" t="str">
        <f ca="1">IF(AND($C852&gt;$AV$5,$C852&lt;$AU$5),1,"")</f>
        <v/>
      </c>
      <c r="AY852" s="21" t="str">
        <f t="shared" si="69"/>
        <v/>
      </c>
    </row>
    <row r="853" spans="1:51" x14ac:dyDescent="0.25">
      <c r="A853" s="18">
        <v>846</v>
      </c>
      <c r="B853" s="32"/>
      <c r="C853" s="33"/>
      <c r="D853" s="33"/>
      <c r="E853" s="26" t="str">
        <f t="shared" si="65"/>
        <v/>
      </c>
      <c r="F853" s="34"/>
      <c r="G853" s="35"/>
      <c r="H853" s="33"/>
      <c r="I853" s="35"/>
      <c r="J853" s="37"/>
      <c r="K853" s="37"/>
      <c r="L853" s="37"/>
      <c r="M853" s="37"/>
      <c r="N853" s="33"/>
      <c r="O853" s="33"/>
      <c r="P853" s="33"/>
      <c r="Q853" s="33"/>
      <c r="R853" s="35"/>
      <c r="S853" s="35"/>
      <c r="T853" s="37"/>
      <c r="U853" s="37"/>
      <c r="V853" s="35" t="str">
        <f>IF(ISBLANK(C853),"",IF(ISBLANK($D853),$C$3-C853,D853-C853))</f>
        <v/>
      </c>
      <c r="W853" s="35" t="str">
        <f>IF(E853="Oui",1,"")</f>
        <v/>
      </c>
      <c r="X853" s="35" t="str">
        <f t="shared" si="66"/>
        <v/>
      </c>
      <c r="Y853" s="35" t="str">
        <f t="shared" si="67"/>
        <v/>
      </c>
      <c r="Z853" s="35" t="str">
        <f>IF(E853="Oui",N853,"")</f>
        <v/>
      </c>
      <c r="AA853" s="38" t="str">
        <f>IF(E853="Oui",($C$3-J853)/365,"")</f>
        <v/>
      </c>
      <c r="AB853" s="35" t="str">
        <f t="shared" si="68"/>
        <v/>
      </c>
      <c r="AC853" s="35" t="str">
        <f>IF(AND($E853="Oui",$L853="CDI"),1,"")</f>
        <v/>
      </c>
      <c r="AD853" s="35" t="str">
        <f>IF(AND($E853="Oui",$L853="CDD"),1,"")</f>
        <v/>
      </c>
      <c r="AE853" s="35" t="str">
        <f>IF(AND($E853="Oui",$L853="Apprentissage"),1,"")</f>
        <v/>
      </c>
      <c r="AF853" s="35" t="str">
        <f>IF(AND($E853="Oui",$L853="Stage"),1,"")</f>
        <v/>
      </c>
      <c r="AG853" s="35" t="str">
        <f>IF(AND($E853="Oui",$L853="Autre"),1,"")</f>
        <v/>
      </c>
      <c r="AH853" s="35" t="str">
        <f>IF(AND($E853="Oui",$O853="Cadre"),1,"")</f>
        <v/>
      </c>
      <c r="AI853" s="35" t="str">
        <f>IF(AND($E853="Oui",$O853="Agent de maîtrise"),1,"")</f>
        <v/>
      </c>
      <c r="AJ853" s="35" t="str">
        <f>IF(AND($E853="Oui",$O853="Autre"),1,"")</f>
        <v/>
      </c>
      <c r="AK853" s="38" t="str">
        <f>IF(AND($E853="Oui",$H853="F"),($C$3-J853)/365,"")</f>
        <v/>
      </c>
      <c r="AL853" s="38" t="str">
        <f>IF(AND($E853="Oui",$H853="M"),($C$3-$J853)/365,"")</f>
        <v/>
      </c>
      <c r="AM853" s="35" t="str">
        <f>IF(AND($E853="Oui",$L853="CDI",$H853="F"),1,"")</f>
        <v/>
      </c>
      <c r="AN853" s="35" t="str">
        <f>IF(AND($E853="Oui",$L853="CDD",$H853="F"),1,"")</f>
        <v/>
      </c>
      <c r="AO853" s="35" t="str">
        <f>IF(AND($E853="Oui",$L853="Apprentissage",$H853="F"),1,"")</f>
        <v/>
      </c>
      <c r="AP853" s="35" t="str">
        <f>IF(AND($E853="Oui",$L853="Stage",$H853="F"),1,"")</f>
        <v/>
      </c>
      <c r="AQ853" s="35" t="str">
        <f>IF(AND($E853="Oui",$L853="Autre",$H853="F"),1,"")</f>
        <v/>
      </c>
      <c r="AR853" s="35" t="str">
        <f>IF(AND($E853="Oui",$O853="Cadre",$H853="F"),1,"")</f>
        <v/>
      </c>
      <c r="AS853" s="35" t="str">
        <f>IF(AND($E853="Oui",$O853="Agent de maîtrise",$H853="F"),1,"")</f>
        <v/>
      </c>
      <c r="AT853" s="35" t="str">
        <f>IF(AND($E853="Oui",$O853="Autre",$H853="F"),1,"")</f>
        <v/>
      </c>
      <c r="AU853" s="35" t="str">
        <f ca="1">IF($D853&gt;$AU$5,1,"")</f>
        <v/>
      </c>
      <c r="AV853" s="35" t="str">
        <f ca="1">IF(AND($D853&gt;$AV$5,$D853&lt;$AU$5),1,"")</f>
        <v/>
      </c>
      <c r="AW853" s="35" t="str">
        <f ca="1">IF($C853&gt;$AU$5,1,"")</f>
        <v/>
      </c>
      <c r="AX853" s="35" t="str">
        <f ca="1">IF(AND($C853&gt;$AV$5,$C853&lt;$AU$5),1,"")</f>
        <v/>
      </c>
      <c r="AY853" s="21" t="str">
        <f t="shared" si="69"/>
        <v/>
      </c>
    </row>
    <row r="854" spans="1:51" x14ac:dyDescent="0.25">
      <c r="A854" s="18">
        <v>847</v>
      </c>
      <c r="B854" s="32"/>
      <c r="C854" s="33"/>
      <c r="D854" s="33"/>
      <c r="E854" s="26" t="str">
        <f t="shared" si="65"/>
        <v/>
      </c>
      <c r="F854" s="34"/>
      <c r="G854" s="35"/>
      <c r="H854" s="33"/>
      <c r="I854" s="35"/>
      <c r="J854" s="37"/>
      <c r="K854" s="37"/>
      <c r="L854" s="37"/>
      <c r="M854" s="37"/>
      <c r="N854" s="33"/>
      <c r="O854" s="33"/>
      <c r="P854" s="33"/>
      <c r="Q854" s="33"/>
      <c r="R854" s="35"/>
      <c r="S854" s="35"/>
      <c r="T854" s="37"/>
      <c r="U854" s="37"/>
      <c r="V854" s="35" t="str">
        <f>IF(ISBLANK(C854),"",IF(ISBLANK($D854),$C$3-C854,D854-C854))</f>
        <v/>
      </c>
      <c r="W854" s="35" t="str">
        <f>IF(E854="Oui",1,"")</f>
        <v/>
      </c>
      <c r="X854" s="35" t="str">
        <f t="shared" si="66"/>
        <v/>
      </c>
      <c r="Y854" s="35" t="str">
        <f t="shared" si="67"/>
        <v/>
      </c>
      <c r="Z854" s="35" t="str">
        <f>IF(E854="Oui",N854,"")</f>
        <v/>
      </c>
      <c r="AA854" s="38" t="str">
        <f>IF(E854="Oui",($C$3-J854)/365,"")</f>
        <v/>
      </c>
      <c r="AB854" s="35" t="str">
        <f t="shared" si="68"/>
        <v/>
      </c>
      <c r="AC854" s="35" t="str">
        <f>IF(AND($E854="Oui",$L854="CDI"),1,"")</f>
        <v/>
      </c>
      <c r="AD854" s="35" t="str">
        <f>IF(AND($E854="Oui",$L854="CDD"),1,"")</f>
        <v/>
      </c>
      <c r="AE854" s="35" t="str">
        <f>IF(AND($E854="Oui",$L854="Apprentissage"),1,"")</f>
        <v/>
      </c>
      <c r="AF854" s="35" t="str">
        <f>IF(AND($E854="Oui",$L854="Stage"),1,"")</f>
        <v/>
      </c>
      <c r="AG854" s="35" t="str">
        <f>IF(AND($E854="Oui",$L854="Autre"),1,"")</f>
        <v/>
      </c>
      <c r="AH854" s="35" t="str">
        <f>IF(AND($E854="Oui",$O854="Cadre"),1,"")</f>
        <v/>
      </c>
      <c r="AI854" s="35" t="str">
        <f>IF(AND($E854="Oui",$O854="Agent de maîtrise"),1,"")</f>
        <v/>
      </c>
      <c r="AJ854" s="35" t="str">
        <f>IF(AND($E854="Oui",$O854="Autre"),1,"")</f>
        <v/>
      </c>
      <c r="AK854" s="38" t="str">
        <f>IF(AND($E854="Oui",$H854="F"),($C$3-J854)/365,"")</f>
        <v/>
      </c>
      <c r="AL854" s="38" t="str">
        <f>IF(AND($E854="Oui",$H854="M"),($C$3-$J854)/365,"")</f>
        <v/>
      </c>
      <c r="AM854" s="35" t="str">
        <f>IF(AND($E854="Oui",$L854="CDI",$H854="F"),1,"")</f>
        <v/>
      </c>
      <c r="AN854" s="35" t="str">
        <f>IF(AND($E854="Oui",$L854="CDD",$H854="F"),1,"")</f>
        <v/>
      </c>
      <c r="AO854" s="35" t="str">
        <f>IF(AND($E854="Oui",$L854="Apprentissage",$H854="F"),1,"")</f>
        <v/>
      </c>
      <c r="AP854" s="35" t="str">
        <f>IF(AND($E854="Oui",$L854="Stage",$H854="F"),1,"")</f>
        <v/>
      </c>
      <c r="AQ854" s="35" t="str">
        <f>IF(AND($E854="Oui",$L854="Autre",$H854="F"),1,"")</f>
        <v/>
      </c>
      <c r="AR854" s="35" t="str">
        <f>IF(AND($E854="Oui",$O854="Cadre",$H854="F"),1,"")</f>
        <v/>
      </c>
      <c r="AS854" s="35" t="str">
        <f>IF(AND($E854="Oui",$O854="Agent de maîtrise",$H854="F"),1,"")</f>
        <v/>
      </c>
      <c r="AT854" s="35" t="str">
        <f>IF(AND($E854="Oui",$O854="Autre",$H854="F"),1,"")</f>
        <v/>
      </c>
      <c r="AU854" s="35" t="str">
        <f ca="1">IF($D854&gt;$AU$5,1,"")</f>
        <v/>
      </c>
      <c r="AV854" s="35" t="str">
        <f ca="1">IF(AND($D854&gt;$AV$5,$D854&lt;$AU$5),1,"")</f>
        <v/>
      </c>
      <c r="AW854" s="35" t="str">
        <f ca="1">IF($C854&gt;$AU$5,1,"")</f>
        <v/>
      </c>
      <c r="AX854" s="35" t="str">
        <f ca="1">IF(AND($C854&gt;$AV$5,$C854&lt;$AU$5),1,"")</f>
        <v/>
      </c>
      <c r="AY854" s="21" t="str">
        <f t="shared" si="69"/>
        <v/>
      </c>
    </row>
    <row r="855" spans="1:51" x14ac:dyDescent="0.25">
      <c r="A855" s="18">
        <v>848</v>
      </c>
      <c r="B855" s="32"/>
      <c r="C855" s="33"/>
      <c r="D855" s="33"/>
      <c r="E855" s="26" t="str">
        <f t="shared" si="65"/>
        <v/>
      </c>
      <c r="F855" s="34"/>
      <c r="G855" s="35"/>
      <c r="H855" s="33"/>
      <c r="I855" s="35"/>
      <c r="J855" s="37"/>
      <c r="K855" s="37"/>
      <c r="L855" s="37"/>
      <c r="M855" s="37"/>
      <c r="N855" s="33"/>
      <c r="O855" s="33"/>
      <c r="P855" s="33"/>
      <c r="Q855" s="33"/>
      <c r="R855" s="35"/>
      <c r="S855" s="35"/>
      <c r="T855" s="37"/>
      <c r="U855" s="37"/>
      <c r="V855" s="35" t="str">
        <f>IF(ISBLANK(C855),"",IF(ISBLANK($D855),$C$3-C855,D855-C855))</f>
        <v/>
      </c>
      <c r="W855" s="35" t="str">
        <f>IF(E855="Oui",1,"")</f>
        <v/>
      </c>
      <c r="X855" s="35" t="str">
        <f t="shared" si="66"/>
        <v/>
      </c>
      <c r="Y855" s="35" t="str">
        <f t="shared" si="67"/>
        <v/>
      </c>
      <c r="Z855" s="35" t="str">
        <f>IF(E855="Oui",N855,"")</f>
        <v/>
      </c>
      <c r="AA855" s="38" t="str">
        <f>IF(E855="Oui",($C$3-J855)/365,"")</f>
        <v/>
      </c>
      <c r="AB855" s="35" t="str">
        <f t="shared" si="68"/>
        <v/>
      </c>
      <c r="AC855" s="35" t="str">
        <f>IF(AND($E855="Oui",$L855="CDI"),1,"")</f>
        <v/>
      </c>
      <c r="AD855" s="35" t="str">
        <f>IF(AND($E855="Oui",$L855="CDD"),1,"")</f>
        <v/>
      </c>
      <c r="AE855" s="35" t="str">
        <f>IF(AND($E855="Oui",$L855="Apprentissage"),1,"")</f>
        <v/>
      </c>
      <c r="AF855" s="35" t="str">
        <f>IF(AND($E855="Oui",$L855="Stage"),1,"")</f>
        <v/>
      </c>
      <c r="AG855" s="35" t="str">
        <f>IF(AND($E855="Oui",$L855="Autre"),1,"")</f>
        <v/>
      </c>
      <c r="AH855" s="35" t="str">
        <f>IF(AND($E855="Oui",$O855="Cadre"),1,"")</f>
        <v/>
      </c>
      <c r="AI855" s="35" t="str">
        <f>IF(AND($E855="Oui",$O855="Agent de maîtrise"),1,"")</f>
        <v/>
      </c>
      <c r="AJ855" s="35" t="str">
        <f>IF(AND($E855="Oui",$O855="Autre"),1,"")</f>
        <v/>
      </c>
      <c r="AK855" s="38" t="str">
        <f>IF(AND($E855="Oui",$H855="F"),($C$3-J855)/365,"")</f>
        <v/>
      </c>
      <c r="AL855" s="38" t="str">
        <f>IF(AND($E855="Oui",$H855="M"),($C$3-$J855)/365,"")</f>
        <v/>
      </c>
      <c r="AM855" s="35" t="str">
        <f>IF(AND($E855="Oui",$L855="CDI",$H855="F"),1,"")</f>
        <v/>
      </c>
      <c r="AN855" s="35" t="str">
        <f>IF(AND($E855="Oui",$L855="CDD",$H855="F"),1,"")</f>
        <v/>
      </c>
      <c r="AO855" s="35" t="str">
        <f>IF(AND($E855="Oui",$L855="Apprentissage",$H855="F"),1,"")</f>
        <v/>
      </c>
      <c r="AP855" s="35" t="str">
        <f>IF(AND($E855="Oui",$L855="Stage",$H855="F"),1,"")</f>
        <v/>
      </c>
      <c r="AQ855" s="35" t="str">
        <f>IF(AND($E855="Oui",$L855="Autre",$H855="F"),1,"")</f>
        <v/>
      </c>
      <c r="AR855" s="35" t="str">
        <f>IF(AND($E855="Oui",$O855="Cadre",$H855="F"),1,"")</f>
        <v/>
      </c>
      <c r="AS855" s="35" t="str">
        <f>IF(AND($E855="Oui",$O855="Agent de maîtrise",$H855="F"),1,"")</f>
        <v/>
      </c>
      <c r="AT855" s="35" t="str">
        <f>IF(AND($E855="Oui",$O855="Autre",$H855="F"),1,"")</f>
        <v/>
      </c>
      <c r="AU855" s="35" t="str">
        <f ca="1">IF($D855&gt;$AU$5,1,"")</f>
        <v/>
      </c>
      <c r="AV855" s="35" t="str">
        <f ca="1">IF(AND($D855&gt;$AV$5,$D855&lt;$AU$5),1,"")</f>
        <v/>
      </c>
      <c r="AW855" s="35" t="str">
        <f ca="1">IF($C855&gt;$AU$5,1,"")</f>
        <v/>
      </c>
      <c r="AX855" s="35" t="str">
        <f ca="1">IF(AND($C855&gt;$AV$5,$C855&lt;$AU$5),1,"")</f>
        <v/>
      </c>
      <c r="AY855" s="21" t="str">
        <f t="shared" si="69"/>
        <v/>
      </c>
    </row>
    <row r="856" spans="1:51" x14ac:dyDescent="0.25">
      <c r="A856" s="18">
        <v>849</v>
      </c>
      <c r="B856" s="32"/>
      <c r="C856" s="33"/>
      <c r="D856" s="33"/>
      <c r="E856" s="26" t="str">
        <f t="shared" si="65"/>
        <v/>
      </c>
      <c r="F856" s="34"/>
      <c r="G856" s="35"/>
      <c r="H856" s="33"/>
      <c r="I856" s="35"/>
      <c r="J856" s="37"/>
      <c r="K856" s="37"/>
      <c r="L856" s="37"/>
      <c r="M856" s="37"/>
      <c r="N856" s="33"/>
      <c r="O856" s="33"/>
      <c r="P856" s="33"/>
      <c r="Q856" s="33"/>
      <c r="R856" s="35"/>
      <c r="S856" s="35"/>
      <c r="T856" s="37"/>
      <c r="U856" s="37"/>
      <c r="V856" s="35" t="str">
        <f>IF(ISBLANK(C856),"",IF(ISBLANK($D856),$C$3-C856,D856-C856))</f>
        <v/>
      </c>
      <c r="W856" s="35" t="str">
        <f>IF(E856="Oui",1,"")</f>
        <v/>
      </c>
      <c r="X856" s="35" t="str">
        <f t="shared" si="66"/>
        <v/>
      </c>
      <c r="Y856" s="35" t="str">
        <f t="shared" si="67"/>
        <v/>
      </c>
      <c r="Z856" s="35" t="str">
        <f>IF(E856="Oui",N856,"")</f>
        <v/>
      </c>
      <c r="AA856" s="38" t="str">
        <f>IF(E856="Oui",($C$3-J856)/365,"")</f>
        <v/>
      </c>
      <c r="AB856" s="35" t="str">
        <f t="shared" si="68"/>
        <v/>
      </c>
      <c r="AC856" s="35" t="str">
        <f>IF(AND($E856="Oui",$L856="CDI"),1,"")</f>
        <v/>
      </c>
      <c r="AD856" s="35" t="str">
        <f>IF(AND($E856="Oui",$L856="CDD"),1,"")</f>
        <v/>
      </c>
      <c r="AE856" s="35" t="str">
        <f>IF(AND($E856="Oui",$L856="Apprentissage"),1,"")</f>
        <v/>
      </c>
      <c r="AF856" s="35" t="str">
        <f>IF(AND($E856="Oui",$L856="Stage"),1,"")</f>
        <v/>
      </c>
      <c r="AG856" s="35" t="str">
        <f>IF(AND($E856="Oui",$L856="Autre"),1,"")</f>
        <v/>
      </c>
      <c r="AH856" s="35" t="str">
        <f>IF(AND($E856="Oui",$O856="Cadre"),1,"")</f>
        <v/>
      </c>
      <c r="AI856" s="35" t="str">
        <f>IF(AND($E856="Oui",$O856="Agent de maîtrise"),1,"")</f>
        <v/>
      </c>
      <c r="AJ856" s="35" t="str">
        <f>IF(AND($E856="Oui",$O856="Autre"),1,"")</f>
        <v/>
      </c>
      <c r="AK856" s="38" t="str">
        <f>IF(AND($E856="Oui",$H856="F"),($C$3-J856)/365,"")</f>
        <v/>
      </c>
      <c r="AL856" s="38" t="str">
        <f>IF(AND($E856="Oui",$H856="M"),($C$3-$J856)/365,"")</f>
        <v/>
      </c>
      <c r="AM856" s="35" t="str">
        <f>IF(AND($E856="Oui",$L856="CDI",$H856="F"),1,"")</f>
        <v/>
      </c>
      <c r="AN856" s="35" t="str">
        <f>IF(AND($E856="Oui",$L856="CDD",$H856="F"),1,"")</f>
        <v/>
      </c>
      <c r="AO856" s="35" t="str">
        <f>IF(AND($E856="Oui",$L856="Apprentissage",$H856="F"),1,"")</f>
        <v/>
      </c>
      <c r="AP856" s="35" t="str">
        <f>IF(AND($E856="Oui",$L856="Stage",$H856="F"),1,"")</f>
        <v/>
      </c>
      <c r="AQ856" s="35" t="str">
        <f>IF(AND($E856="Oui",$L856="Autre",$H856="F"),1,"")</f>
        <v/>
      </c>
      <c r="AR856" s="35" t="str">
        <f>IF(AND($E856="Oui",$O856="Cadre",$H856="F"),1,"")</f>
        <v/>
      </c>
      <c r="AS856" s="35" t="str">
        <f>IF(AND($E856="Oui",$O856="Agent de maîtrise",$H856="F"),1,"")</f>
        <v/>
      </c>
      <c r="AT856" s="35" t="str">
        <f>IF(AND($E856="Oui",$O856="Autre",$H856="F"),1,"")</f>
        <v/>
      </c>
      <c r="AU856" s="35" t="str">
        <f ca="1">IF($D856&gt;$AU$5,1,"")</f>
        <v/>
      </c>
      <c r="AV856" s="35" t="str">
        <f ca="1">IF(AND($D856&gt;$AV$5,$D856&lt;$AU$5),1,"")</f>
        <v/>
      </c>
      <c r="AW856" s="35" t="str">
        <f ca="1">IF($C856&gt;$AU$5,1,"")</f>
        <v/>
      </c>
      <c r="AX856" s="35" t="str">
        <f ca="1">IF(AND($C856&gt;$AV$5,$C856&lt;$AU$5),1,"")</f>
        <v/>
      </c>
      <c r="AY856" s="21" t="str">
        <f t="shared" si="69"/>
        <v/>
      </c>
    </row>
    <row r="857" spans="1:51" x14ac:dyDescent="0.25">
      <c r="A857" s="18">
        <v>850</v>
      </c>
      <c r="B857" s="32"/>
      <c r="C857" s="33"/>
      <c r="D857" s="33"/>
      <c r="E857" s="26" t="str">
        <f t="shared" si="65"/>
        <v/>
      </c>
      <c r="F857" s="34"/>
      <c r="G857" s="35"/>
      <c r="H857" s="33"/>
      <c r="I857" s="35"/>
      <c r="J857" s="37"/>
      <c r="K857" s="37"/>
      <c r="L857" s="37"/>
      <c r="M857" s="37"/>
      <c r="N857" s="33"/>
      <c r="O857" s="33"/>
      <c r="P857" s="33"/>
      <c r="Q857" s="33"/>
      <c r="R857" s="35"/>
      <c r="S857" s="35"/>
      <c r="T857" s="37"/>
      <c r="U857" s="37"/>
      <c r="V857" s="35" t="str">
        <f>IF(ISBLANK(C857),"",IF(ISBLANK($D857),$C$3-C857,D857-C857))</f>
        <v/>
      </c>
      <c r="W857" s="35" t="str">
        <f>IF(E857="Oui",1,"")</f>
        <v/>
      </c>
      <c r="X857" s="35" t="str">
        <f t="shared" si="66"/>
        <v/>
      </c>
      <c r="Y857" s="35" t="str">
        <f t="shared" si="67"/>
        <v/>
      </c>
      <c r="Z857" s="35" t="str">
        <f>IF(E857="Oui",N857,"")</f>
        <v/>
      </c>
      <c r="AA857" s="38" t="str">
        <f>IF(E857="Oui",($C$3-J857)/365,"")</f>
        <v/>
      </c>
      <c r="AB857" s="35" t="str">
        <f t="shared" si="68"/>
        <v/>
      </c>
      <c r="AC857" s="35" t="str">
        <f>IF(AND($E857="Oui",$L857="CDI"),1,"")</f>
        <v/>
      </c>
      <c r="AD857" s="35" t="str">
        <f>IF(AND($E857="Oui",$L857="CDD"),1,"")</f>
        <v/>
      </c>
      <c r="AE857" s="35" t="str">
        <f>IF(AND($E857="Oui",$L857="Apprentissage"),1,"")</f>
        <v/>
      </c>
      <c r="AF857" s="35" t="str">
        <f>IF(AND($E857="Oui",$L857="Stage"),1,"")</f>
        <v/>
      </c>
      <c r="AG857" s="35" t="str">
        <f>IF(AND($E857="Oui",$L857="Autre"),1,"")</f>
        <v/>
      </c>
      <c r="AH857" s="35" t="str">
        <f>IF(AND($E857="Oui",$O857="Cadre"),1,"")</f>
        <v/>
      </c>
      <c r="AI857" s="35" t="str">
        <f>IF(AND($E857="Oui",$O857="Agent de maîtrise"),1,"")</f>
        <v/>
      </c>
      <c r="AJ857" s="35" t="str">
        <f>IF(AND($E857="Oui",$O857="Autre"),1,"")</f>
        <v/>
      </c>
      <c r="AK857" s="38" t="str">
        <f>IF(AND($E857="Oui",$H857="F"),($C$3-J857)/365,"")</f>
        <v/>
      </c>
      <c r="AL857" s="38" t="str">
        <f>IF(AND($E857="Oui",$H857="M"),($C$3-$J857)/365,"")</f>
        <v/>
      </c>
      <c r="AM857" s="35" t="str">
        <f>IF(AND($E857="Oui",$L857="CDI",$H857="F"),1,"")</f>
        <v/>
      </c>
      <c r="AN857" s="35" t="str">
        <f>IF(AND($E857="Oui",$L857="CDD",$H857="F"),1,"")</f>
        <v/>
      </c>
      <c r="AO857" s="35" t="str">
        <f>IF(AND($E857="Oui",$L857="Apprentissage",$H857="F"),1,"")</f>
        <v/>
      </c>
      <c r="AP857" s="35" t="str">
        <f>IF(AND($E857="Oui",$L857="Stage",$H857="F"),1,"")</f>
        <v/>
      </c>
      <c r="AQ857" s="35" t="str">
        <f>IF(AND($E857="Oui",$L857="Autre",$H857="F"),1,"")</f>
        <v/>
      </c>
      <c r="AR857" s="35" t="str">
        <f>IF(AND($E857="Oui",$O857="Cadre",$H857="F"),1,"")</f>
        <v/>
      </c>
      <c r="AS857" s="35" t="str">
        <f>IF(AND($E857="Oui",$O857="Agent de maîtrise",$H857="F"),1,"")</f>
        <v/>
      </c>
      <c r="AT857" s="35" t="str">
        <f>IF(AND($E857="Oui",$O857="Autre",$H857="F"),1,"")</f>
        <v/>
      </c>
      <c r="AU857" s="35" t="str">
        <f ca="1">IF($D857&gt;$AU$5,1,"")</f>
        <v/>
      </c>
      <c r="AV857" s="35" t="str">
        <f ca="1">IF(AND($D857&gt;$AV$5,$D857&lt;$AU$5),1,"")</f>
        <v/>
      </c>
      <c r="AW857" s="35" t="str">
        <f ca="1">IF($C857&gt;$AU$5,1,"")</f>
        <v/>
      </c>
      <c r="AX857" s="35" t="str">
        <f ca="1">IF(AND($C857&gt;$AV$5,$C857&lt;$AU$5),1,"")</f>
        <v/>
      </c>
      <c r="AY857" s="21" t="str">
        <f t="shared" si="69"/>
        <v/>
      </c>
    </row>
    <row r="858" spans="1:51" x14ac:dyDescent="0.25">
      <c r="A858" s="18">
        <v>851</v>
      </c>
      <c r="B858" s="32"/>
      <c r="C858" s="33"/>
      <c r="D858" s="33"/>
      <c r="E858" s="26" t="str">
        <f t="shared" si="65"/>
        <v/>
      </c>
      <c r="F858" s="34"/>
      <c r="G858" s="35"/>
      <c r="H858" s="33"/>
      <c r="I858" s="35"/>
      <c r="J858" s="37"/>
      <c r="K858" s="37"/>
      <c r="L858" s="37"/>
      <c r="M858" s="37"/>
      <c r="N858" s="33"/>
      <c r="O858" s="33"/>
      <c r="P858" s="33"/>
      <c r="Q858" s="33"/>
      <c r="R858" s="35"/>
      <c r="S858" s="35"/>
      <c r="T858" s="37"/>
      <c r="U858" s="37"/>
      <c r="V858" s="35" t="str">
        <f>IF(ISBLANK(C858),"",IF(ISBLANK($D858),$C$3-C858,D858-C858))</f>
        <v/>
      </c>
      <c r="W858" s="35" t="str">
        <f>IF(E858="Oui",1,"")</f>
        <v/>
      </c>
      <c r="X858" s="35" t="str">
        <f t="shared" si="66"/>
        <v/>
      </c>
      <c r="Y858" s="35" t="str">
        <f t="shared" si="67"/>
        <v/>
      </c>
      <c r="Z858" s="35" t="str">
        <f>IF(E858="Oui",N858,"")</f>
        <v/>
      </c>
      <c r="AA858" s="38" t="str">
        <f>IF(E858="Oui",($C$3-J858)/365,"")</f>
        <v/>
      </c>
      <c r="AB858" s="35" t="str">
        <f t="shared" si="68"/>
        <v/>
      </c>
      <c r="AC858" s="35" t="str">
        <f>IF(AND($E858="Oui",$L858="CDI"),1,"")</f>
        <v/>
      </c>
      <c r="AD858" s="35" t="str">
        <f>IF(AND($E858="Oui",$L858="CDD"),1,"")</f>
        <v/>
      </c>
      <c r="AE858" s="35" t="str">
        <f>IF(AND($E858="Oui",$L858="Apprentissage"),1,"")</f>
        <v/>
      </c>
      <c r="AF858" s="35" t="str">
        <f>IF(AND($E858="Oui",$L858="Stage"),1,"")</f>
        <v/>
      </c>
      <c r="AG858" s="35" t="str">
        <f>IF(AND($E858="Oui",$L858="Autre"),1,"")</f>
        <v/>
      </c>
      <c r="AH858" s="35" t="str">
        <f>IF(AND($E858="Oui",$O858="Cadre"),1,"")</f>
        <v/>
      </c>
      <c r="AI858" s="35" t="str">
        <f>IF(AND($E858="Oui",$O858="Agent de maîtrise"),1,"")</f>
        <v/>
      </c>
      <c r="AJ858" s="35" t="str">
        <f>IF(AND($E858="Oui",$O858="Autre"),1,"")</f>
        <v/>
      </c>
      <c r="AK858" s="38" t="str">
        <f>IF(AND($E858="Oui",$H858="F"),($C$3-J858)/365,"")</f>
        <v/>
      </c>
      <c r="AL858" s="38" t="str">
        <f>IF(AND($E858="Oui",$H858="M"),($C$3-$J858)/365,"")</f>
        <v/>
      </c>
      <c r="AM858" s="35" t="str">
        <f>IF(AND($E858="Oui",$L858="CDI",$H858="F"),1,"")</f>
        <v/>
      </c>
      <c r="AN858" s="35" t="str">
        <f>IF(AND($E858="Oui",$L858="CDD",$H858="F"),1,"")</f>
        <v/>
      </c>
      <c r="AO858" s="35" t="str">
        <f>IF(AND($E858="Oui",$L858="Apprentissage",$H858="F"),1,"")</f>
        <v/>
      </c>
      <c r="AP858" s="35" t="str">
        <f>IF(AND($E858="Oui",$L858="Stage",$H858="F"),1,"")</f>
        <v/>
      </c>
      <c r="AQ858" s="35" t="str">
        <f>IF(AND($E858="Oui",$L858="Autre",$H858="F"),1,"")</f>
        <v/>
      </c>
      <c r="AR858" s="35" t="str">
        <f>IF(AND($E858="Oui",$O858="Cadre",$H858="F"),1,"")</f>
        <v/>
      </c>
      <c r="AS858" s="35" t="str">
        <f>IF(AND($E858="Oui",$O858="Agent de maîtrise",$H858="F"),1,"")</f>
        <v/>
      </c>
      <c r="AT858" s="35" t="str">
        <f>IF(AND($E858="Oui",$O858="Autre",$H858="F"),1,"")</f>
        <v/>
      </c>
      <c r="AU858" s="35" t="str">
        <f ca="1">IF($D858&gt;$AU$5,1,"")</f>
        <v/>
      </c>
      <c r="AV858" s="35" t="str">
        <f ca="1">IF(AND($D858&gt;$AV$5,$D858&lt;$AU$5),1,"")</f>
        <v/>
      </c>
      <c r="AW858" s="35" t="str">
        <f ca="1">IF($C858&gt;$AU$5,1,"")</f>
        <v/>
      </c>
      <c r="AX858" s="35" t="str">
        <f ca="1">IF(AND($C858&gt;$AV$5,$C858&lt;$AU$5),1,"")</f>
        <v/>
      </c>
      <c r="AY858" s="21" t="str">
        <f t="shared" si="69"/>
        <v/>
      </c>
    </row>
    <row r="859" spans="1:51" x14ac:dyDescent="0.25">
      <c r="A859" s="18">
        <v>852</v>
      </c>
      <c r="B859" s="32"/>
      <c r="C859" s="33"/>
      <c r="D859" s="33"/>
      <c r="E859" s="26" t="str">
        <f t="shared" si="65"/>
        <v/>
      </c>
      <c r="F859" s="34"/>
      <c r="G859" s="35"/>
      <c r="H859" s="33"/>
      <c r="I859" s="35"/>
      <c r="J859" s="37"/>
      <c r="K859" s="37"/>
      <c r="L859" s="37"/>
      <c r="M859" s="37"/>
      <c r="N859" s="33"/>
      <c r="O859" s="33"/>
      <c r="P859" s="33"/>
      <c r="Q859" s="33"/>
      <c r="R859" s="35"/>
      <c r="S859" s="35"/>
      <c r="T859" s="37"/>
      <c r="U859" s="37"/>
      <c r="V859" s="35" t="str">
        <f>IF(ISBLANK(C859),"",IF(ISBLANK($D859),$C$3-C859,D859-C859))</f>
        <v/>
      </c>
      <c r="W859" s="35" t="str">
        <f>IF(E859="Oui",1,"")</f>
        <v/>
      </c>
      <c r="X859" s="35" t="str">
        <f t="shared" si="66"/>
        <v/>
      </c>
      <c r="Y859" s="35" t="str">
        <f t="shared" si="67"/>
        <v/>
      </c>
      <c r="Z859" s="35" t="str">
        <f>IF(E859="Oui",N859,"")</f>
        <v/>
      </c>
      <c r="AA859" s="38" t="str">
        <f>IF(E859="Oui",($C$3-J859)/365,"")</f>
        <v/>
      </c>
      <c r="AB859" s="35" t="str">
        <f t="shared" si="68"/>
        <v/>
      </c>
      <c r="AC859" s="35" t="str">
        <f>IF(AND($E859="Oui",$L859="CDI"),1,"")</f>
        <v/>
      </c>
      <c r="AD859" s="35" t="str">
        <f>IF(AND($E859="Oui",$L859="CDD"),1,"")</f>
        <v/>
      </c>
      <c r="AE859" s="35" t="str">
        <f>IF(AND($E859="Oui",$L859="Apprentissage"),1,"")</f>
        <v/>
      </c>
      <c r="AF859" s="35" t="str">
        <f>IF(AND($E859="Oui",$L859="Stage"),1,"")</f>
        <v/>
      </c>
      <c r="AG859" s="35" t="str">
        <f>IF(AND($E859="Oui",$L859="Autre"),1,"")</f>
        <v/>
      </c>
      <c r="AH859" s="35" t="str">
        <f>IF(AND($E859="Oui",$O859="Cadre"),1,"")</f>
        <v/>
      </c>
      <c r="AI859" s="35" t="str">
        <f>IF(AND($E859="Oui",$O859="Agent de maîtrise"),1,"")</f>
        <v/>
      </c>
      <c r="AJ859" s="35" t="str">
        <f>IF(AND($E859="Oui",$O859="Autre"),1,"")</f>
        <v/>
      </c>
      <c r="AK859" s="38" t="str">
        <f>IF(AND($E859="Oui",$H859="F"),($C$3-J859)/365,"")</f>
        <v/>
      </c>
      <c r="AL859" s="38" t="str">
        <f>IF(AND($E859="Oui",$H859="M"),($C$3-$J859)/365,"")</f>
        <v/>
      </c>
      <c r="AM859" s="35" t="str">
        <f>IF(AND($E859="Oui",$L859="CDI",$H859="F"),1,"")</f>
        <v/>
      </c>
      <c r="AN859" s="35" t="str">
        <f>IF(AND($E859="Oui",$L859="CDD",$H859="F"),1,"")</f>
        <v/>
      </c>
      <c r="AO859" s="35" t="str">
        <f>IF(AND($E859="Oui",$L859="Apprentissage",$H859="F"),1,"")</f>
        <v/>
      </c>
      <c r="AP859" s="35" t="str">
        <f>IF(AND($E859="Oui",$L859="Stage",$H859="F"),1,"")</f>
        <v/>
      </c>
      <c r="AQ859" s="35" t="str">
        <f>IF(AND($E859="Oui",$L859="Autre",$H859="F"),1,"")</f>
        <v/>
      </c>
      <c r="AR859" s="35" t="str">
        <f>IF(AND($E859="Oui",$O859="Cadre",$H859="F"),1,"")</f>
        <v/>
      </c>
      <c r="AS859" s="35" t="str">
        <f>IF(AND($E859="Oui",$O859="Agent de maîtrise",$H859="F"),1,"")</f>
        <v/>
      </c>
      <c r="AT859" s="35" t="str">
        <f>IF(AND($E859="Oui",$O859="Autre",$H859="F"),1,"")</f>
        <v/>
      </c>
      <c r="AU859" s="35" t="str">
        <f ca="1">IF($D859&gt;$AU$5,1,"")</f>
        <v/>
      </c>
      <c r="AV859" s="35" t="str">
        <f ca="1">IF(AND($D859&gt;$AV$5,$D859&lt;$AU$5),1,"")</f>
        <v/>
      </c>
      <c r="AW859" s="35" t="str">
        <f ca="1">IF($C859&gt;$AU$5,1,"")</f>
        <v/>
      </c>
      <c r="AX859" s="35" t="str">
        <f ca="1">IF(AND($C859&gt;$AV$5,$C859&lt;$AU$5),1,"")</f>
        <v/>
      </c>
      <c r="AY859" s="21" t="str">
        <f t="shared" si="69"/>
        <v/>
      </c>
    </row>
    <row r="860" spans="1:51" x14ac:dyDescent="0.25">
      <c r="A860" s="18">
        <v>853</v>
      </c>
      <c r="B860" s="32"/>
      <c r="C860" s="33"/>
      <c r="D860" s="33"/>
      <c r="E860" s="26" t="str">
        <f t="shared" si="65"/>
        <v/>
      </c>
      <c r="F860" s="34"/>
      <c r="G860" s="35"/>
      <c r="H860" s="33"/>
      <c r="I860" s="35"/>
      <c r="J860" s="37"/>
      <c r="K860" s="37"/>
      <c r="L860" s="37"/>
      <c r="M860" s="37"/>
      <c r="N860" s="33"/>
      <c r="O860" s="33"/>
      <c r="P860" s="33"/>
      <c r="Q860" s="33"/>
      <c r="R860" s="35"/>
      <c r="S860" s="35"/>
      <c r="T860" s="37"/>
      <c r="U860" s="37"/>
      <c r="V860" s="35" t="str">
        <f>IF(ISBLANK(C860),"",IF(ISBLANK($D860),$C$3-C860,D860-C860))</f>
        <v/>
      </c>
      <c r="W860" s="35" t="str">
        <f>IF(E860="Oui",1,"")</f>
        <v/>
      </c>
      <c r="X860" s="35" t="str">
        <f t="shared" si="66"/>
        <v/>
      </c>
      <c r="Y860" s="35" t="str">
        <f t="shared" si="67"/>
        <v/>
      </c>
      <c r="Z860" s="35" t="str">
        <f>IF(E860="Oui",N860,"")</f>
        <v/>
      </c>
      <c r="AA860" s="38" t="str">
        <f>IF(E860="Oui",($C$3-J860)/365,"")</f>
        <v/>
      </c>
      <c r="AB860" s="35" t="str">
        <f t="shared" si="68"/>
        <v/>
      </c>
      <c r="AC860" s="35" t="str">
        <f>IF(AND($E860="Oui",$L860="CDI"),1,"")</f>
        <v/>
      </c>
      <c r="AD860" s="35" t="str">
        <f>IF(AND($E860="Oui",$L860="CDD"),1,"")</f>
        <v/>
      </c>
      <c r="AE860" s="35" t="str">
        <f>IF(AND($E860="Oui",$L860="Apprentissage"),1,"")</f>
        <v/>
      </c>
      <c r="AF860" s="35" t="str">
        <f>IF(AND($E860="Oui",$L860="Stage"),1,"")</f>
        <v/>
      </c>
      <c r="AG860" s="35" t="str">
        <f>IF(AND($E860="Oui",$L860="Autre"),1,"")</f>
        <v/>
      </c>
      <c r="AH860" s="35" t="str">
        <f>IF(AND($E860="Oui",$O860="Cadre"),1,"")</f>
        <v/>
      </c>
      <c r="AI860" s="35" t="str">
        <f>IF(AND($E860="Oui",$O860="Agent de maîtrise"),1,"")</f>
        <v/>
      </c>
      <c r="AJ860" s="35" t="str">
        <f>IF(AND($E860="Oui",$O860="Autre"),1,"")</f>
        <v/>
      </c>
      <c r="AK860" s="38" t="str">
        <f>IF(AND($E860="Oui",$H860="F"),($C$3-J860)/365,"")</f>
        <v/>
      </c>
      <c r="AL860" s="38" t="str">
        <f>IF(AND($E860="Oui",$H860="M"),($C$3-$J860)/365,"")</f>
        <v/>
      </c>
      <c r="AM860" s="35" t="str">
        <f>IF(AND($E860="Oui",$L860="CDI",$H860="F"),1,"")</f>
        <v/>
      </c>
      <c r="AN860" s="35" t="str">
        <f>IF(AND($E860="Oui",$L860="CDD",$H860="F"),1,"")</f>
        <v/>
      </c>
      <c r="AO860" s="35" t="str">
        <f>IF(AND($E860="Oui",$L860="Apprentissage",$H860="F"),1,"")</f>
        <v/>
      </c>
      <c r="AP860" s="35" t="str">
        <f>IF(AND($E860="Oui",$L860="Stage",$H860="F"),1,"")</f>
        <v/>
      </c>
      <c r="AQ860" s="35" t="str">
        <f>IF(AND($E860="Oui",$L860="Autre",$H860="F"),1,"")</f>
        <v/>
      </c>
      <c r="AR860" s="35" t="str">
        <f>IF(AND($E860="Oui",$O860="Cadre",$H860="F"),1,"")</f>
        <v/>
      </c>
      <c r="AS860" s="35" t="str">
        <f>IF(AND($E860="Oui",$O860="Agent de maîtrise",$H860="F"),1,"")</f>
        <v/>
      </c>
      <c r="AT860" s="35" t="str">
        <f>IF(AND($E860="Oui",$O860="Autre",$H860="F"),1,"")</f>
        <v/>
      </c>
      <c r="AU860" s="35" t="str">
        <f ca="1">IF($D860&gt;$AU$5,1,"")</f>
        <v/>
      </c>
      <c r="AV860" s="35" t="str">
        <f ca="1">IF(AND($D860&gt;$AV$5,$D860&lt;$AU$5),1,"")</f>
        <v/>
      </c>
      <c r="AW860" s="35" t="str">
        <f ca="1">IF($C860&gt;$AU$5,1,"")</f>
        <v/>
      </c>
      <c r="AX860" s="35" t="str">
        <f ca="1">IF(AND($C860&gt;$AV$5,$C860&lt;$AU$5),1,"")</f>
        <v/>
      </c>
      <c r="AY860" s="21" t="str">
        <f t="shared" si="69"/>
        <v/>
      </c>
    </row>
    <row r="861" spans="1:51" x14ac:dyDescent="0.25">
      <c r="A861" s="18">
        <v>854</v>
      </c>
      <c r="B861" s="32"/>
      <c r="C861" s="33"/>
      <c r="D861" s="33"/>
      <c r="E861" s="26" t="str">
        <f t="shared" si="65"/>
        <v/>
      </c>
      <c r="F861" s="34"/>
      <c r="G861" s="35"/>
      <c r="H861" s="33"/>
      <c r="I861" s="35"/>
      <c r="J861" s="37"/>
      <c r="K861" s="37"/>
      <c r="L861" s="37"/>
      <c r="M861" s="37"/>
      <c r="N861" s="33"/>
      <c r="O861" s="33"/>
      <c r="P861" s="33"/>
      <c r="Q861" s="33"/>
      <c r="R861" s="35"/>
      <c r="S861" s="35"/>
      <c r="T861" s="37"/>
      <c r="U861" s="37"/>
      <c r="V861" s="35" t="str">
        <f>IF(ISBLANK(C861),"",IF(ISBLANK($D861),$C$3-C861,D861-C861))</f>
        <v/>
      </c>
      <c r="W861" s="35" t="str">
        <f>IF(E861="Oui",1,"")</f>
        <v/>
      </c>
      <c r="X861" s="35" t="str">
        <f t="shared" si="66"/>
        <v/>
      </c>
      <c r="Y861" s="35" t="str">
        <f t="shared" si="67"/>
        <v/>
      </c>
      <c r="Z861" s="35" t="str">
        <f>IF(E861="Oui",N861,"")</f>
        <v/>
      </c>
      <c r="AA861" s="38" t="str">
        <f>IF(E861="Oui",($C$3-J861)/365,"")</f>
        <v/>
      </c>
      <c r="AB861" s="35" t="str">
        <f t="shared" si="68"/>
        <v/>
      </c>
      <c r="AC861" s="35" t="str">
        <f>IF(AND($E861="Oui",$L861="CDI"),1,"")</f>
        <v/>
      </c>
      <c r="AD861" s="35" t="str">
        <f>IF(AND($E861="Oui",$L861="CDD"),1,"")</f>
        <v/>
      </c>
      <c r="AE861" s="35" t="str">
        <f>IF(AND($E861="Oui",$L861="Apprentissage"),1,"")</f>
        <v/>
      </c>
      <c r="AF861" s="35" t="str">
        <f>IF(AND($E861="Oui",$L861="Stage"),1,"")</f>
        <v/>
      </c>
      <c r="AG861" s="35" t="str">
        <f>IF(AND($E861="Oui",$L861="Autre"),1,"")</f>
        <v/>
      </c>
      <c r="AH861" s="35" t="str">
        <f>IF(AND($E861="Oui",$O861="Cadre"),1,"")</f>
        <v/>
      </c>
      <c r="AI861" s="35" t="str">
        <f>IF(AND($E861="Oui",$O861="Agent de maîtrise"),1,"")</f>
        <v/>
      </c>
      <c r="AJ861" s="35" t="str">
        <f>IF(AND($E861="Oui",$O861="Autre"),1,"")</f>
        <v/>
      </c>
      <c r="AK861" s="38" t="str">
        <f>IF(AND($E861="Oui",$H861="F"),($C$3-J861)/365,"")</f>
        <v/>
      </c>
      <c r="AL861" s="38" t="str">
        <f>IF(AND($E861="Oui",$H861="M"),($C$3-$J861)/365,"")</f>
        <v/>
      </c>
      <c r="AM861" s="35" t="str">
        <f>IF(AND($E861="Oui",$L861="CDI",$H861="F"),1,"")</f>
        <v/>
      </c>
      <c r="AN861" s="35" t="str">
        <f>IF(AND($E861="Oui",$L861="CDD",$H861="F"),1,"")</f>
        <v/>
      </c>
      <c r="AO861" s="35" t="str">
        <f>IF(AND($E861="Oui",$L861="Apprentissage",$H861="F"),1,"")</f>
        <v/>
      </c>
      <c r="AP861" s="35" t="str">
        <f>IF(AND($E861="Oui",$L861="Stage",$H861="F"),1,"")</f>
        <v/>
      </c>
      <c r="AQ861" s="35" t="str">
        <f>IF(AND($E861="Oui",$L861="Autre",$H861="F"),1,"")</f>
        <v/>
      </c>
      <c r="AR861" s="35" t="str">
        <f>IF(AND($E861="Oui",$O861="Cadre",$H861="F"),1,"")</f>
        <v/>
      </c>
      <c r="AS861" s="35" t="str">
        <f>IF(AND($E861="Oui",$O861="Agent de maîtrise",$H861="F"),1,"")</f>
        <v/>
      </c>
      <c r="AT861" s="35" t="str">
        <f>IF(AND($E861="Oui",$O861="Autre",$H861="F"),1,"")</f>
        <v/>
      </c>
      <c r="AU861" s="35" t="str">
        <f ca="1">IF($D861&gt;$AU$5,1,"")</f>
        <v/>
      </c>
      <c r="AV861" s="35" t="str">
        <f ca="1">IF(AND($D861&gt;$AV$5,$D861&lt;$AU$5),1,"")</f>
        <v/>
      </c>
      <c r="AW861" s="35" t="str">
        <f ca="1">IF($C861&gt;$AU$5,1,"")</f>
        <v/>
      </c>
      <c r="AX861" s="35" t="str">
        <f ca="1">IF(AND($C861&gt;$AV$5,$C861&lt;$AU$5),1,"")</f>
        <v/>
      </c>
      <c r="AY861" s="21" t="str">
        <f t="shared" si="69"/>
        <v/>
      </c>
    </row>
    <row r="862" spans="1:51" x14ac:dyDescent="0.25">
      <c r="A862" s="18">
        <v>855</v>
      </c>
      <c r="B862" s="32"/>
      <c r="C862" s="33"/>
      <c r="D862" s="33"/>
      <c r="E862" s="26" t="str">
        <f t="shared" si="65"/>
        <v/>
      </c>
      <c r="F862" s="34"/>
      <c r="G862" s="35"/>
      <c r="H862" s="33"/>
      <c r="I862" s="35"/>
      <c r="J862" s="37"/>
      <c r="K862" s="37"/>
      <c r="L862" s="37"/>
      <c r="M862" s="37"/>
      <c r="N862" s="33"/>
      <c r="O862" s="33"/>
      <c r="P862" s="33"/>
      <c r="Q862" s="33"/>
      <c r="R862" s="35"/>
      <c r="S862" s="35"/>
      <c r="T862" s="37"/>
      <c r="U862" s="37"/>
      <c r="V862" s="35" t="str">
        <f>IF(ISBLANK(C862),"",IF(ISBLANK($D862),$C$3-C862,D862-C862))</f>
        <v/>
      </c>
      <c r="W862" s="35" t="str">
        <f>IF(E862="Oui",1,"")</f>
        <v/>
      </c>
      <c r="X862" s="35" t="str">
        <f t="shared" si="66"/>
        <v/>
      </c>
      <c r="Y862" s="35" t="str">
        <f t="shared" si="67"/>
        <v/>
      </c>
      <c r="Z862" s="35" t="str">
        <f>IF(E862="Oui",N862,"")</f>
        <v/>
      </c>
      <c r="AA862" s="38" t="str">
        <f>IF(E862="Oui",($C$3-J862)/365,"")</f>
        <v/>
      </c>
      <c r="AB862" s="35" t="str">
        <f t="shared" si="68"/>
        <v/>
      </c>
      <c r="AC862" s="35" t="str">
        <f>IF(AND($E862="Oui",$L862="CDI"),1,"")</f>
        <v/>
      </c>
      <c r="AD862" s="35" t="str">
        <f>IF(AND($E862="Oui",$L862="CDD"),1,"")</f>
        <v/>
      </c>
      <c r="AE862" s="35" t="str">
        <f>IF(AND($E862="Oui",$L862="Apprentissage"),1,"")</f>
        <v/>
      </c>
      <c r="AF862" s="35" t="str">
        <f>IF(AND($E862="Oui",$L862="Stage"),1,"")</f>
        <v/>
      </c>
      <c r="AG862" s="35" t="str">
        <f>IF(AND($E862="Oui",$L862="Autre"),1,"")</f>
        <v/>
      </c>
      <c r="AH862" s="35" t="str">
        <f>IF(AND($E862="Oui",$O862="Cadre"),1,"")</f>
        <v/>
      </c>
      <c r="AI862" s="35" t="str">
        <f>IF(AND($E862="Oui",$O862="Agent de maîtrise"),1,"")</f>
        <v/>
      </c>
      <c r="AJ862" s="35" t="str">
        <f>IF(AND($E862="Oui",$O862="Autre"),1,"")</f>
        <v/>
      </c>
      <c r="AK862" s="38" t="str">
        <f>IF(AND($E862="Oui",$H862="F"),($C$3-J862)/365,"")</f>
        <v/>
      </c>
      <c r="AL862" s="38" t="str">
        <f>IF(AND($E862="Oui",$H862="M"),($C$3-$J862)/365,"")</f>
        <v/>
      </c>
      <c r="AM862" s="35" t="str">
        <f>IF(AND($E862="Oui",$L862="CDI",$H862="F"),1,"")</f>
        <v/>
      </c>
      <c r="AN862" s="35" t="str">
        <f>IF(AND($E862="Oui",$L862="CDD",$H862="F"),1,"")</f>
        <v/>
      </c>
      <c r="AO862" s="35" t="str">
        <f>IF(AND($E862="Oui",$L862="Apprentissage",$H862="F"),1,"")</f>
        <v/>
      </c>
      <c r="AP862" s="35" t="str">
        <f>IF(AND($E862="Oui",$L862="Stage",$H862="F"),1,"")</f>
        <v/>
      </c>
      <c r="AQ862" s="35" t="str">
        <f>IF(AND($E862="Oui",$L862="Autre",$H862="F"),1,"")</f>
        <v/>
      </c>
      <c r="AR862" s="35" t="str">
        <f>IF(AND($E862="Oui",$O862="Cadre",$H862="F"),1,"")</f>
        <v/>
      </c>
      <c r="AS862" s="35" t="str">
        <f>IF(AND($E862="Oui",$O862="Agent de maîtrise",$H862="F"),1,"")</f>
        <v/>
      </c>
      <c r="AT862" s="35" t="str">
        <f>IF(AND($E862="Oui",$O862="Autre",$H862="F"),1,"")</f>
        <v/>
      </c>
      <c r="AU862" s="35" t="str">
        <f ca="1">IF($D862&gt;$AU$5,1,"")</f>
        <v/>
      </c>
      <c r="AV862" s="35" t="str">
        <f ca="1">IF(AND($D862&gt;$AV$5,$D862&lt;$AU$5),1,"")</f>
        <v/>
      </c>
      <c r="AW862" s="35" t="str">
        <f ca="1">IF($C862&gt;$AU$5,1,"")</f>
        <v/>
      </c>
      <c r="AX862" s="35" t="str">
        <f ca="1">IF(AND($C862&gt;$AV$5,$C862&lt;$AU$5),1,"")</f>
        <v/>
      </c>
      <c r="AY862" s="21" t="str">
        <f t="shared" si="69"/>
        <v/>
      </c>
    </row>
    <row r="863" spans="1:51" x14ac:dyDescent="0.25">
      <c r="A863" s="18">
        <v>856</v>
      </c>
      <c r="B863" s="32"/>
      <c r="C863" s="33"/>
      <c r="D863" s="33"/>
      <c r="E863" s="26" t="str">
        <f t="shared" si="65"/>
        <v/>
      </c>
      <c r="F863" s="34"/>
      <c r="G863" s="35"/>
      <c r="H863" s="33"/>
      <c r="I863" s="35"/>
      <c r="J863" s="37"/>
      <c r="K863" s="37"/>
      <c r="L863" s="37"/>
      <c r="M863" s="37"/>
      <c r="N863" s="33"/>
      <c r="O863" s="33"/>
      <c r="P863" s="33"/>
      <c r="Q863" s="33"/>
      <c r="R863" s="35"/>
      <c r="S863" s="35"/>
      <c r="T863" s="37"/>
      <c r="U863" s="37"/>
      <c r="V863" s="35" t="str">
        <f>IF(ISBLANK(C863),"",IF(ISBLANK($D863),$C$3-C863,D863-C863))</f>
        <v/>
      </c>
      <c r="W863" s="35" t="str">
        <f>IF(E863="Oui",1,"")</f>
        <v/>
      </c>
      <c r="X863" s="35" t="str">
        <f t="shared" si="66"/>
        <v/>
      </c>
      <c r="Y863" s="35" t="str">
        <f t="shared" si="67"/>
        <v/>
      </c>
      <c r="Z863" s="35" t="str">
        <f>IF(E863="Oui",N863,"")</f>
        <v/>
      </c>
      <c r="AA863" s="38" t="str">
        <f>IF(E863="Oui",($C$3-J863)/365,"")</f>
        <v/>
      </c>
      <c r="AB863" s="35" t="str">
        <f t="shared" si="68"/>
        <v/>
      </c>
      <c r="AC863" s="35" t="str">
        <f>IF(AND($E863="Oui",$L863="CDI"),1,"")</f>
        <v/>
      </c>
      <c r="AD863" s="35" t="str">
        <f>IF(AND($E863="Oui",$L863="CDD"),1,"")</f>
        <v/>
      </c>
      <c r="AE863" s="35" t="str">
        <f>IF(AND($E863="Oui",$L863="Apprentissage"),1,"")</f>
        <v/>
      </c>
      <c r="AF863" s="35" t="str">
        <f>IF(AND($E863="Oui",$L863="Stage"),1,"")</f>
        <v/>
      </c>
      <c r="AG863" s="35" t="str">
        <f>IF(AND($E863="Oui",$L863="Autre"),1,"")</f>
        <v/>
      </c>
      <c r="AH863" s="35" t="str">
        <f>IF(AND($E863="Oui",$O863="Cadre"),1,"")</f>
        <v/>
      </c>
      <c r="AI863" s="35" t="str">
        <f>IF(AND($E863="Oui",$O863="Agent de maîtrise"),1,"")</f>
        <v/>
      </c>
      <c r="AJ863" s="35" t="str">
        <f>IF(AND($E863="Oui",$O863="Autre"),1,"")</f>
        <v/>
      </c>
      <c r="AK863" s="38" t="str">
        <f>IF(AND($E863="Oui",$H863="F"),($C$3-J863)/365,"")</f>
        <v/>
      </c>
      <c r="AL863" s="38" t="str">
        <f>IF(AND($E863="Oui",$H863="M"),($C$3-$J863)/365,"")</f>
        <v/>
      </c>
      <c r="AM863" s="35" t="str">
        <f>IF(AND($E863="Oui",$L863="CDI",$H863="F"),1,"")</f>
        <v/>
      </c>
      <c r="AN863" s="35" t="str">
        <f>IF(AND($E863="Oui",$L863="CDD",$H863="F"),1,"")</f>
        <v/>
      </c>
      <c r="AO863" s="35" t="str">
        <f>IF(AND($E863="Oui",$L863="Apprentissage",$H863="F"),1,"")</f>
        <v/>
      </c>
      <c r="AP863" s="35" t="str">
        <f>IF(AND($E863="Oui",$L863="Stage",$H863="F"),1,"")</f>
        <v/>
      </c>
      <c r="AQ863" s="35" t="str">
        <f>IF(AND($E863="Oui",$L863="Autre",$H863="F"),1,"")</f>
        <v/>
      </c>
      <c r="AR863" s="35" t="str">
        <f>IF(AND($E863="Oui",$O863="Cadre",$H863="F"),1,"")</f>
        <v/>
      </c>
      <c r="AS863" s="35" t="str">
        <f>IF(AND($E863="Oui",$O863="Agent de maîtrise",$H863="F"),1,"")</f>
        <v/>
      </c>
      <c r="AT863" s="35" t="str">
        <f>IF(AND($E863="Oui",$O863="Autre",$H863="F"),1,"")</f>
        <v/>
      </c>
      <c r="AU863" s="35" t="str">
        <f ca="1">IF($D863&gt;$AU$5,1,"")</f>
        <v/>
      </c>
      <c r="AV863" s="35" t="str">
        <f ca="1">IF(AND($D863&gt;$AV$5,$D863&lt;$AU$5),1,"")</f>
        <v/>
      </c>
      <c r="AW863" s="35" t="str">
        <f ca="1">IF($C863&gt;$AU$5,1,"")</f>
        <v/>
      </c>
      <c r="AX863" s="35" t="str">
        <f ca="1">IF(AND($C863&gt;$AV$5,$C863&lt;$AU$5),1,"")</f>
        <v/>
      </c>
      <c r="AY863" s="21" t="str">
        <f t="shared" si="69"/>
        <v/>
      </c>
    </row>
    <row r="864" spans="1:51" x14ac:dyDescent="0.25">
      <c r="A864" s="18">
        <v>857</v>
      </c>
      <c r="B864" s="32"/>
      <c r="C864" s="33"/>
      <c r="D864" s="33"/>
      <c r="E864" s="26" t="str">
        <f t="shared" si="65"/>
        <v/>
      </c>
      <c r="F864" s="34"/>
      <c r="G864" s="35"/>
      <c r="H864" s="33"/>
      <c r="I864" s="35"/>
      <c r="J864" s="37"/>
      <c r="K864" s="37"/>
      <c r="L864" s="37"/>
      <c r="M864" s="37"/>
      <c r="N864" s="33"/>
      <c r="O864" s="33"/>
      <c r="P864" s="33"/>
      <c r="Q864" s="33"/>
      <c r="R864" s="35"/>
      <c r="S864" s="35"/>
      <c r="T864" s="37"/>
      <c r="U864" s="37"/>
      <c r="V864" s="35" t="str">
        <f>IF(ISBLANK(C864),"",IF(ISBLANK($D864),$C$3-C864,D864-C864))</f>
        <v/>
      </c>
      <c r="W864" s="35" t="str">
        <f>IF(E864="Oui",1,"")</f>
        <v/>
      </c>
      <c r="X864" s="35" t="str">
        <f t="shared" si="66"/>
        <v/>
      </c>
      <c r="Y864" s="35" t="str">
        <f t="shared" si="67"/>
        <v/>
      </c>
      <c r="Z864" s="35" t="str">
        <f>IF(E864="Oui",N864,"")</f>
        <v/>
      </c>
      <c r="AA864" s="38" t="str">
        <f>IF(E864="Oui",($C$3-J864)/365,"")</f>
        <v/>
      </c>
      <c r="AB864" s="35" t="str">
        <f t="shared" si="68"/>
        <v/>
      </c>
      <c r="AC864" s="35" t="str">
        <f>IF(AND($E864="Oui",$L864="CDI"),1,"")</f>
        <v/>
      </c>
      <c r="AD864" s="35" t="str">
        <f>IF(AND($E864="Oui",$L864="CDD"),1,"")</f>
        <v/>
      </c>
      <c r="AE864" s="35" t="str">
        <f>IF(AND($E864="Oui",$L864="Apprentissage"),1,"")</f>
        <v/>
      </c>
      <c r="AF864" s="35" t="str">
        <f>IF(AND($E864="Oui",$L864="Stage"),1,"")</f>
        <v/>
      </c>
      <c r="AG864" s="35" t="str">
        <f>IF(AND($E864="Oui",$L864="Autre"),1,"")</f>
        <v/>
      </c>
      <c r="AH864" s="35" t="str">
        <f>IF(AND($E864="Oui",$O864="Cadre"),1,"")</f>
        <v/>
      </c>
      <c r="AI864" s="35" t="str">
        <f>IF(AND($E864="Oui",$O864="Agent de maîtrise"),1,"")</f>
        <v/>
      </c>
      <c r="AJ864" s="35" t="str">
        <f>IF(AND($E864="Oui",$O864="Autre"),1,"")</f>
        <v/>
      </c>
      <c r="AK864" s="38" t="str">
        <f>IF(AND($E864="Oui",$H864="F"),($C$3-J864)/365,"")</f>
        <v/>
      </c>
      <c r="AL864" s="38" t="str">
        <f>IF(AND($E864="Oui",$H864="M"),($C$3-$J864)/365,"")</f>
        <v/>
      </c>
      <c r="AM864" s="35" t="str">
        <f>IF(AND($E864="Oui",$L864="CDI",$H864="F"),1,"")</f>
        <v/>
      </c>
      <c r="AN864" s="35" t="str">
        <f>IF(AND($E864="Oui",$L864="CDD",$H864="F"),1,"")</f>
        <v/>
      </c>
      <c r="AO864" s="35" t="str">
        <f>IF(AND($E864="Oui",$L864="Apprentissage",$H864="F"),1,"")</f>
        <v/>
      </c>
      <c r="AP864" s="35" t="str">
        <f>IF(AND($E864="Oui",$L864="Stage",$H864="F"),1,"")</f>
        <v/>
      </c>
      <c r="AQ864" s="35" t="str">
        <f>IF(AND($E864="Oui",$L864="Autre",$H864="F"),1,"")</f>
        <v/>
      </c>
      <c r="AR864" s="35" t="str">
        <f>IF(AND($E864="Oui",$O864="Cadre",$H864="F"),1,"")</f>
        <v/>
      </c>
      <c r="AS864" s="35" t="str">
        <f>IF(AND($E864="Oui",$O864="Agent de maîtrise",$H864="F"),1,"")</f>
        <v/>
      </c>
      <c r="AT864" s="35" t="str">
        <f>IF(AND($E864="Oui",$O864="Autre",$H864="F"),1,"")</f>
        <v/>
      </c>
      <c r="AU864" s="35" t="str">
        <f ca="1">IF($D864&gt;$AU$5,1,"")</f>
        <v/>
      </c>
      <c r="AV864" s="35" t="str">
        <f ca="1">IF(AND($D864&gt;$AV$5,$D864&lt;$AU$5),1,"")</f>
        <v/>
      </c>
      <c r="AW864" s="35" t="str">
        <f ca="1">IF($C864&gt;$AU$5,1,"")</f>
        <v/>
      </c>
      <c r="AX864" s="35" t="str">
        <f ca="1">IF(AND($C864&gt;$AV$5,$C864&lt;$AU$5),1,"")</f>
        <v/>
      </c>
      <c r="AY864" s="21" t="str">
        <f t="shared" si="69"/>
        <v/>
      </c>
    </row>
    <row r="865" spans="1:51" x14ac:dyDescent="0.25">
      <c r="A865" s="18">
        <v>858</v>
      </c>
      <c r="B865" s="32"/>
      <c r="C865" s="33"/>
      <c r="D865" s="33"/>
      <c r="E865" s="26" t="str">
        <f t="shared" si="65"/>
        <v/>
      </c>
      <c r="F865" s="34"/>
      <c r="G865" s="35"/>
      <c r="H865" s="33"/>
      <c r="I865" s="35"/>
      <c r="J865" s="37"/>
      <c r="K865" s="37"/>
      <c r="L865" s="37"/>
      <c r="M865" s="37"/>
      <c r="N865" s="33"/>
      <c r="O865" s="33"/>
      <c r="P865" s="33"/>
      <c r="Q865" s="33"/>
      <c r="R865" s="35"/>
      <c r="S865" s="35"/>
      <c r="T865" s="37"/>
      <c r="U865" s="37"/>
      <c r="V865" s="35" t="str">
        <f>IF(ISBLANK(C865),"",IF(ISBLANK($D865),$C$3-C865,D865-C865))</f>
        <v/>
      </c>
      <c r="W865" s="35" t="str">
        <f>IF(E865="Oui",1,"")</f>
        <v/>
      </c>
      <c r="X865" s="35" t="str">
        <f t="shared" si="66"/>
        <v/>
      </c>
      <c r="Y865" s="35" t="str">
        <f t="shared" si="67"/>
        <v/>
      </c>
      <c r="Z865" s="35" t="str">
        <f>IF(E865="Oui",N865,"")</f>
        <v/>
      </c>
      <c r="AA865" s="38" t="str">
        <f>IF(E865="Oui",($C$3-J865)/365,"")</f>
        <v/>
      </c>
      <c r="AB865" s="35" t="str">
        <f t="shared" si="68"/>
        <v/>
      </c>
      <c r="AC865" s="35" t="str">
        <f>IF(AND($E865="Oui",$L865="CDI"),1,"")</f>
        <v/>
      </c>
      <c r="AD865" s="35" t="str">
        <f>IF(AND($E865="Oui",$L865="CDD"),1,"")</f>
        <v/>
      </c>
      <c r="AE865" s="35" t="str">
        <f>IF(AND($E865="Oui",$L865="Apprentissage"),1,"")</f>
        <v/>
      </c>
      <c r="AF865" s="35" t="str">
        <f>IF(AND($E865="Oui",$L865="Stage"),1,"")</f>
        <v/>
      </c>
      <c r="AG865" s="35" t="str">
        <f>IF(AND($E865="Oui",$L865="Autre"),1,"")</f>
        <v/>
      </c>
      <c r="AH865" s="35" t="str">
        <f>IF(AND($E865="Oui",$O865="Cadre"),1,"")</f>
        <v/>
      </c>
      <c r="AI865" s="35" t="str">
        <f>IF(AND($E865="Oui",$O865="Agent de maîtrise"),1,"")</f>
        <v/>
      </c>
      <c r="AJ865" s="35" t="str">
        <f>IF(AND($E865="Oui",$O865="Autre"),1,"")</f>
        <v/>
      </c>
      <c r="AK865" s="38" t="str">
        <f>IF(AND($E865="Oui",$H865="F"),($C$3-J865)/365,"")</f>
        <v/>
      </c>
      <c r="AL865" s="38" t="str">
        <f>IF(AND($E865="Oui",$H865="M"),($C$3-$J865)/365,"")</f>
        <v/>
      </c>
      <c r="AM865" s="35" t="str">
        <f>IF(AND($E865="Oui",$L865="CDI",$H865="F"),1,"")</f>
        <v/>
      </c>
      <c r="AN865" s="35" t="str">
        <f>IF(AND($E865="Oui",$L865="CDD",$H865="F"),1,"")</f>
        <v/>
      </c>
      <c r="AO865" s="35" t="str">
        <f>IF(AND($E865="Oui",$L865="Apprentissage",$H865="F"),1,"")</f>
        <v/>
      </c>
      <c r="AP865" s="35" t="str">
        <f>IF(AND($E865="Oui",$L865="Stage",$H865="F"),1,"")</f>
        <v/>
      </c>
      <c r="AQ865" s="35" t="str">
        <f>IF(AND($E865="Oui",$L865="Autre",$H865="F"),1,"")</f>
        <v/>
      </c>
      <c r="AR865" s="35" t="str">
        <f>IF(AND($E865="Oui",$O865="Cadre",$H865="F"),1,"")</f>
        <v/>
      </c>
      <c r="AS865" s="35" t="str">
        <f>IF(AND($E865="Oui",$O865="Agent de maîtrise",$H865="F"),1,"")</f>
        <v/>
      </c>
      <c r="AT865" s="35" t="str">
        <f>IF(AND($E865="Oui",$O865="Autre",$H865="F"),1,"")</f>
        <v/>
      </c>
      <c r="AU865" s="35" t="str">
        <f ca="1">IF($D865&gt;$AU$5,1,"")</f>
        <v/>
      </c>
      <c r="AV865" s="35" t="str">
        <f ca="1">IF(AND($D865&gt;$AV$5,$D865&lt;$AU$5),1,"")</f>
        <v/>
      </c>
      <c r="AW865" s="35" t="str">
        <f ca="1">IF($C865&gt;$AU$5,1,"")</f>
        <v/>
      </c>
      <c r="AX865" s="35" t="str">
        <f ca="1">IF(AND($C865&gt;$AV$5,$C865&lt;$AU$5),1,"")</f>
        <v/>
      </c>
      <c r="AY865" s="21" t="str">
        <f t="shared" si="69"/>
        <v/>
      </c>
    </row>
    <row r="866" spans="1:51" x14ac:dyDescent="0.25">
      <c r="A866" s="18">
        <v>859</v>
      </c>
      <c r="B866" s="32"/>
      <c r="C866" s="33"/>
      <c r="D866" s="33"/>
      <c r="E866" s="26" t="str">
        <f t="shared" si="65"/>
        <v/>
      </c>
      <c r="F866" s="34"/>
      <c r="G866" s="35"/>
      <c r="H866" s="33"/>
      <c r="I866" s="35"/>
      <c r="J866" s="37"/>
      <c r="K866" s="37"/>
      <c r="L866" s="37"/>
      <c r="M866" s="37"/>
      <c r="N866" s="33"/>
      <c r="O866" s="33"/>
      <c r="P866" s="33"/>
      <c r="Q866" s="33"/>
      <c r="R866" s="35"/>
      <c r="S866" s="35"/>
      <c r="T866" s="37"/>
      <c r="U866" s="37"/>
      <c r="V866" s="35" t="str">
        <f>IF(ISBLANK(C866),"",IF(ISBLANK($D866),$C$3-C866,D866-C866))</f>
        <v/>
      </c>
      <c r="W866" s="35" t="str">
        <f>IF(E866="Oui",1,"")</f>
        <v/>
      </c>
      <c r="X866" s="35" t="str">
        <f t="shared" si="66"/>
        <v/>
      </c>
      <c r="Y866" s="35" t="str">
        <f t="shared" si="67"/>
        <v/>
      </c>
      <c r="Z866" s="35" t="str">
        <f>IF(E866="Oui",N866,"")</f>
        <v/>
      </c>
      <c r="AA866" s="38" t="str">
        <f>IF(E866="Oui",($C$3-J866)/365,"")</f>
        <v/>
      </c>
      <c r="AB866" s="35" t="str">
        <f t="shared" si="68"/>
        <v/>
      </c>
      <c r="AC866" s="35" t="str">
        <f>IF(AND($E866="Oui",$L866="CDI"),1,"")</f>
        <v/>
      </c>
      <c r="AD866" s="35" t="str">
        <f>IF(AND($E866="Oui",$L866="CDD"),1,"")</f>
        <v/>
      </c>
      <c r="AE866" s="35" t="str">
        <f>IF(AND($E866="Oui",$L866="Apprentissage"),1,"")</f>
        <v/>
      </c>
      <c r="AF866" s="35" t="str">
        <f>IF(AND($E866="Oui",$L866="Stage"),1,"")</f>
        <v/>
      </c>
      <c r="AG866" s="35" t="str">
        <f>IF(AND($E866="Oui",$L866="Autre"),1,"")</f>
        <v/>
      </c>
      <c r="AH866" s="35" t="str">
        <f>IF(AND($E866="Oui",$O866="Cadre"),1,"")</f>
        <v/>
      </c>
      <c r="AI866" s="35" t="str">
        <f>IF(AND($E866="Oui",$O866="Agent de maîtrise"),1,"")</f>
        <v/>
      </c>
      <c r="AJ866" s="35" t="str">
        <f>IF(AND($E866="Oui",$O866="Autre"),1,"")</f>
        <v/>
      </c>
      <c r="AK866" s="38" t="str">
        <f>IF(AND($E866="Oui",$H866="F"),($C$3-J866)/365,"")</f>
        <v/>
      </c>
      <c r="AL866" s="38" t="str">
        <f>IF(AND($E866="Oui",$H866="M"),($C$3-$J866)/365,"")</f>
        <v/>
      </c>
      <c r="AM866" s="35" t="str">
        <f>IF(AND($E866="Oui",$L866="CDI",$H866="F"),1,"")</f>
        <v/>
      </c>
      <c r="AN866" s="35" t="str">
        <f>IF(AND($E866="Oui",$L866="CDD",$H866="F"),1,"")</f>
        <v/>
      </c>
      <c r="AO866" s="35" t="str">
        <f>IF(AND($E866="Oui",$L866="Apprentissage",$H866="F"),1,"")</f>
        <v/>
      </c>
      <c r="AP866" s="35" t="str">
        <f>IF(AND($E866="Oui",$L866="Stage",$H866="F"),1,"")</f>
        <v/>
      </c>
      <c r="AQ866" s="35" t="str">
        <f>IF(AND($E866="Oui",$L866="Autre",$H866="F"),1,"")</f>
        <v/>
      </c>
      <c r="AR866" s="35" t="str">
        <f>IF(AND($E866="Oui",$O866="Cadre",$H866="F"),1,"")</f>
        <v/>
      </c>
      <c r="AS866" s="35" t="str">
        <f>IF(AND($E866="Oui",$O866="Agent de maîtrise",$H866="F"),1,"")</f>
        <v/>
      </c>
      <c r="AT866" s="35" t="str">
        <f>IF(AND($E866="Oui",$O866="Autre",$H866="F"),1,"")</f>
        <v/>
      </c>
      <c r="AU866" s="35" t="str">
        <f ca="1">IF($D866&gt;$AU$5,1,"")</f>
        <v/>
      </c>
      <c r="AV866" s="35" t="str">
        <f ca="1">IF(AND($D866&gt;$AV$5,$D866&lt;$AU$5),1,"")</f>
        <v/>
      </c>
      <c r="AW866" s="35" t="str">
        <f ca="1">IF($C866&gt;$AU$5,1,"")</f>
        <v/>
      </c>
      <c r="AX866" s="35" t="str">
        <f ca="1">IF(AND($C866&gt;$AV$5,$C866&lt;$AU$5),1,"")</f>
        <v/>
      </c>
      <c r="AY866" s="21" t="str">
        <f t="shared" si="69"/>
        <v/>
      </c>
    </row>
    <row r="867" spans="1:51" x14ac:dyDescent="0.25">
      <c r="A867" s="18">
        <v>860</v>
      </c>
      <c r="B867" s="32"/>
      <c r="C867" s="33"/>
      <c r="D867" s="33"/>
      <c r="E867" s="26" t="str">
        <f t="shared" si="65"/>
        <v/>
      </c>
      <c r="F867" s="34"/>
      <c r="G867" s="35"/>
      <c r="H867" s="33"/>
      <c r="I867" s="35"/>
      <c r="J867" s="37"/>
      <c r="K867" s="37"/>
      <c r="L867" s="37"/>
      <c r="M867" s="37"/>
      <c r="N867" s="33"/>
      <c r="O867" s="33"/>
      <c r="P867" s="33"/>
      <c r="Q867" s="33"/>
      <c r="R867" s="35"/>
      <c r="S867" s="35"/>
      <c r="T867" s="37"/>
      <c r="U867" s="37"/>
      <c r="V867" s="35" t="str">
        <f>IF(ISBLANK(C867),"",IF(ISBLANK($D867),$C$3-C867,D867-C867))</f>
        <v/>
      </c>
      <c r="W867" s="35" t="str">
        <f>IF(E867="Oui",1,"")</f>
        <v/>
      </c>
      <c r="X867" s="35" t="str">
        <f t="shared" si="66"/>
        <v/>
      </c>
      <c r="Y867" s="35" t="str">
        <f t="shared" si="67"/>
        <v/>
      </c>
      <c r="Z867" s="35" t="str">
        <f>IF(E867="Oui",N867,"")</f>
        <v/>
      </c>
      <c r="AA867" s="38" t="str">
        <f>IF(E867="Oui",($C$3-J867)/365,"")</f>
        <v/>
      </c>
      <c r="AB867" s="35" t="str">
        <f t="shared" si="68"/>
        <v/>
      </c>
      <c r="AC867" s="35" t="str">
        <f>IF(AND($E867="Oui",$L867="CDI"),1,"")</f>
        <v/>
      </c>
      <c r="AD867" s="35" t="str">
        <f>IF(AND($E867="Oui",$L867="CDD"),1,"")</f>
        <v/>
      </c>
      <c r="AE867" s="35" t="str">
        <f>IF(AND($E867="Oui",$L867="Apprentissage"),1,"")</f>
        <v/>
      </c>
      <c r="AF867" s="35" t="str">
        <f>IF(AND($E867="Oui",$L867="Stage"),1,"")</f>
        <v/>
      </c>
      <c r="AG867" s="35" t="str">
        <f>IF(AND($E867="Oui",$L867="Autre"),1,"")</f>
        <v/>
      </c>
      <c r="AH867" s="35" t="str">
        <f>IF(AND($E867="Oui",$O867="Cadre"),1,"")</f>
        <v/>
      </c>
      <c r="AI867" s="35" t="str">
        <f>IF(AND($E867="Oui",$O867="Agent de maîtrise"),1,"")</f>
        <v/>
      </c>
      <c r="AJ867" s="35" t="str">
        <f>IF(AND($E867="Oui",$O867="Autre"),1,"")</f>
        <v/>
      </c>
      <c r="AK867" s="38" t="str">
        <f>IF(AND($E867="Oui",$H867="F"),($C$3-J867)/365,"")</f>
        <v/>
      </c>
      <c r="AL867" s="38" t="str">
        <f>IF(AND($E867="Oui",$H867="M"),($C$3-$J867)/365,"")</f>
        <v/>
      </c>
      <c r="AM867" s="35" t="str">
        <f>IF(AND($E867="Oui",$L867="CDI",$H867="F"),1,"")</f>
        <v/>
      </c>
      <c r="AN867" s="35" t="str">
        <f>IF(AND($E867="Oui",$L867="CDD",$H867="F"),1,"")</f>
        <v/>
      </c>
      <c r="AO867" s="35" t="str">
        <f>IF(AND($E867="Oui",$L867="Apprentissage",$H867="F"),1,"")</f>
        <v/>
      </c>
      <c r="AP867" s="35" t="str">
        <f>IF(AND($E867="Oui",$L867="Stage",$H867="F"),1,"")</f>
        <v/>
      </c>
      <c r="AQ867" s="35" t="str">
        <f>IF(AND($E867="Oui",$L867="Autre",$H867="F"),1,"")</f>
        <v/>
      </c>
      <c r="AR867" s="35" t="str">
        <f>IF(AND($E867="Oui",$O867="Cadre",$H867="F"),1,"")</f>
        <v/>
      </c>
      <c r="AS867" s="35" t="str">
        <f>IF(AND($E867="Oui",$O867="Agent de maîtrise",$H867="F"),1,"")</f>
        <v/>
      </c>
      <c r="AT867" s="35" t="str">
        <f>IF(AND($E867="Oui",$O867="Autre",$H867="F"),1,"")</f>
        <v/>
      </c>
      <c r="AU867" s="35" t="str">
        <f ca="1">IF($D867&gt;$AU$5,1,"")</f>
        <v/>
      </c>
      <c r="AV867" s="35" t="str">
        <f ca="1">IF(AND($D867&gt;$AV$5,$D867&lt;$AU$5),1,"")</f>
        <v/>
      </c>
      <c r="AW867" s="35" t="str">
        <f ca="1">IF($C867&gt;$AU$5,1,"")</f>
        <v/>
      </c>
      <c r="AX867" s="35" t="str">
        <f ca="1">IF(AND($C867&gt;$AV$5,$C867&lt;$AU$5),1,"")</f>
        <v/>
      </c>
      <c r="AY867" s="21" t="str">
        <f t="shared" si="69"/>
        <v/>
      </c>
    </row>
    <row r="868" spans="1:51" x14ac:dyDescent="0.25">
      <c r="A868" s="18">
        <v>861</v>
      </c>
      <c r="B868" s="32"/>
      <c r="C868" s="33"/>
      <c r="D868" s="33"/>
      <c r="E868" s="26" t="str">
        <f t="shared" si="65"/>
        <v/>
      </c>
      <c r="F868" s="34"/>
      <c r="G868" s="35"/>
      <c r="H868" s="33"/>
      <c r="I868" s="35"/>
      <c r="J868" s="37"/>
      <c r="K868" s="37"/>
      <c r="L868" s="37"/>
      <c r="M868" s="37"/>
      <c r="N868" s="33"/>
      <c r="O868" s="33"/>
      <c r="P868" s="33"/>
      <c r="Q868" s="33"/>
      <c r="R868" s="35"/>
      <c r="S868" s="35"/>
      <c r="T868" s="37"/>
      <c r="U868" s="37"/>
      <c r="V868" s="35" t="str">
        <f>IF(ISBLANK(C868),"",IF(ISBLANK($D868),$C$3-C868,D868-C868))</f>
        <v/>
      </c>
      <c r="W868" s="35" t="str">
        <f>IF(E868="Oui",1,"")</f>
        <v/>
      </c>
      <c r="X868" s="35" t="str">
        <f t="shared" si="66"/>
        <v/>
      </c>
      <c r="Y868" s="35" t="str">
        <f t="shared" si="67"/>
        <v/>
      </c>
      <c r="Z868" s="35" t="str">
        <f>IF(E868="Oui",N868,"")</f>
        <v/>
      </c>
      <c r="AA868" s="38" t="str">
        <f>IF(E868="Oui",($C$3-J868)/365,"")</f>
        <v/>
      </c>
      <c r="AB868" s="35" t="str">
        <f t="shared" si="68"/>
        <v/>
      </c>
      <c r="AC868" s="35" t="str">
        <f>IF(AND($E868="Oui",$L868="CDI"),1,"")</f>
        <v/>
      </c>
      <c r="AD868" s="35" t="str">
        <f>IF(AND($E868="Oui",$L868="CDD"),1,"")</f>
        <v/>
      </c>
      <c r="AE868" s="35" t="str">
        <f>IF(AND($E868="Oui",$L868="Apprentissage"),1,"")</f>
        <v/>
      </c>
      <c r="AF868" s="35" t="str">
        <f>IF(AND($E868="Oui",$L868="Stage"),1,"")</f>
        <v/>
      </c>
      <c r="AG868" s="35" t="str">
        <f>IF(AND($E868="Oui",$L868="Autre"),1,"")</f>
        <v/>
      </c>
      <c r="AH868" s="35" t="str">
        <f>IF(AND($E868="Oui",$O868="Cadre"),1,"")</f>
        <v/>
      </c>
      <c r="AI868" s="35" t="str">
        <f>IF(AND($E868="Oui",$O868="Agent de maîtrise"),1,"")</f>
        <v/>
      </c>
      <c r="AJ868" s="35" t="str">
        <f>IF(AND($E868="Oui",$O868="Autre"),1,"")</f>
        <v/>
      </c>
      <c r="AK868" s="38" t="str">
        <f>IF(AND($E868="Oui",$H868="F"),($C$3-J868)/365,"")</f>
        <v/>
      </c>
      <c r="AL868" s="38" t="str">
        <f>IF(AND($E868="Oui",$H868="M"),($C$3-$J868)/365,"")</f>
        <v/>
      </c>
      <c r="AM868" s="35" t="str">
        <f>IF(AND($E868="Oui",$L868="CDI",$H868="F"),1,"")</f>
        <v/>
      </c>
      <c r="AN868" s="35" t="str">
        <f>IF(AND($E868="Oui",$L868="CDD",$H868="F"),1,"")</f>
        <v/>
      </c>
      <c r="AO868" s="35" t="str">
        <f>IF(AND($E868="Oui",$L868="Apprentissage",$H868="F"),1,"")</f>
        <v/>
      </c>
      <c r="AP868" s="35" t="str">
        <f>IF(AND($E868="Oui",$L868="Stage",$H868="F"),1,"")</f>
        <v/>
      </c>
      <c r="AQ868" s="35" t="str">
        <f>IF(AND($E868="Oui",$L868="Autre",$H868="F"),1,"")</f>
        <v/>
      </c>
      <c r="AR868" s="35" t="str">
        <f>IF(AND($E868="Oui",$O868="Cadre",$H868="F"),1,"")</f>
        <v/>
      </c>
      <c r="AS868" s="35" t="str">
        <f>IF(AND($E868="Oui",$O868="Agent de maîtrise",$H868="F"),1,"")</f>
        <v/>
      </c>
      <c r="AT868" s="35" t="str">
        <f>IF(AND($E868="Oui",$O868="Autre",$H868="F"),1,"")</f>
        <v/>
      </c>
      <c r="AU868" s="35" t="str">
        <f ca="1">IF($D868&gt;$AU$5,1,"")</f>
        <v/>
      </c>
      <c r="AV868" s="35" t="str">
        <f ca="1">IF(AND($D868&gt;$AV$5,$D868&lt;$AU$5),1,"")</f>
        <v/>
      </c>
      <c r="AW868" s="35" t="str">
        <f ca="1">IF($C868&gt;$AU$5,1,"")</f>
        <v/>
      </c>
      <c r="AX868" s="35" t="str">
        <f ca="1">IF(AND($C868&gt;$AV$5,$C868&lt;$AU$5),1,"")</f>
        <v/>
      </c>
      <c r="AY868" s="21" t="str">
        <f t="shared" si="69"/>
        <v/>
      </c>
    </row>
    <row r="869" spans="1:51" x14ac:dyDescent="0.25">
      <c r="A869" s="18">
        <v>862</v>
      </c>
      <c r="B869" s="32"/>
      <c r="C869" s="33"/>
      <c r="D869" s="33"/>
      <c r="E869" s="26" t="str">
        <f t="shared" si="65"/>
        <v/>
      </c>
      <c r="F869" s="34"/>
      <c r="G869" s="35"/>
      <c r="H869" s="33"/>
      <c r="I869" s="35"/>
      <c r="J869" s="37"/>
      <c r="K869" s="37"/>
      <c r="L869" s="37"/>
      <c r="M869" s="37"/>
      <c r="N869" s="33"/>
      <c r="O869" s="33"/>
      <c r="P869" s="33"/>
      <c r="Q869" s="33"/>
      <c r="R869" s="35"/>
      <c r="S869" s="35"/>
      <c r="T869" s="37"/>
      <c r="U869" s="37"/>
      <c r="V869" s="35" t="str">
        <f>IF(ISBLANK(C869),"",IF(ISBLANK($D869),$C$3-C869,D869-C869))</f>
        <v/>
      </c>
      <c r="W869" s="35" t="str">
        <f>IF(E869="Oui",1,"")</f>
        <v/>
      </c>
      <c r="X869" s="35" t="str">
        <f t="shared" si="66"/>
        <v/>
      </c>
      <c r="Y869" s="35" t="str">
        <f t="shared" si="67"/>
        <v/>
      </c>
      <c r="Z869" s="35" t="str">
        <f>IF(E869="Oui",N869,"")</f>
        <v/>
      </c>
      <c r="AA869" s="38" t="str">
        <f>IF(E869="Oui",($C$3-J869)/365,"")</f>
        <v/>
      </c>
      <c r="AB869" s="35" t="str">
        <f t="shared" si="68"/>
        <v/>
      </c>
      <c r="AC869" s="35" t="str">
        <f>IF(AND($E869="Oui",$L869="CDI"),1,"")</f>
        <v/>
      </c>
      <c r="AD869" s="35" t="str">
        <f>IF(AND($E869="Oui",$L869="CDD"),1,"")</f>
        <v/>
      </c>
      <c r="AE869" s="35" t="str">
        <f>IF(AND($E869="Oui",$L869="Apprentissage"),1,"")</f>
        <v/>
      </c>
      <c r="AF869" s="35" t="str">
        <f>IF(AND($E869="Oui",$L869="Stage"),1,"")</f>
        <v/>
      </c>
      <c r="AG869" s="35" t="str">
        <f>IF(AND($E869="Oui",$L869="Autre"),1,"")</f>
        <v/>
      </c>
      <c r="AH869" s="35" t="str">
        <f>IF(AND($E869="Oui",$O869="Cadre"),1,"")</f>
        <v/>
      </c>
      <c r="AI869" s="35" t="str">
        <f>IF(AND($E869="Oui",$O869="Agent de maîtrise"),1,"")</f>
        <v/>
      </c>
      <c r="AJ869" s="35" t="str">
        <f>IF(AND($E869="Oui",$O869="Autre"),1,"")</f>
        <v/>
      </c>
      <c r="AK869" s="38" t="str">
        <f>IF(AND($E869="Oui",$H869="F"),($C$3-J869)/365,"")</f>
        <v/>
      </c>
      <c r="AL869" s="38" t="str">
        <f>IF(AND($E869="Oui",$H869="M"),($C$3-$J869)/365,"")</f>
        <v/>
      </c>
      <c r="AM869" s="35" t="str">
        <f>IF(AND($E869="Oui",$L869="CDI",$H869="F"),1,"")</f>
        <v/>
      </c>
      <c r="AN869" s="35" t="str">
        <f>IF(AND($E869="Oui",$L869="CDD",$H869="F"),1,"")</f>
        <v/>
      </c>
      <c r="AO869" s="35" t="str">
        <f>IF(AND($E869="Oui",$L869="Apprentissage",$H869="F"),1,"")</f>
        <v/>
      </c>
      <c r="AP869" s="35" t="str">
        <f>IF(AND($E869="Oui",$L869="Stage",$H869="F"),1,"")</f>
        <v/>
      </c>
      <c r="AQ869" s="35" t="str">
        <f>IF(AND($E869="Oui",$L869="Autre",$H869="F"),1,"")</f>
        <v/>
      </c>
      <c r="AR869" s="35" t="str">
        <f>IF(AND($E869="Oui",$O869="Cadre",$H869="F"),1,"")</f>
        <v/>
      </c>
      <c r="AS869" s="35" t="str">
        <f>IF(AND($E869="Oui",$O869="Agent de maîtrise",$H869="F"),1,"")</f>
        <v/>
      </c>
      <c r="AT869" s="35" t="str">
        <f>IF(AND($E869="Oui",$O869="Autre",$H869="F"),1,"")</f>
        <v/>
      </c>
      <c r="AU869" s="35" t="str">
        <f ca="1">IF($D869&gt;$AU$5,1,"")</f>
        <v/>
      </c>
      <c r="AV869" s="35" t="str">
        <f ca="1">IF(AND($D869&gt;$AV$5,$D869&lt;$AU$5),1,"")</f>
        <v/>
      </c>
      <c r="AW869" s="35" t="str">
        <f ca="1">IF($C869&gt;$AU$5,1,"")</f>
        <v/>
      </c>
      <c r="AX869" s="35" t="str">
        <f ca="1">IF(AND($C869&gt;$AV$5,$C869&lt;$AU$5),1,"")</f>
        <v/>
      </c>
      <c r="AY869" s="21" t="str">
        <f t="shared" si="69"/>
        <v/>
      </c>
    </row>
    <row r="870" spans="1:51" x14ac:dyDescent="0.25">
      <c r="A870" s="18">
        <v>863</v>
      </c>
      <c r="B870" s="32"/>
      <c r="C870" s="33"/>
      <c r="D870" s="33"/>
      <c r="E870" s="26" t="str">
        <f t="shared" si="65"/>
        <v/>
      </c>
      <c r="F870" s="34"/>
      <c r="G870" s="35"/>
      <c r="H870" s="33"/>
      <c r="I870" s="35"/>
      <c r="J870" s="37"/>
      <c r="K870" s="37"/>
      <c r="L870" s="37"/>
      <c r="M870" s="37"/>
      <c r="N870" s="33"/>
      <c r="O870" s="33"/>
      <c r="P870" s="33"/>
      <c r="Q870" s="33"/>
      <c r="R870" s="35"/>
      <c r="S870" s="35"/>
      <c r="T870" s="37"/>
      <c r="U870" s="37"/>
      <c r="V870" s="35" t="str">
        <f>IF(ISBLANK(C870),"",IF(ISBLANK($D870),$C$3-C870,D870-C870))</f>
        <v/>
      </c>
      <c r="W870" s="35" t="str">
        <f>IF(E870="Oui",1,"")</f>
        <v/>
      </c>
      <c r="X870" s="35" t="str">
        <f t="shared" si="66"/>
        <v/>
      </c>
      <c r="Y870" s="35" t="str">
        <f t="shared" si="67"/>
        <v/>
      </c>
      <c r="Z870" s="35" t="str">
        <f>IF(E870="Oui",N870,"")</f>
        <v/>
      </c>
      <c r="AA870" s="38" t="str">
        <f>IF(E870="Oui",($C$3-J870)/365,"")</f>
        <v/>
      </c>
      <c r="AB870" s="35" t="str">
        <f t="shared" si="68"/>
        <v/>
      </c>
      <c r="AC870" s="35" t="str">
        <f>IF(AND($E870="Oui",$L870="CDI"),1,"")</f>
        <v/>
      </c>
      <c r="AD870" s="35" t="str">
        <f>IF(AND($E870="Oui",$L870="CDD"),1,"")</f>
        <v/>
      </c>
      <c r="AE870" s="35" t="str">
        <f>IF(AND($E870="Oui",$L870="Apprentissage"),1,"")</f>
        <v/>
      </c>
      <c r="AF870" s="35" t="str">
        <f>IF(AND($E870="Oui",$L870="Stage"),1,"")</f>
        <v/>
      </c>
      <c r="AG870" s="35" t="str">
        <f>IF(AND($E870="Oui",$L870="Autre"),1,"")</f>
        <v/>
      </c>
      <c r="AH870" s="35" t="str">
        <f>IF(AND($E870="Oui",$O870="Cadre"),1,"")</f>
        <v/>
      </c>
      <c r="AI870" s="35" t="str">
        <f>IF(AND($E870="Oui",$O870="Agent de maîtrise"),1,"")</f>
        <v/>
      </c>
      <c r="AJ870" s="35" t="str">
        <f>IF(AND($E870="Oui",$O870="Autre"),1,"")</f>
        <v/>
      </c>
      <c r="AK870" s="38" t="str">
        <f>IF(AND($E870="Oui",$H870="F"),($C$3-J870)/365,"")</f>
        <v/>
      </c>
      <c r="AL870" s="38" t="str">
        <f>IF(AND($E870="Oui",$H870="M"),($C$3-$J870)/365,"")</f>
        <v/>
      </c>
      <c r="AM870" s="35" t="str">
        <f>IF(AND($E870="Oui",$L870="CDI",$H870="F"),1,"")</f>
        <v/>
      </c>
      <c r="AN870" s="35" t="str">
        <f>IF(AND($E870="Oui",$L870="CDD",$H870="F"),1,"")</f>
        <v/>
      </c>
      <c r="AO870" s="35" t="str">
        <f>IF(AND($E870="Oui",$L870="Apprentissage",$H870="F"),1,"")</f>
        <v/>
      </c>
      <c r="AP870" s="35" t="str">
        <f>IF(AND($E870="Oui",$L870="Stage",$H870="F"),1,"")</f>
        <v/>
      </c>
      <c r="AQ870" s="35" t="str">
        <f>IF(AND($E870="Oui",$L870="Autre",$H870="F"),1,"")</f>
        <v/>
      </c>
      <c r="AR870" s="35" t="str">
        <f>IF(AND($E870="Oui",$O870="Cadre",$H870="F"),1,"")</f>
        <v/>
      </c>
      <c r="AS870" s="35" t="str">
        <f>IF(AND($E870="Oui",$O870="Agent de maîtrise",$H870="F"),1,"")</f>
        <v/>
      </c>
      <c r="AT870" s="35" t="str">
        <f>IF(AND($E870="Oui",$O870="Autre",$H870="F"),1,"")</f>
        <v/>
      </c>
      <c r="AU870" s="35" t="str">
        <f ca="1">IF($D870&gt;$AU$5,1,"")</f>
        <v/>
      </c>
      <c r="AV870" s="35" t="str">
        <f ca="1">IF(AND($D870&gt;$AV$5,$D870&lt;$AU$5),1,"")</f>
        <v/>
      </c>
      <c r="AW870" s="35" t="str">
        <f ca="1">IF($C870&gt;$AU$5,1,"")</f>
        <v/>
      </c>
      <c r="AX870" s="35" t="str">
        <f ca="1">IF(AND($C870&gt;$AV$5,$C870&lt;$AU$5),1,"")</f>
        <v/>
      </c>
      <c r="AY870" s="21" t="str">
        <f t="shared" si="69"/>
        <v/>
      </c>
    </row>
    <row r="871" spans="1:51" x14ac:dyDescent="0.25">
      <c r="A871" s="18">
        <v>864</v>
      </c>
      <c r="B871" s="32"/>
      <c r="C871" s="33"/>
      <c r="D871" s="33"/>
      <c r="E871" s="26" t="str">
        <f t="shared" si="65"/>
        <v/>
      </c>
      <c r="F871" s="34"/>
      <c r="G871" s="35"/>
      <c r="H871" s="33"/>
      <c r="I871" s="35"/>
      <c r="J871" s="37"/>
      <c r="K871" s="37"/>
      <c r="L871" s="37"/>
      <c r="M871" s="37"/>
      <c r="N871" s="33"/>
      <c r="O871" s="33"/>
      <c r="P871" s="33"/>
      <c r="Q871" s="33"/>
      <c r="R871" s="35"/>
      <c r="S871" s="35"/>
      <c r="T871" s="37"/>
      <c r="U871" s="37"/>
      <c r="V871" s="35" t="str">
        <f>IF(ISBLANK(C871),"",IF(ISBLANK($D871),$C$3-C871,D871-C871))</f>
        <v/>
      </c>
      <c r="W871" s="35" t="str">
        <f>IF(E871="Oui",1,"")</f>
        <v/>
      </c>
      <c r="X871" s="35" t="str">
        <f t="shared" si="66"/>
        <v/>
      </c>
      <c r="Y871" s="35" t="str">
        <f t="shared" si="67"/>
        <v/>
      </c>
      <c r="Z871" s="35" t="str">
        <f>IF(E871="Oui",N871,"")</f>
        <v/>
      </c>
      <c r="AA871" s="38" t="str">
        <f>IF(E871="Oui",($C$3-J871)/365,"")</f>
        <v/>
      </c>
      <c r="AB871" s="35" t="str">
        <f t="shared" si="68"/>
        <v/>
      </c>
      <c r="AC871" s="35" t="str">
        <f>IF(AND($E871="Oui",$L871="CDI"),1,"")</f>
        <v/>
      </c>
      <c r="AD871" s="35" t="str">
        <f>IF(AND($E871="Oui",$L871="CDD"),1,"")</f>
        <v/>
      </c>
      <c r="AE871" s="35" t="str">
        <f>IF(AND($E871="Oui",$L871="Apprentissage"),1,"")</f>
        <v/>
      </c>
      <c r="AF871" s="35" t="str">
        <f>IF(AND($E871="Oui",$L871="Stage"),1,"")</f>
        <v/>
      </c>
      <c r="AG871" s="35" t="str">
        <f>IF(AND($E871="Oui",$L871="Autre"),1,"")</f>
        <v/>
      </c>
      <c r="AH871" s="35" t="str">
        <f>IF(AND($E871="Oui",$O871="Cadre"),1,"")</f>
        <v/>
      </c>
      <c r="AI871" s="35" t="str">
        <f>IF(AND($E871="Oui",$O871="Agent de maîtrise"),1,"")</f>
        <v/>
      </c>
      <c r="AJ871" s="35" t="str">
        <f>IF(AND($E871="Oui",$O871="Autre"),1,"")</f>
        <v/>
      </c>
      <c r="AK871" s="38" t="str">
        <f>IF(AND($E871="Oui",$H871="F"),($C$3-J871)/365,"")</f>
        <v/>
      </c>
      <c r="AL871" s="38" t="str">
        <f>IF(AND($E871="Oui",$H871="M"),($C$3-$J871)/365,"")</f>
        <v/>
      </c>
      <c r="AM871" s="35" t="str">
        <f>IF(AND($E871="Oui",$L871="CDI",$H871="F"),1,"")</f>
        <v/>
      </c>
      <c r="AN871" s="35" t="str">
        <f>IF(AND($E871="Oui",$L871="CDD",$H871="F"),1,"")</f>
        <v/>
      </c>
      <c r="AO871" s="35" t="str">
        <f>IF(AND($E871="Oui",$L871="Apprentissage",$H871="F"),1,"")</f>
        <v/>
      </c>
      <c r="AP871" s="35" t="str">
        <f>IF(AND($E871="Oui",$L871="Stage",$H871="F"),1,"")</f>
        <v/>
      </c>
      <c r="AQ871" s="35" t="str">
        <f>IF(AND($E871="Oui",$L871="Autre",$H871="F"),1,"")</f>
        <v/>
      </c>
      <c r="AR871" s="35" t="str">
        <f>IF(AND($E871="Oui",$O871="Cadre",$H871="F"),1,"")</f>
        <v/>
      </c>
      <c r="AS871" s="35" t="str">
        <f>IF(AND($E871="Oui",$O871="Agent de maîtrise",$H871="F"),1,"")</f>
        <v/>
      </c>
      <c r="AT871" s="35" t="str">
        <f>IF(AND($E871="Oui",$O871="Autre",$H871="F"),1,"")</f>
        <v/>
      </c>
      <c r="AU871" s="35" t="str">
        <f ca="1">IF($D871&gt;$AU$5,1,"")</f>
        <v/>
      </c>
      <c r="AV871" s="35" t="str">
        <f ca="1">IF(AND($D871&gt;$AV$5,$D871&lt;$AU$5),1,"")</f>
        <v/>
      </c>
      <c r="AW871" s="35" t="str">
        <f ca="1">IF($C871&gt;$AU$5,1,"")</f>
        <v/>
      </c>
      <c r="AX871" s="35" t="str">
        <f ca="1">IF(AND($C871&gt;$AV$5,$C871&lt;$AU$5),1,"")</f>
        <v/>
      </c>
      <c r="AY871" s="21" t="str">
        <f t="shared" si="69"/>
        <v/>
      </c>
    </row>
    <row r="872" spans="1:51" x14ac:dyDescent="0.25">
      <c r="A872" s="18">
        <v>865</v>
      </c>
      <c r="B872" s="32"/>
      <c r="C872" s="33"/>
      <c r="D872" s="33"/>
      <c r="E872" s="26" t="str">
        <f t="shared" si="65"/>
        <v/>
      </c>
      <c r="F872" s="34"/>
      <c r="G872" s="35"/>
      <c r="H872" s="33"/>
      <c r="I872" s="35"/>
      <c r="J872" s="37"/>
      <c r="K872" s="37"/>
      <c r="L872" s="37"/>
      <c r="M872" s="37"/>
      <c r="N872" s="33"/>
      <c r="O872" s="33"/>
      <c r="P872" s="33"/>
      <c r="Q872" s="33"/>
      <c r="R872" s="35"/>
      <c r="S872" s="35"/>
      <c r="T872" s="37"/>
      <c r="U872" s="37"/>
      <c r="V872" s="35" t="str">
        <f>IF(ISBLANK(C872),"",IF(ISBLANK($D872),$C$3-C872,D872-C872))</f>
        <v/>
      </c>
      <c r="W872" s="35" t="str">
        <f>IF(E872="Oui",1,"")</f>
        <v/>
      </c>
      <c r="X872" s="35" t="str">
        <f t="shared" si="66"/>
        <v/>
      </c>
      <c r="Y872" s="35" t="str">
        <f t="shared" si="67"/>
        <v/>
      </c>
      <c r="Z872" s="35" t="str">
        <f>IF(E872="Oui",N872,"")</f>
        <v/>
      </c>
      <c r="AA872" s="38" t="str">
        <f>IF(E872="Oui",($C$3-J872)/365,"")</f>
        <v/>
      </c>
      <c r="AB872" s="35" t="str">
        <f t="shared" si="68"/>
        <v/>
      </c>
      <c r="AC872" s="35" t="str">
        <f>IF(AND($E872="Oui",$L872="CDI"),1,"")</f>
        <v/>
      </c>
      <c r="AD872" s="35" t="str">
        <f>IF(AND($E872="Oui",$L872="CDD"),1,"")</f>
        <v/>
      </c>
      <c r="AE872" s="35" t="str">
        <f>IF(AND($E872="Oui",$L872="Apprentissage"),1,"")</f>
        <v/>
      </c>
      <c r="AF872" s="35" t="str">
        <f>IF(AND($E872="Oui",$L872="Stage"),1,"")</f>
        <v/>
      </c>
      <c r="AG872" s="35" t="str">
        <f>IF(AND($E872="Oui",$L872="Autre"),1,"")</f>
        <v/>
      </c>
      <c r="AH872" s="35" t="str">
        <f>IF(AND($E872="Oui",$O872="Cadre"),1,"")</f>
        <v/>
      </c>
      <c r="AI872" s="35" t="str">
        <f>IF(AND($E872="Oui",$O872="Agent de maîtrise"),1,"")</f>
        <v/>
      </c>
      <c r="AJ872" s="35" t="str">
        <f>IF(AND($E872="Oui",$O872="Autre"),1,"")</f>
        <v/>
      </c>
      <c r="AK872" s="38" t="str">
        <f>IF(AND($E872="Oui",$H872="F"),($C$3-J872)/365,"")</f>
        <v/>
      </c>
      <c r="AL872" s="38" t="str">
        <f>IF(AND($E872="Oui",$H872="M"),($C$3-$J872)/365,"")</f>
        <v/>
      </c>
      <c r="AM872" s="35" t="str">
        <f>IF(AND($E872="Oui",$L872="CDI",$H872="F"),1,"")</f>
        <v/>
      </c>
      <c r="AN872" s="35" t="str">
        <f>IF(AND($E872="Oui",$L872="CDD",$H872="F"),1,"")</f>
        <v/>
      </c>
      <c r="AO872" s="35" t="str">
        <f>IF(AND($E872="Oui",$L872="Apprentissage",$H872="F"),1,"")</f>
        <v/>
      </c>
      <c r="AP872" s="35" t="str">
        <f>IF(AND($E872="Oui",$L872="Stage",$H872="F"),1,"")</f>
        <v/>
      </c>
      <c r="AQ872" s="35" t="str">
        <f>IF(AND($E872="Oui",$L872="Autre",$H872="F"),1,"")</f>
        <v/>
      </c>
      <c r="AR872" s="35" t="str">
        <f>IF(AND($E872="Oui",$O872="Cadre",$H872="F"),1,"")</f>
        <v/>
      </c>
      <c r="AS872" s="35" t="str">
        <f>IF(AND($E872="Oui",$O872="Agent de maîtrise",$H872="F"),1,"")</f>
        <v/>
      </c>
      <c r="AT872" s="35" t="str">
        <f>IF(AND($E872="Oui",$O872="Autre",$H872="F"),1,"")</f>
        <v/>
      </c>
      <c r="AU872" s="35" t="str">
        <f ca="1">IF($D872&gt;$AU$5,1,"")</f>
        <v/>
      </c>
      <c r="AV872" s="35" t="str">
        <f ca="1">IF(AND($D872&gt;$AV$5,$D872&lt;$AU$5),1,"")</f>
        <v/>
      </c>
      <c r="AW872" s="35" t="str">
        <f ca="1">IF($C872&gt;$AU$5,1,"")</f>
        <v/>
      </c>
      <c r="AX872" s="35" t="str">
        <f ca="1">IF(AND($C872&gt;$AV$5,$C872&lt;$AU$5),1,"")</f>
        <v/>
      </c>
      <c r="AY872" s="21" t="str">
        <f t="shared" si="69"/>
        <v/>
      </c>
    </row>
    <row r="873" spans="1:51" x14ac:dyDescent="0.25">
      <c r="A873" s="18">
        <v>866</v>
      </c>
      <c r="B873" s="32"/>
      <c r="C873" s="33"/>
      <c r="D873" s="33"/>
      <c r="E873" s="26" t="str">
        <f t="shared" si="65"/>
        <v/>
      </c>
      <c r="F873" s="34"/>
      <c r="G873" s="35"/>
      <c r="H873" s="33"/>
      <c r="I873" s="35"/>
      <c r="J873" s="37"/>
      <c r="K873" s="37"/>
      <c r="L873" s="37"/>
      <c r="M873" s="37"/>
      <c r="N873" s="33"/>
      <c r="O873" s="33"/>
      <c r="P873" s="33"/>
      <c r="Q873" s="33"/>
      <c r="R873" s="35"/>
      <c r="S873" s="35"/>
      <c r="T873" s="37"/>
      <c r="U873" s="37"/>
      <c r="V873" s="35" t="str">
        <f>IF(ISBLANK(C873),"",IF(ISBLANK($D873),$C$3-C873,D873-C873))</f>
        <v/>
      </c>
      <c r="W873" s="35" t="str">
        <f>IF(E873="Oui",1,"")</f>
        <v/>
      </c>
      <c r="X873" s="35" t="str">
        <f t="shared" si="66"/>
        <v/>
      </c>
      <c r="Y873" s="35" t="str">
        <f t="shared" si="67"/>
        <v/>
      </c>
      <c r="Z873" s="35" t="str">
        <f>IF(E873="Oui",N873,"")</f>
        <v/>
      </c>
      <c r="AA873" s="38" t="str">
        <f>IF(E873="Oui",($C$3-J873)/365,"")</f>
        <v/>
      </c>
      <c r="AB873" s="35" t="str">
        <f t="shared" si="68"/>
        <v/>
      </c>
      <c r="AC873" s="35" t="str">
        <f>IF(AND($E873="Oui",$L873="CDI"),1,"")</f>
        <v/>
      </c>
      <c r="AD873" s="35" t="str">
        <f>IF(AND($E873="Oui",$L873="CDD"),1,"")</f>
        <v/>
      </c>
      <c r="AE873" s="35" t="str">
        <f>IF(AND($E873="Oui",$L873="Apprentissage"),1,"")</f>
        <v/>
      </c>
      <c r="AF873" s="35" t="str">
        <f>IF(AND($E873="Oui",$L873="Stage"),1,"")</f>
        <v/>
      </c>
      <c r="AG873" s="35" t="str">
        <f>IF(AND($E873="Oui",$L873="Autre"),1,"")</f>
        <v/>
      </c>
      <c r="AH873" s="35" t="str">
        <f>IF(AND($E873="Oui",$O873="Cadre"),1,"")</f>
        <v/>
      </c>
      <c r="AI873" s="35" t="str">
        <f>IF(AND($E873="Oui",$O873="Agent de maîtrise"),1,"")</f>
        <v/>
      </c>
      <c r="AJ873" s="35" t="str">
        <f>IF(AND($E873="Oui",$O873="Autre"),1,"")</f>
        <v/>
      </c>
      <c r="AK873" s="38" t="str">
        <f>IF(AND($E873="Oui",$H873="F"),($C$3-J873)/365,"")</f>
        <v/>
      </c>
      <c r="AL873" s="38" t="str">
        <f>IF(AND($E873="Oui",$H873="M"),($C$3-$J873)/365,"")</f>
        <v/>
      </c>
      <c r="AM873" s="35" t="str">
        <f>IF(AND($E873="Oui",$L873="CDI",$H873="F"),1,"")</f>
        <v/>
      </c>
      <c r="AN873" s="35" t="str">
        <f>IF(AND($E873="Oui",$L873="CDD",$H873="F"),1,"")</f>
        <v/>
      </c>
      <c r="AO873" s="35" t="str">
        <f>IF(AND($E873="Oui",$L873="Apprentissage",$H873="F"),1,"")</f>
        <v/>
      </c>
      <c r="AP873" s="35" t="str">
        <f>IF(AND($E873="Oui",$L873="Stage",$H873="F"),1,"")</f>
        <v/>
      </c>
      <c r="AQ873" s="35" t="str">
        <f>IF(AND($E873="Oui",$L873="Autre",$H873="F"),1,"")</f>
        <v/>
      </c>
      <c r="AR873" s="35" t="str">
        <f>IF(AND($E873="Oui",$O873="Cadre",$H873="F"),1,"")</f>
        <v/>
      </c>
      <c r="AS873" s="35" t="str">
        <f>IF(AND($E873="Oui",$O873="Agent de maîtrise",$H873="F"),1,"")</f>
        <v/>
      </c>
      <c r="AT873" s="35" t="str">
        <f>IF(AND($E873="Oui",$O873="Autre",$H873="F"),1,"")</f>
        <v/>
      </c>
      <c r="AU873" s="35" t="str">
        <f ca="1">IF($D873&gt;$AU$5,1,"")</f>
        <v/>
      </c>
      <c r="AV873" s="35" t="str">
        <f ca="1">IF(AND($D873&gt;$AV$5,$D873&lt;$AU$5),1,"")</f>
        <v/>
      </c>
      <c r="AW873" s="35" t="str">
        <f ca="1">IF($C873&gt;$AU$5,1,"")</f>
        <v/>
      </c>
      <c r="AX873" s="35" t="str">
        <f ca="1">IF(AND($C873&gt;$AV$5,$C873&lt;$AU$5),1,"")</f>
        <v/>
      </c>
      <c r="AY873" s="21" t="str">
        <f t="shared" si="69"/>
        <v/>
      </c>
    </row>
    <row r="874" spans="1:51" x14ac:dyDescent="0.25">
      <c r="A874" s="18">
        <v>867</v>
      </c>
      <c r="B874" s="32"/>
      <c r="C874" s="33"/>
      <c r="D874" s="33"/>
      <c r="E874" s="26" t="str">
        <f t="shared" si="65"/>
        <v/>
      </c>
      <c r="F874" s="34"/>
      <c r="G874" s="35"/>
      <c r="H874" s="33"/>
      <c r="I874" s="35"/>
      <c r="J874" s="37"/>
      <c r="K874" s="37"/>
      <c r="L874" s="37"/>
      <c r="M874" s="37"/>
      <c r="N874" s="33"/>
      <c r="O874" s="33"/>
      <c r="P874" s="33"/>
      <c r="Q874" s="33"/>
      <c r="R874" s="35"/>
      <c r="S874" s="35"/>
      <c r="T874" s="37"/>
      <c r="U874" s="37"/>
      <c r="V874" s="35" t="str">
        <f>IF(ISBLANK(C874),"",IF(ISBLANK($D874),$C$3-C874,D874-C874))</f>
        <v/>
      </c>
      <c r="W874" s="35" t="str">
        <f>IF(E874="Oui",1,"")</f>
        <v/>
      </c>
      <c r="X874" s="35" t="str">
        <f t="shared" si="66"/>
        <v/>
      </c>
      <c r="Y874" s="35" t="str">
        <f t="shared" si="67"/>
        <v/>
      </c>
      <c r="Z874" s="35" t="str">
        <f>IF(E874="Oui",N874,"")</f>
        <v/>
      </c>
      <c r="AA874" s="38" t="str">
        <f>IF(E874="Oui",($C$3-J874)/365,"")</f>
        <v/>
      </c>
      <c r="AB874" s="35" t="str">
        <f t="shared" si="68"/>
        <v/>
      </c>
      <c r="AC874" s="35" t="str">
        <f>IF(AND($E874="Oui",$L874="CDI"),1,"")</f>
        <v/>
      </c>
      <c r="AD874" s="35" t="str">
        <f>IF(AND($E874="Oui",$L874="CDD"),1,"")</f>
        <v/>
      </c>
      <c r="AE874" s="35" t="str">
        <f>IF(AND($E874="Oui",$L874="Apprentissage"),1,"")</f>
        <v/>
      </c>
      <c r="AF874" s="35" t="str">
        <f>IF(AND($E874="Oui",$L874="Stage"),1,"")</f>
        <v/>
      </c>
      <c r="AG874" s="35" t="str">
        <f>IF(AND($E874="Oui",$L874="Autre"),1,"")</f>
        <v/>
      </c>
      <c r="AH874" s="35" t="str">
        <f>IF(AND($E874="Oui",$O874="Cadre"),1,"")</f>
        <v/>
      </c>
      <c r="AI874" s="35" t="str">
        <f>IF(AND($E874="Oui",$O874="Agent de maîtrise"),1,"")</f>
        <v/>
      </c>
      <c r="AJ874" s="35" t="str">
        <f>IF(AND($E874="Oui",$O874="Autre"),1,"")</f>
        <v/>
      </c>
      <c r="AK874" s="38" t="str">
        <f>IF(AND($E874="Oui",$H874="F"),($C$3-J874)/365,"")</f>
        <v/>
      </c>
      <c r="AL874" s="38" t="str">
        <f>IF(AND($E874="Oui",$H874="M"),($C$3-$J874)/365,"")</f>
        <v/>
      </c>
      <c r="AM874" s="35" t="str">
        <f>IF(AND($E874="Oui",$L874="CDI",$H874="F"),1,"")</f>
        <v/>
      </c>
      <c r="AN874" s="35" t="str">
        <f>IF(AND($E874="Oui",$L874="CDD",$H874="F"),1,"")</f>
        <v/>
      </c>
      <c r="AO874" s="35" t="str">
        <f>IF(AND($E874="Oui",$L874="Apprentissage",$H874="F"),1,"")</f>
        <v/>
      </c>
      <c r="AP874" s="35" t="str">
        <f>IF(AND($E874="Oui",$L874="Stage",$H874="F"),1,"")</f>
        <v/>
      </c>
      <c r="AQ874" s="35" t="str">
        <f>IF(AND($E874="Oui",$L874="Autre",$H874="F"),1,"")</f>
        <v/>
      </c>
      <c r="AR874" s="35" t="str">
        <f>IF(AND($E874="Oui",$O874="Cadre",$H874="F"),1,"")</f>
        <v/>
      </c>
      <c r="AS874" s="35" t="str">
        <f>IF(AND($E874="Oui",$O874="Agent de maîtrise",$H874="F"),1,"")</f>
        <v/>
      </c>
      <c r="AT874" s="35" t="str">
        <f>IF(AND($E874="Oui",$O874="Autre",$H874="F"),1,"")</f>
        <v/>
      </c>
      <c r="AU874" s="35" t="str">
        <f ca="1">IF($D874&gt;$AU$5,1,"")</f>
        <v/>
      </c>
      <c r="AV874" s="35" t="str">
        <f ca="1">IF(AND($D874&gt;$AV$5,$D874&lt;$AU$5),1,"")</f>
        <v/>
      </c>
      <c r="AW874" s="35" t="str">
        <f ca="1">IF($C874&gt;$AU$5,1,"")</f>
        <v/>
      </c>
      <c r="AX874" s="35" t="str">
        <f ca="1">IF(AND($C874&gt;$AV$5,$C874&lt;$AU$5),1,"")</f>
        <v/>
      </c>
      <c r="AY874" s="21" t="str">
        <f t="shared" si="69"/>
        <v/>
      </c>
    </row>
    <row r="875" spans="1:51" x14ac:dyDescent="0.25">
      <c r="A875" s="18">
        <v>868</v>
      </c>
      <c r="B875" s="32"/>
      <c r="C875" s="33"/>
      <c r="D875" s="33"/>
      <c r="E875" s="26" t="str">
        <f t="shared" si="65"/>
        <v/>
      </c>
      <c r="F875" s="34"/>
      <c r="G875" s="35"/>
      <c r="H875" s="33"/>
      <c r="I875" s="35"/>
      <c r="J875" s="37"/>
      <c r="K875" s="37"/>
      <c r="L875" s="37"/>
      <c r="M875" s="37"/>
      <c r="N875" s="33"/>
      <c r="O875" s="33"/>
      <c r="P875" s="33"/>
      <c r="Q875" s="33"/>
      <c r="R875" s="35"/>
      <c r="S875" s="35"/>
      <c r="T875" s="37"/>
      <c r="U875" s="37"/>
      <c r="V875" s="35" t="str">
        <f>IF(ISBLANK(C875),"",IF(ISBLANK($D875),$C$3-C875,D875-C875))</f>
        <v/>
      </c>
      <c r="W875" s="35" t="str">
        <f>IF(E875="Oui",1,"")</f>
        <v/>
      </c>
      <c r="X875" s="35" t="str">
        <f t="shared" si="66"/>
        <v/>
      </c>
      <c r="Y875" s="35" t="str">
        <f t="shared" si="67"/>
        <v/>
      </c>
      <c r="Z875" s="35" t="str">
        <f>IF(E875="Oui",N875,"")</f>
        <v/>
      </c>
      <c r="AA875" s="38" t="str">
        <f>IF(E875="Oui",($C$3-J875)/365,"")</f>
        <v/>
      </c>
      <c r="AB875" s="35" t="str">
        <f t="shared" si="68"/>
        <v/>
      </c>
      <c r="AC875" s="35" t="str">
        <f>IF(AND($E875="Oui",$L875="CDI"),1,"")</f>
        <v/>
      </c>
      <c r="AD875" s="35" t="str">
        <f>IF(AND($E875="Oui",$L875="CDD"),1,"")</f>
        <v/>
      </c>
      <c r="AE875" s="35" t="str">
        <f>IF(AND($E875="Oui",$L875="Apprentissage"),1,"")</f>
        <v/>
      </c>
      <c r="AF875" s="35" t="str">
        <f>IF(AND($E875="Oui",$L875="Stage"),1,"")</f>
        <v/>
      </c>
      <c r="AG875" s="35" t="str">
        <f>IF(AND($E875="Oui",$L875="Autre"),1,"")</f>
        <v/>
      </c>
      <c r="AH875" s="35" t="str">
        <f>IF(AND($E875="Oui",$O875="Cadre"),1,"")</f>
        <v/>
      </c>
      <c r="AI875" s="35" t="str">
        <f>IF(AND($E875="Oui",$O875="Agent de maîtrise"),1,"")</f>
        <v/>
      </c>
      <c r="AJ875" s="35" t="str">
        <f>IF(AND($E875="Oui",$O875="Autre"),1,"")</f>
        <v/>
      </c>
      <c r="AK875" s="38" t="str">
        <f>IF(AND($E875="Oui",$H875="F"),($C$3-J875)/365,"")</f>
        <v/>
      </c>
      <c r="AL875" s="38" t="str">
        <f>IF(AND($E875="Oui",$H875="M"),($C$3-$J875)/365,"")</f>
        <v/>
      </c>
      <c r="AM875" s="35" t="str">
        <f>IF(AND($E875="Oui",$L875="CDI",$H875="F"),1,"")</f>
        <v/>
      </c>
      <c r="AN875" s="35" t="str">
        <f>IF(AND($E875="Oui",$L875="CDD",$H875="F"),1,"")</f>
        <v/>
      </c>
      <c r="AO875" s="35" t="str">
        <f>IF(AND($E875="Oui",$L875="Apprentissage",$H875="F"),1,"")</f>
        <v/>
      </c>
      <c r="AP875" s="35" t="str">
        <f>IF(AND($E875="Oui",$L875="Stage",$H875="F"),1,"")</f>
        <v/>
      </c>
      <c r="AQ875" s="35" t="str">
        <f>IF(AND($E875="Oui",$L875="Autre",$H875="F"),1,"")</f>
        <v/>
      </c>
      <c r="AR875" s="35" t="str">
        <f>IF(AND($E875="Oui",$O875="Cadre",$H875="F"),1,"")</f>
        <v/>
      </c>
      <c r="AS875" s="35" t="str">
        <f>IF(AND($E875="Oui",$O875="Agent de maîtrise",$H875="F"),1,"")</f>
        <v/>
      </c>
      <c r="AT875" s="35" t="str">
        <f>IF(AND($E875="Oui",$O875="Autre",$H875="F"),1,"")</f>
        <v/>
      </c>
      <c r="AU875" s="35" t="str">
        <f ca="1">IF($D875&gt;$AU$5,1,"")</f>
        <v/>
      </c>
      <c r="AV875" s="35" t="str">
        <f ca="1">IF(AND($D875&gt;$AV$5,$D875&lt;$AU$5),1,"")</f>
        <v/>
      </c>
      <c r="AW875" s="35" t="str">
        <f ca="1">IF($C875&gt;$AU$5,1,"")</f>
        <v/>
      </c>
      <c r="AX875" s="35" t="str">
        <f ca="1">IF(AND($C875&gt;$AV$5,$C875&lt;$AU$5),1,"")</f>
        <v/>
      </c>
      <c r="AY875" s="21" t="str">
        <f t="shared" si="69"/>
        <v/>
      </c>
    </row>
    <row r="876" spans="1:51" x14ac:dyDescent="0.25">
      <c r="A876" s="18">
        <v>869</v>
      </c>
      <c r="B876" s="32"/>
      <c r="C876" s="33"/>
      <c r="D876" s="33"/>
      <c r="E876" s="26" t="str">
        <f t="shared" si="65"/>
        <v/>
      </c>
      <c r="F876" s="34"/>
      <c r="G876" s="35"/>
      <c r="H876" s="33"/>
      <c r="I876" s="35"/>
      <c r="J876" s="37"/>
      <c r="K876" s="37"/>
      <c r="L876" s="37"/>
      <c r="M876" s="37"/>
      <c r="N876" s="33"/>
      <c r="O876" s="33"/>
      <c r="P876" s="33"/>
      <c r="Q876" s="33"/>
      <c r="R876" s="35"/>
      <c r="S876" s="35"/>
      <c r="T876" s="37"/>
      <c r="U876" s="37"/>
      <c r="V876" s="35" t="str">
        <f>IF(ISBLANK(C876),"",IF(ISBLANK($D876),$C$3-C876,D876-C876))</f>
        <v/>
      </c>
      <c r="W876" s="35" t="str">
        <f>IF(E876="Oui",1,"")</f>
        <v/>
      </c>
      <c r="X876" s="35" t="str">
        <f t="shared" si="66"/>
        <v/>
      </c>
      <c r="Y876" s="35" t="str">
        <f t="shared" si="67"/>
        <v/>
      </c>
      <c r="Z876" s="35" t="str">
        <f>IF(E876="Oui",N876,"")</f>
        <v/>
      </c>
      <c r="AA876" s="38" t="str">
        <f>IF(E876="Oui",($C$3-J876)/365,"")</f>
        <v/>
      </c>
      <c r="AB876" s="35" t="str">
        <f t="shared" si="68"/>
        <v/>
      </c>
      <c r="AC876" s="35" t="str">
        <f>IF(AND($E876="Oui",$L876="CDI"),1,"")</f>
        <v/>
      </c>
      <c r="AD876" s="35" t="str">
        <f>IF(AND($E876="Oui",$L876="CDD"),1,"")</f>
        <v/>
      </c>
      <c r="AE876" s="35" t="str">
        <f>IF(AND($E876="Oui",$L876="Apprentissage"),1,"")</f>
        <v/>
      </c>
      <c r="AF876" s="35" t="str">
        <f>IF(AND($E876="Oui",$L876="Stage"),1,"")</f>
        <v/>
      </c>
      <c r="AG876" s="35" t="str">
        <f>IF(AND($E876="Oui",$L876="Autre"),1,"")</f>
        <v/>
      </c>
      <c r="AH876" s="35" t="str">
        <f>IF(AND($E876="Oui",$O876="Cadre"),1,"")</f>
        <v/>
      </c>
      <c r="AI876" s="35" t="str">
        <f>IF(AND($E876="Oui",$O876="Agent de maîtrise"),1,"")</f>
        <v/>
      </c>
      <c r="AJ876" s="35" t="str">
        <f>IF(AND($E876="Oui",$O876="Autre"),1,"")</f>
        <v/>
      </c>
      <c r="AK876" s="38" t="str">
        <f>IF(AND($E876="Oui",$H876="F"),($C$3-J876)/365,"")</f>
        <v/>
      </c>
      <c r="AL876" s="38" t="str">
        <f>IF(AND($E876="Oui",$H876="M"),($C$3-$J876)/365,"")</f>
        <v/>
      </c>
      <c r="AM876" s="35" t="str">
        <f>IF(AND($E876="Oui",$L876="CDI",$H876="F"),1,"")</f>
        <v/>
      </c>
      <c r="AN876" s="35" t="str">
        <f>IF(AND($E876="Oui",$L876="CDD",$H876="F"),1,"")</f>
        <v/>
      </c>
      <c r="AO876" s="35" t="str">
        <f>IF(AND($E876="Oui",$L876="Apprentissage",$H876="F"),1,"")</f>
        <v/>
      </c>
      <c r="AP876" s="35" t="str">
        <f>IF(AND($E876="Oui",$L876="Stage",$H876="F"),1,"")</f>
        <v/>
      </c>
      <c r="AQ876" s="35" t="str">
        <f>IF(AND($E876="Oui",$L876="Autre",$H876="F"),1,"")</f>
        <v/>
      </c>
      <c r="AR876" s="35" t="str">
        <f>IF(AND($E876="Oui",$O876="Cadre",$H876="F"),1,"")</f>
        <v/>
      </c>
      <c r="AS876" s="35" t="str">
        <f>IF(AND($E876="Oui",$O876="Agent de maîtrise",$H876="F"),1,"")</f>
        <v/>
      </c>
      <c r="AT876" s="35" t="str">
        <f>IF(AND($E876="Oui",$O876="Autre",$H876="F"),1,"")</f>
        <v/>
      </c>
      <c r="AU876" s="35" t="str">
        <f ca="1">IF($D876&gt;$AU$5,1,"")</f>
        <v/>
      </c>
      <c r="AV876" s="35" t="str">
        <f ca="1">IF(AND($D876&gt;$AV$5,$D876&lt;$AU$5),1,"")</f>
        <v/>
      </c>
      <c r="AW876" s="35" t="str">
        <f ca="1">IF($C876&gt;$AU$5,1,"")</f>
        <v/>
      </c>
      <c r="AX876" s="35" t="str">
        <f ca="1">IF(AND($C876&gt;$AV$5,$C876&lt;$AU$5),1,"")</f>
        <v/>
      </c>
      <c r="AY876" s="21" t="str">
        <f t="shared" si="69"/>
        <v/>
      </c>
    </row>
    <row r="877" spans="1:51" x14ac:dyDescent="0.25">
      <c r="A877" s="18">
        <v>870</v>
      </c>
      <c r="B877" s="32"/>
      <c r="C877" s="33"/>
      <c r="D877" s="33"/>
      <c r="E877" s="26" t="str">
        <f t="shared" si="65"/>
        <v/>
      </c>
      <c r="F877" s="34"/>
      <c r="G877" s="35"/>
      <c r="H877" s="33"/>
      <c r="I877" s="35"/>
      <c r="J877" s="37"/>
      <c r="K877" s="37"/>
      <c r="L877" s="37"/>
      <c r="M877" s="37"/>
      <c r="N877" s="33"/>
      <c r="O877" s="33"/>
      <c r="P877" s="33"/>
      <c r="Q877" s="33"/>
      <c r="R877" s="35"/>
      <c r="S877" s="35"/>
      <c r="T877" s="37"/>
      <c r="U877" s="37"/>
      <c r="V877" s="35" t="str">
        <f>IF(ISBLANK(C877),"",IF(ISBLANK($D877),$C$3-C877,D877-C877))</f>
        <v/>
      </c>
      <c r="W877" s="35" t="str">
        <f>IF(E877="Oui",1,"")</f>
        <v/>
      </c>
      <c r="X877" s="35" t="str">
        <f t="shared" si="66"/>
        <v/>
      </c>
      <c r="Y877" s="35" t="str">
        <f t="shared" si="67"/>
        <v/>
      </c>
      <c r="Z877" s="35" t="str">
        <f>IF(E877="Oui",N877,"")</f>
        <v/>
      </c>
      <c r="AA877" s="38" t="str">
        <f>IF(E877="Oui",($C$3-J877)/365,"")</f>
        <v/>
      </c>
      <c r="AB877" s="35" t="str">
        <f t="shared" si="68"/>
        <v/>
      </c>
      <c r="AC877" s="35" t="str">
        <f>IF(AND($E877="Oui",$L877="CDI"),1,"")</f>
        <v/>
      </c>
      <c r="AD877" s="35" t="str">
        <f>IF(AND($E877="Oui",$L877="CDD"),1,"")</f>
        <v/>
      </c>
      <c r="AE877" s="35" t="str">
        <f>IF(AND($E877="Oui",$L877="Apprentissage"),1,"")</f>
        <v/>
      </c>
      <c r="AF877" s="35" t="str">
        <f>IF(AND($E877="Oui",$L877="Stage"),1,"")</f>
        <v/>
      </c>
      <c r="AG877" s="35" t="str">
        <f>IF(AND($E877="Oui",$L877="Autre"),1,"")</f>
        <v/>
      </c>
      <c r="AH877" s="35" t="str">
        <f>IF(AND($E877="Oui",$O877="Cadre"),1,"")</f>
        <v/>
      </c>
      <c r="AI877" s="35" t="str">
        <f>IF(AND($E877="Oui",$O877="Agent de maîtrise"),1,"")</f>
        <v/>
      </c>
      <c r="AJ877" s="35" t="str">
        <f>IF(AND($E877="Oui",$O877="Autre"),1,"")</f>
        <v/>
      </c>
      <c r="AK877" s="38" t="str">
        <f>IF(AND($E877="Oui",$H877="F"),($C$3-J877)/365,"")</f>
        <v/>
      </c>
      <c r="AL877" s="38" t="str">
        <f>IF(AND($E877="Oui",$H877="M"),($C$3-$J877)/365,"")</f>
        <v/>
      </c>
      <c r="AM877" s="35" t="str">
        <f>IF(AND($E877="Oui",$L877="CDI",$H877="F"),1,"")</f>
        <v/>
      </c>
      <c r="AN877" s="35" t="str">
        <f>IF(AND($E877="Oui",$L877="CDD",$H877="F"),1,"")</f>
        <v/>
      </c>
      <c r="AO877" s="35" t="str">
        <f>IF(AND($E877="Oui",$L877="Apprentissage",$H877="F"),1,"")</f>
        <v/>
      </c>
      <c r="AP877" s="35" t="str">
        <f>IF(AND($E877="Oui",$L877="Stage",$H877="F"),1,"")</f>
        <v/>
      </c>
      <c r="AQ877" s="35" t="str">
        <f>IF(AND($E877="Oui",$L877="Autre",$H877="F"),1,"")</f>
        <v/>
      </c>
      <c r="AR877" s="35" t="str">
        <f>IF(AND($E877="Oui",$O877="Cadre",$H877="F"),1,"")</f>
        <v/>
      </c>
      <c r="AS877" s="35" t="str">
        <f>IF(AND($E877="Oui",$O877="Agent de maîtrise",$H877="F"),1,"")</f>
        <v/>
      </c>
      <c r="AT877" s="35" t="str">
        <f>IF(AND($E877="Oui",$O877="Autre",$H877="F"),1,"")</f>
        <v/>
      </c>
      <c r="AU877" s="35" t="str">
        <f ca="1">IF($D877&gt;$AU$5,1,"")</f>
        <v/>
      </c>
      <c r="AV877" s="35" t="str">
        <f ca="1">IF(AND($D877&gt;$AV$5,$D877&lt;$AU$5),1,"")</f>
        <v/>
      </c>
      <c r="AW877" s="35" t="str">
        <f ca="1">IF($C877&gt;$AU$5,1,"")</f>
        <v/>
      </c>
      <c r="AX877" s="35" t="str">
        <f ca="1">IF(AND($C877&gt;$AV$5,$C877&lt;$AU$5),1,"")</f>
        <v/>
      </c>
      <c r="AY877" s="21" t="str">
        <f t="shared" si="69"/>
        <v/>
      </c>
    </row>
    <row r="878" spans="1:51" x14ac:dyDescent="0.25">
      <c r="A878" s="18">
        <v>871</v>
      </c>
      <c r="B878" s="32"/>
      <c r="C878" s="33"/>
      <c r="D878" s="33"/>
      <c r="E878" s="26" t="str">
        <f t="shared" si="65"/>
        <v/>
      </c>
      <c r="F878" s="34"/>
      <c r="G878" s="35"/>
      <c r="H878" s="33"/>
      <c r="I878" s="35"/>
      <c r="J878" s="37"/>
      <c r="K878" s="37"/>
      <c r="L878" s="37"/>
      <c r="M878" s="37"/>
      <c r="N878" s="33"/>
      <c r="O878" s="33"/>
      <c r="P878" s="33"/>
      <c r="Q878" s="33"/>
      <c r="R878" s="35"/>
      <c r="S878" s="35"/>
      <c r="T878" s="37"/>
      <c r="U878" s="37"/>
      <c r="V878" s="35" t="str">
        <f>IF(ISBLANK(C878),"",IF(ISBLANK($D878),$C$3-C878,D878-C878))</f>
        <v/>
      </c>
      <c r="W878" s="35" t="str">
        <f>IF(E878="Oui",1,"")</f>
        <v/>
      </c>
      <c r="X878" s="35" t="str">
        <f t="shared" si="66"/>
        <v/>
      </c>
      <c r="Y878" s="35" t="str">
        <f t="shared" si="67"/>
        <v/>
      </c>
      <c r="Z878" s="35" t="str">
        <f>IF(E878="Oui",N878,"")</f>
        <v/>
      </c>
      <c r="AA878" s="38" t="str">
        <f>IF(E878="Oui",($C$3-J878)/365,"")</f>
        <v/>
      </c>
      <c r="AB878" s="35" t="str">
        <f t="shared" si="68"/>
        <v/>
      </c>
      <c r="AC878" s="35" t="str">
        <f>IF(AND($E878="Oui",$L878="CDI"),1,"")</f>
        <v/>
      </c>
      <c r="AD878" s="35" t="str">
        <f>IF(AND($E878="Oui",$L878="CDD"),1,"")</f>
        <v/>
      </c>
      <c r="AE878" s="35" t="str">
        <f>IF(AND($E878="Oui",$L878="Apprentissage"),1,"")</f>
        <v/>
      </c>
      <c r="AF878" s="35" t="str">
        <f>IF(AND($E878="Oui",$L878="Stage"),1,"")</f>
        <v/>
      </c>
      <c r="AG878" s="35" t="str">
        <f>IF(AND($E878="Oui",$L878="Autre"),1,"")</f>
        <v/>
      </c>
      <c r="AH878" s="35" t="str">
        <f>IF(AND($E878="Oui",$O878="Cadre"),1,"")</f>
        <v/>
      </c>
      <c r="AI878" s="35" t="str">
        <f>IF(AND($E878="Oui",$O878="Agent de maîtrise"),1,"")</f>
        <v/>
      </c>
      <c r="AJ878" s="35" t="str">
        <f>IF(AND($E878="Oui",$O878="Autre"),1,"")</f>
        <v/>
      </c>
      <c r="AK878" s="38" t="str">
        <f>IF(AND($E878="Oui",$H878="F"),($C$3-J878)/365,"")</f>
        <v/>
      </c>
      <c r="AL878" s="38" t="str">
        <f>IF(AND($E878="Oui",$H878="M"),($C$3-$J878)/365,"")</f>
        <v/>
      </c>
      <c r="AM878" s="35" t="str">
        <f>IF(AND($E878="Oui",$L878="CDI",$H878="F"),1,"")</f>
        <v/>
      </c>
      <c r="AN878" s="35" t="str">
        <f>IF(AND($E878="Oui",$L878="CDD",$H878="F"),1,"")</f>
        <v/>
      </c>
      <c r="AO878" s="35" t="str">
        <f>IF(AND($E878="Oui",$L878="Apprentissage",$H878="F"),1,"")</f>
        <v/>
      </c>
      <c r="AP878" s="35" t="str">
        <f>IF(AND($E878="Oui",$L878="Stage",$H878="F"),1,"")</f>
        <v/>
      </c>
      <c r="AQ878" s="35" t="str">
        <f>IF(AND($E878="Oui",$L878="Autre",$H878="F"),1,"")</f>
        <v/>
      </c>
      <c r="AR878" s="35" t="str">
        <f>IF(AND($E878="Oui",$O878="Cadre",$H878="F"),1,"")</f>
        <v/>
      </c>
      <c r="AS878" s="35" t="str">
        <f>IF(AND($E878="Oui",$O878="Agent de maîtrise",$H878="F"),1,"")</f>
        <v/>
      </c>
      <c r="AT878" s="35" t="str">
        <f>IF(AND($E878="Oui",$O878="Autre",$H878="F"),1,"")</f>
        <v/>
      </c>
      <c r="AU878" s="35" t="str">
        <f ca="1">IF($D878&gt;$AU$5,1,"")</f>
        <v/>
      </c>
      <c r="AV878" s="35" t="str">
        <f ca="1">IF(AND($D878&gt;$AV$5,$D878&lt;$AU$5),1,"")</f>
        <v/>
      </c>
      <c r="AW878" s="35" t="str">
        <f ca="1">IF($C878&gt;$AU$5,1,"")</f>
        <v/>
      </c>
      <c r="AX878" s="35" t="str">
        <f ca="1">IF(AND($C878&gt;$AV$5,$C878&lt;$AU$5),1,"")</f>
        <v/>
      </c>
      <c r="AY878" s="21" t="str">
        <f t="shared" si="69"/>
        <v/>
      </c>
    </row>
    <row r="879" spans="1:51" x14ac:dyDescent="0.25">
      <c r="A879" s="18">
        <v>872</v>
      </c>
      <c r="B879" s="32"/>
      <c r="C879" s="33"/>
      <c r="D879" s="33"/>
      <c r="E879" s="26" t="str">
        <f t="shared" si="65"/>
        <v/>
      </c>
      <c r="F879" s="34"/>
      <c r="G879" s="35"/>
      <c r="H879" s="33"/>
      <c r="I879" s="35"/>
      <c r="J879" s="37"/>
      <c r="K879" s="37"/>
      <c r="L879" s="37"/>
      <c r="M879" s="37"/>
      <c r="N879" s="33"/>
      <c r="O879" s="33"/>
      <c r="P879" s="33"/>
      <c r="Q879" s="33"/>
      <c r="R879" s="35"/>
      <c r="S879" s="35"/>
      <c r="T879" s="37"/>
      <c r="U879" s="37"/>
      <c r="V879" s="35" t="str">
        <f>IF(ISBLANK(C879),"",IF(ISBLANK($D879),$C$3-C879,D879-C879))</f>
        <v/>
      </c>
      <c r="W879" s="35" t="str">
        <f>IF(E879="Oui",1,"")</f>
        <v/>
      </c>
      <c r="X879" s="35" t="str">
        <f t="shared" si="66"/>
        <v/>
      </c>
      <c r="Y879" s="35" t="str">
        <f t="shared" si="67"/>
        <v/>
      </c>
      <c r="Z879" s="35" t="str">
        <f>IF(E879="Oui",N879,"")</f>
        <v/>
      </c>
      <c r="AA879" s="38" t="str">
        <f>IF(E879="Oui",($C$3-J879)/365,"")</f>
        <v/>
      </c>
      <c r="AB879" s="35" t="str">
        <f t="shared" si="68"/>
        <v/>
      </c>
      <c r="AC879" s="35" t="str">
        <f>IF(AND($E879="Oui",$L879="CDI"),1,"")</f>
        <v/>
      </c>
      <c r="AD879" s="35" t="str">
        <f>IF(AND($E879="Oui",$L879="CDD"),1,"")</f>
        <v/>
      </c>
      <c r="AE879" s="35" t="str">
        <f>IF(AND($E879="Oui",$L879="Apprentissage"),1,"")</f>
        <v/>
      </c>
      <c r="AF879" s="35" t="str">
        <f>IF(AND($E879="Oui",$L879="Stage"),1,"")</f>
        <v/>
      </c>
      <c r="AG879" s="35" t="str">
        <f>IF(AND($E879="Oui",$L879="Autre"),1,"")</f>
        <v/>
      </c>
      <c r="AH879" s="35" t="str">
        <f>IF(AND($E879="Oui",$O879="Cadre"),1,"")</f>
        <v/>
      </c>
      <c r="AI879" s="35" t="str">
        <f>IF(AND($E879="Oui",$O879="Agent de maîtrise"),1,"")</f>
        <v/>
      </c>
      <c r="AJ879" s="35" t="str">
        <f>IF(AND($E879="Oui",$O879="Autre"),1,"")</f>
        <v/>
      </c>
      <c r="AK879" s="38" t="str">
        <f>IF(AND($E879="Oui",$H879="F"),($C$3-J879)/365,"")</f>
        <v/>
      </c>
      <c r="AL879" s="38" t="str">
        <f>IF(AND($E879="Oui",$H879="M"),($C$3-$J879)/365,"")</f>
        <v/>
      </c>
      <c r="AM879" s="35" t="str">
        <f>IF(AND($E879="Oui",$L879="CDI",$H879="F"),1,"")</f>
        <v/>
      </c>
      <c r="AN879" s="35" t="str">
        <f>IF(AND($E879="Oui",$L879="CDD",$H879="F"),1,"")</f>
        <v/>
      </c>
      <c r="AO879" s="35" t="str">
        <f>IF(AND($E879="Oui",$L879="Apprentissage",$H879="F"),1,"")</f>
        <v/>
      </c>
      <c r="AP879" s="35" t="str">
        <f>IF(AND($E879="Oui",$L879="Stage",$H879="F"),1,"")</f>
        <v/>
      </c>
      <c r="AQ879" s="35" t="str">
        <f>IF(AND($E879="Oui",$L879="Autre",$H879="F"),1,"")</f>
        <v/>
      </c>
      <c r="AR879" s="35" t="str">
        <f>IF(AND($E879="Oui",$O879="Cadre",$H879="F"),1,"")</f>
        <v/>
      </c>
      <c r="AS879" s="35" t="str">
        <f>IF(AND($E879="Oui",$O879="Agent de maîtrise",$H879="F"),1,"")</f>
        <v/>
      </c>
      <c r="AT879" s="35" t="str">
        <f>IF(AND($E879="Oui",$O879="Autre",$H879="F"),1,"")</f>
        <v/>
      </c>
      <c r="AU879" s="35" t="str">
        <f ca="1">IF($D879&gt;$AU$5,1,"")</f>
        <v/>
      </c>
      <c r="AV879" s="35" t="str">
        <f ca="1">IF(AND($D879&gt;$AV$5,$D879&lt;$AU$5),1,"")</f>
        <v/>
      </c>
      <c r="AW879" s="35" t="str">
        <f ca="1">IF($C879&gt;$AU$5,1,"")</f>
        <v/>
      </c>
      <c r="AX879" s="35" t="str">
        <f ca="1">IF(AND($C879&gt;$AV$5,$C879&lt;$AU$5),1,"")</f>
        <v/>
      </c>
      <c r="AY879" s="21" t="str">
        <f t="shared" si="69"/>
        <v/>
      </c>
    </row>
    <row r="880" spans="1:51" x14ac:dyDescent="0.25">
      <c r="A880" s="18">
        <v>873</v>
      </c>
      <c r="B880" s="32"/>
      <c r="C880" s="33"/>
      <c r="D880" s="33"/>
      <c r="E880" s="26" t="str">
        <f t="shared" si="65"/>
        <v/>
      </c>
      <c r="F880" s="34"/>
      <c r="G880" s="35"/>
      <c r="H880" s="33"/>
      <c r="I880" s="35"/>
      <c r="J880" s="37"/>
      <c r="K880" s="37"/>
      <c r="L880" s="37"/>
      <c r="M880" s="37"/>
      <c r="N880" s="33"/>
      <c r="O880" s="33"/>
      <c r="P880" s="33"/>
      <c r="Q880" s="33"/>
      <c r="R880" s="35"/>
      <c r="S880" s="35"/>
      <c r="T880" s="37"/>
      <c r="U880" s="37"/>
      <c r="V880" s="35" t="str">
        <f>IF(ISBLANK(C880),"",IF(ISBLANK($D880),$C$3-C880,D880-C880))</f>
        <v/>
      </c>
      <c r="W880" s="35" t="str">
        <f>IF(E880="Oui",1,"")</f>
        <v/>
      </c>
      <c r="X880" s="35" t="str">
        <f t="shared" si="66"/>
        <v/>
      </c>
      <c r="Y880" s="35" t="str">
        <f t="shared" si="67"/>
        <v/>
      </c>
      <c r="Z880" s="35" t="str">
        <f>IF(E880="Oui",N880,"")</f>
        <v/>
      </c>
      <c r="AA880" s="38" t="str">
        <f>IF(E880="Oui",($C$3-J880)/365,"")</f>
        <v/>
      </c>
      <c r="AB880" s="35" t="str">
        <f t="shared" si="68"/>
        <v/>
      </c>
      <c r="AC880" s="35" t="str">
        <f>IF(AND($E880="Oui",$L880="CDI"),1,"")</f>
        <v/>
      </c>
      <c r="AD880" s="35" t="str">
        <f>IF(AND($E880="Oui",$L880="CDD"),1,"")</f>
        <v/>
      </c>
      <c r="AE880" s="35" t="str">
        <f>IF(AND($E880="Oui",$L880="Apprentissage"),1,"")</f>
        <v/>
      </c>
      <c r="AF880" s="35" t="str">
        <f>IF(AND($E880="Oui",$L880="Stage"),1,"")</f>
        <v/>
      </c>
      <c r="AG880" s="35" t="str">
        <f>IF(AND($E880="Oui",$L880="Autre"),1,"")</f>
        <v/>
      </c>
      <c r="AH880" s="35" t="str">
        <f>IF(AND($E880="Oui",$O880="Cadre"),1,"")</f>
        <v/>
      </c>
      <c r="AI880" s="35" t="str">
        <f>IF(AND($E880="Oui",$O880="Agent de maîtrise"),1,"")</f>
        <v/>
      </c>
      <c r="AJ880" s="35" t="str">
        <f>IF(AND($E880="Oui",$O880="Autre"),1,"")</f>
        <v/>
      </c>
      <c r="AK880" s="38" t="str">
        <f>IF(AND($E880="Oui",$H880="F"),($C$3-J880)/365,"")</f>
        <v/>
      </c>
      <c r="AL880" s="38" t="str">
        <f>IF(AND($E880="Oui",$H880="M"),($C$3-$J880)/365,"")</f>
        <v/>
      </c>
      <c r="AM880" s="35" t="str">
        <f>IF(AND($E880="Oui",$L880="CDI",$H880="F"),1,"")</f>
        <v/>
      </c>
      <c r="AN880" s="35" t="str">
        <f>IF(AND($E880="Oui",$L880="CDD",$H880="F"),1,"")</f>
        <v/>
      </c>
      <c r="AO880" s="35" t="str">
        <f>IF(AND($E880="Oui",$L880="Apprentissage",$H880="F"),1,"")</f>
        <v/>
      </c>
      <c r="AP880" s="35" t="str">
        <f>IF(AND($E880="Oui",$L880="Stage",$H880="F"),1,"")</f>
        <v/>
      </c>
      <c r="AQ880" s="35" t="str">
        <f>IF(AND($E880="Oui",$L880="Autre",$H880="F"),1,"")</f>
        <v/>
      </c>
      <c r="AR880" s="35" t="str">
        <f>IF(AND($E880="Oui",$O880="Cadre",$H880="F"),1,"")</f>
        <v/>
      </c>
      <c r="AS880" s="35" t="str">
        <f>IF(AND($E880="Oui",$O880="Agent de maîtrise",$H880="F"),1,"")</f>
        <v/>
      </c>
      <c r="AT880" s="35" t="str">
        <f>IF(AND($E880="Oui",$O880="Autre",$H880="F"),1,"")</f>
        <v/>
      </c>
      <c r="AU880" s="35" t="str">
        <f ca="1">IF($D880&gt;$AU$5,1,"")</f>
        <v/>
      </c>
      <c r="AV880" s="35" t="str">
        <f ca="1">IF(AND($D880&gt;$AV$5,$D880&lt;$AU$5),1,"")</f>
        <v/>
      </c>
      <c r="AW880" s="35" t="str">
        <f ca="1">IF($C880&gt;$AU$5,1,"")</f>
        <v/>
      </c>
      <c r="AX880" s="35" t="str">
        <f ca="1">IF(AND($C880&gt;$AV$5,$C880&lt;$AU$5),1,"")</f>
        <v/>
      </c>
      <c r="AY880" s="21" t="str">
        <f t="shared" si="69"/>
        <v/>
      </c>
    </row>
    <row r="881" spans="1:51" x14ac:dyDescent="0.25">
      <c r="A881" s="18">
        <v>874</v>
      </c>
      <c r="B881" s="32"/>
      <c r="C881" s="33"/>
      <c r="D881" s="33"/>
      <c r="E881" s="26" t="str">
        <f t="shared" si="65"/>
        <v/>
      </c>
      <c r="F881" s="34"/>
      <c r="G881" s="35"/>
      <c r="H881" s="33"/>
      <c r="I881" s="35"/>
      <c r="J881" s="37"/>
      <c r="K881" s="37"/>
      <c r="L881" s="37"/>
      <c r="M881" s="37"/>
      <c r="N881" s="33"/>
      <c r="O881" s="33"/>
      <c r="P881" s="33"/>
      <c r="Q881" s="33"/>
      <c r="R881" s="35"/>
      <c r="S881" s="35"/>
      <c r="T881" s="37"/>
      <c r="U881" s="37"/>
      <c r="V881" s="35" t="str">
        <f>IF(ISBLANK(C881),"",IF(ISBLANK($D881),$C$3-C881,D881-C881))</f>
        <v/>
      </c>
      <c r="W881" s="35" t="str">
        <f>IF(E881="Oui",1,"")</f>
        <v/>
      </c>
      <c r="X881" s="35" t="str">
        <f t="shared" si="66"/>
        <v/>
      </c>
      <c r="Y881" s="35" t="str">
        <f t="shared" si="67"/>
        <v/>
      </c>
      <c r="Z881" s="35" t="str">
        <f>IF(E881="Oui",N881,"")</f>
        <v/>
      </c>
      <c r="AA881" s="38" t="str">
        <f>IF(E881="Oui",($C$3-J881)/365,"")</f>
        <v/>
      </c>
      <c r="AB881" s="35" t="str">
        <f t="shared" si="68"/>
        <v/>
      </c>
      <c r="AC881" s="35" t="str">
        <f>IF(AND($E881="Oui",$L881="CDI"),1,"")</f>
        <v/>
      </c>
      <c r="AD881" s="35" t="str">
        <f>IF(AND($E881="Oui",$L881="CDD"),1,"")</f>
        <v/>
      </c>
      <c r="AE881" s="35" t="str">
        <f>IF(AND($E881="Oui",$L881="Apprentissage"),1,"")</f>
        <v/>
      </c>
      <c r="AF881" s="35" t="str">
        <f>IF(AND($E881="Oui",$L881="Stage"),1,"")</f>
        <v/>
      </c>
      <c r="AG881" s="35" t="str">
        <f>IF(AND($E881="Oui",$L881="Autre"),1,"")</f>
        <v/>
      </c>
      <c r="AH881" s="35" t="str">
        <f>IF(AND($E881="Oui",$O881="Cadre"),1,"")</f>
        <v/>
      </c>
      <c r="AI881" s="35" t="str">
        <f>IF(AND($E881="Oui",$O881="Agent de maîtrise"),1,"")</f>
        <v/>
      </c>
      <c r="AJ881" s="35" t="str">
        <f>IF(AND($E881="Oui",$O881="Autre"),1,"")</f>
        <v/>
      </c>
      <c r="AK881" s="38" t="str">
        <f>IF(AND($E881="Oui",$H881="F"),($C$3-J881)/365,"")</f>
        <v/>
      </c>
      <c r="AL881" s="38" t="str">
        <f>IF(AND($E881="Oui",$H881="M"),($C$3-$J881)/365,"")</f>
        <v/>
      </c>
      <c r="AM881" s="35" t="str">
        <f>IF(AND($E881="Oui",$L881="CDI",$H881="F"),1,"")</f>
        <v/>
      </c>
      <c r="AN881" s="35" t="str">
        <f>IF(AND($E881="Oui",$L881="CDD",$H881="F"),1,"")</f>
        <v/>
      </c>
      <c r="AO881" s="35" t="str">
        <f>IF(AND($E881="Oui",$L881="Apprentissage",$H881="F"),1,"")</f>
        <v/>
      </c>
      <c r="AP881" s="35" t="str">
        <f>IF(AND($E881="Oui",$L881="Stage",$H881="F"),1,"")</f>
        <v/>
      </c>
      <c r="AQ881" s="35" t="str">
        <f>IF(AND($E881="Oui",$L881="Autre",$H881="F"),1,"")</f>
        <v/>
      </c>
      <c r="AR881" s="35" t="str">
        <f>IF(AND($E881="Oui",$O881="Cadre",$H881="F"),1,"")</f>
        <v/>
      </c>
      <c r="AS881" s="35" t="str">
        <f>IF(AND($E881="Oui",$O881="Agent de maîtrise",$H881="F"),1,"")</f>
        <v/>
      </c>
      <c r="AT881" s="35" t="str">
        <f>IF(AND($E881="Oui",$O881="Autre",$H881="F"),1,"")</f>
        <v/>
      </c>
      <c r="AU881" s="35" t="str">
        <f ca="1">IF($D881&gt;$AU$5,1,"")</f>
        <v/>
      </c>
      <c r="AV881" s="35" t="str">
        <f ca="1">IF(AND($D881&gt;$AV$5,$D881&lt;$AU$5),1,"")</f>
        <v/>
      </c>
      <c r="AW881" s="35" t="str">
        <f ca="1">IF($C881&gt;$AU$5,1,"")</f>
        <v/>
      </c>
      <c r="AX881" s="35" t="str">
        <f ca="1">IF(AND($C881&gt;$AV$5,$C881&lt;$AU$5),1,"")</f>
        <v/>
      </c>
      <c r="AY881" s="21" t="str">
        <f t="shared" si="69"/>
        <v/>
      </c>
    </row>
    <row r="882" spans="1:51" x14ac:dyDescent="0.25">
      <c r="A882" s="18">
        <v>875</v>
      </c>
      <c r="B882" s="32"/>
      <c r="C882" s="33"/>
      <c r="D882" s="33"/>
      <c r="E882" s="26" t="str">
        <f t="shared" si="65"/>
        <v/>
      </c>
      <c r="F882" s="34"/>
      <c r="G882" s="35"/>
      <c r="H882" s="33"/>
      <c r="I882" s="35"/>
      <c r="J882" s="37"/>
      <c r="K882" s="37"/>
      <c r="L882" s="37"/>
      <c r="M882" s="37"/>
      <c r="N882" s="33"/>
      <c r="O882" s="33"/>
      <c r="P882" s="33"/>
      <c r="Q882" s="33"/>
      <c r="R882" s="35"/>
      <c r="S882" s="35"/>
      <c r="T882" s="37"/>
      <c r="U882" s="37"/>
      <c r="V882" s="35" t="str">
        <f>IF(ISBLANK(C882),"",IF(ISBLANK($D882),$C$3-C882,D882-C882))</f>
        <v/>
      </c>
      <c r="W882" s="35" t="str">
        <f>IF(E882="Oui",1,"")</f>
        <v/>
      </c>
      <c r="X882" s="35" t="str">
        <f t="shared" si="66"/>
        <v/>
      </c>
      <c r="Y882" s="35" t="str">
        <f t="shared" si="67"/>
        <v/>
      </c>
      <c r="Z882" s="35" t="str">
        <f>IF(E882="Oui",N882,"")</f>
        <v/>
      </c>
      <c r="AA882" s="38" t="str">
        <f>IF(E882="Oui",($C$3-J882)/365,"")</f>
        <v/>
      </c>
      <c r="AB882" s="35" t="str">
        <f t="shared" si="68"/>
        <v/>
      </c>
      <c r="AC882" s="35" t="str">
        <f>IF(AND($E882="Oui",$L882="CDI"),1,"")</f>
        <v/>
      </c>
      <c r="AD882" s="35" t="str">
        <f>IF(AND($E882="Oui",$L882="CDD"),1,"")</f>
        <v/>
      </c>
      <c r="AE882" s="35" t="str">
        <f>IF(AND($E882="Oui",$L882="Apprentissage"),1,"")</f>
        <v/>
      </c>
      <c r="AF882" s="35" t="str">
        <f>IF(AND($E882="Oui",$L882="Stage"),1,"")</f>
        <v/>
      </c>
      <c r="AG882" s="35" t="str">
        <f>IF(AND($E882="Oui",$L882="Autre"),1,"")</f>
        <v/>
      </c>
      <c r="AH882" s="35" t="str">
        <f>IF(AND($E882="Oui",$O882="Cadre"),1,"")</f>
        <v/>
      </c>
      <c r="AI882" s="35" t="str">
        <f>IF(AND($E882="Oui",$O882="Agent de maîtrise"),1,"")</f>
        <v/>
      </c>
      <c r="AJ882" s="35" t="str">
        <f>IF(AND($E882="Oui",$O882="Autre"),1,"")</f>
        <v/>
      </c>
      <c r="AK882" s="38" t="str">
        <f>IF(AND($E882="Oui",$H882="F"),($C$3-J882)/365,"")</f>
        <v/>
      </c>
      <c r="AL882" s="38" t="str">
        <f>IF(AND($E882="Oui",$H882="M"),($C$3-$J882)/365,"")</f>
        <v/>
      </c>
      <c r="AM882" s="35" t="str">
        <f>IF(AND($E882="Oui",$L882="CDI",$H882="F"),1,"")</f>
        <v/>
      </c>
      <c r="AN882" s="35" t="str">
        <f>IF(AND($E882="Oui",$L882="CDD",$H882="F"),1,"")</f>
        <v/>
      </c>
      <c r="AO882" s="35" t="str">
        <f>IF(AND($E882="Oui",$L882="Apprentissage",$H882="F"),1,"")</f>
        <v/>
      </c>
      <c r="AP882" s="35" t="str">
        <f>IF(AND($E882="Oui",$L882="Stage",$H882="F"),1,"")</f>
        <v/>
      </c>
      <c r="AQ882" s="35" t="str">
        <f>IF(AND($E882="Oui",$L882="Autre",$H882="F"),1,"")</f>
        <v/>
      </c>
      <c r="AR882" s="35" t="str">
        <f>IF(AND($E882="Oui",$O882="Cadre",$H882="F"),1,"")</f>
        <v/>
      </c>
      <c r="AS882" s="35" t="str">
        <f>IF(AND($E882="Oui",$O882="Agent de maîtrise",$H882="F"),1,"")</f>
        <v/>
      </c>
      <c r="AT882" s="35" t="str">
        <f>IF(AND($E882="Oui",$O882="Autre",$H882="F"),1,"")</f>
        <v/>
      </c>
      <c r="AU882" s="35" t="str">
        <f ca="1">IF($D882&gt;$AU$5,1,"")</f>
        <v/>
      </c>
      <c r="AV882" s="35" t="str">
        <f ca="1">IF(AND($D882&gt;$AV$5,$D882&lt;$AU$5),1,"")</f>
        <v/>
      </c>
      <c r="AW882" s="35" t="str">
        <f ca="1">IF($C882&gt;$AU$5,1,"")</f>
        <v/>
      </c>
      <c r="AX882" s="35" t="str">
        <f ca="1">IF(AND($C882&gt;$AV$5,$C882&lt;$AU$5),1,"")</f>
        <v/>
      </c>
      <c r="AY882" s="21" t="str">
        <f t="shared" si="69"/>
        <v/>
      </c>
    </row>
    <row r="883" spans="1:51" x14ac:dyDescent="0.25">
      <c r="A883" s="18">
        <v>876</v>
      </c>
      <c r="B883" s="32"/>
      <c r="C883" s="33"/>
      <c r="D883" s="33"/>
      <c r="E883" s="26" t="str">
        <f t="shared" si="65"/>
        <v/>
      </c>
      <c r="F883" s="34"/>
      <c r="G883" s="35"/>
      <c r="H883" s="33"/>
      <c r="I883" s="35"/>
      <c r="J883" s="37"/>
      <c r="K883" s="37"/>
      <c r="L883" s="37"/>
      <c r="M883" s="37"/>
      <c r="N883" s="33"/>
      <c r="O883" s="33"/>
      <c r="P883" s="33"/>
      <c r="Q883" s="33"/>
      <c r="R883" s="35"/>
      <c r="S883" s="35"/>
      <c r="T883" s="37"/>
      <c r="U883" s="37"/>
      <c r="V883" s="35" t="str">
        <f>IF(ISBLANK(C883),"",IF(ISBLANK($D883),$C$3-C883,D883-C883))</f>
        <v/>
      </c>
      <c r="W883" s="35" t="str">
        <f>IF(E883="Oui",1,"")</f>
        <v/>
      </c>
      <c r="X883" s="35" t="str">
        <f t="shared" si="66"/>
        <v/>
      </c>
      <c r="Y883" s="35" t="str">
        <f t="shared" si="67"/>
        <v/>
      </c>
      <c r="Z883" s="35" t="str">
        <f>IF(E883="Oui",N883,"")</f>
        <v/>
      </c>
      <c r="AA883" s="38" t="str">
        <f>IF(E883="Oui",($C$3-J883)/365,"")</f>
        <v/>
      </c>
      <c r="AB883" s="35" t="str">
        <f t="shared" si="68"/>
        <v/>
      </c>
      <c r="AC883" s="35" t="str">
        <f>IF(AND($E883="Oui",$L883="CDI"),1,"")</f>
        <v/>
      </c>
      <c r="AD883" s="35" t="str">
        <f>IF(AND($E883="Oui",$L883="CDD"),1,"")</f>
        <v/>
      </c>
      <c r="AE883" s="35" t="str">
        <f>IF(AND($E883="Oui",$L883="Apprentissage"),1,"")</f>
        <v/>
      </c>
      <c r="AF883" s="35" t="str">
        <f>IF(AND($E883="Oui",$L883="Stage"),1,"")</f>
        <v/>
      </c>
      <c r="AG883" s="35" t="str">
        <f>IF(AND($E883="Oui",$L883="Autre"),1,"")</f>
        <v/>
      </c>
      <c r="AH883" s="35" t="str">
        <f>IF(AND($E883="Oui",$O883="Cadre"),1,"")</f>
        <v/>
      </c>
      <c r="AI883" s="35" t="str">
        <f>IF(AND($E883="Oui",$O883="Agent de maîtrise"),1,"")</f>
        <v/>
      </c>
      <c r="AJ883" s="35" t="str">
        <f>IF(AND($E883="Oui",$O883="Autre"),1,"")</f>
        <v/>
      </c>
      <c r="AK883" s="38" t="str">
        <f>IF(AND($E883="Oui",$H883="F"),($C$3-J883)/365,"")</f>
        <v/>
      </c>
      <c r="AL883" s="38" t="str">
        <f>IF(AND($E883="Oui",$H883="M"),($C$3-$J883)/365,"")</f>
        <v/>
      </c>
      <c r="AM883" s="35" t="str">
        <f>IF(AND($E883="Oui",$L883="CDI",$H883="F"),1,"")</f>
        <v/>
      </c>
      <c r="AN883" s="35" t="str">
        <f>IF(AND($E883="Oui",$L883="CDD",$H883="F"),1,"")</f>
        <v/>
      </c>
      <c r="AO883" s="35" t="str">
        <f>IF(AND($E883="Oui",$L883="Apprentissage",$H883="F"),1,"")</f>
        <v/>
      </c>
      <c r="AP883" s="35" t="str">
        <f>IF(AND($E883="Oui",$L883="Stage",$H883="F"),1,"")</f>
        <v/>
      </c>
      <c r="AQ883" s="35" t="str">
        <f>IF(AND($E883="Oui",$L883="Autre",$H883="F"),1,"")</f>
        <v/>
      </c>
      <c r="AR883" s="35" t="str">
        <f>IF(AND($E883="Oui",$O883="Cadre",$H883="F"),1,"")</f>
        <v/>
      </c>
      <c r="AS883" s="35" t="str">
        <f>IF(AND($E883="Oui",$O883="Agent de maîtrise",$H883="F"),1,"")</f>
        <v/>
      </c>
      <c r="AT883" s="35" t="str">
        <f>IF(AND($E883="Oui",$O883="Autre",$H883="F"),1,"")</f>
        <v/>
      </c>
      <c r="AU883" s="35" t="str">
        <f ca="1">IF($D883&gt;$AU$5,1,"")</f>
        <v/>
      </c>
      <c r="AV883" s="35" t="str">
        <f ca="1">IF(AND($D883&gt;$AV$5,$D883&lt;$AU$5),1,"")</f>
        <v/>
      </c>
      <c r="AW883" s="35" t="str">
        <f ca="1">IF($C883&gt;$AU$5,1,"")</f>
        <v/>
      </c>
      <c r="AX883" s="35" t="str">
        <f ca="1">IF(AND($C883&gt;$AV$5,$C883&lt;$AU$5),1,"")</f>
        <v/>
      </c>
      <c r="AY883" s="21" t="str">
        <f t="shared" si="69"/>
        <v/>
      </c>
    </row>
    <row r="884" spans="1:51" x14ac:dyDescent="0.25">
      <c r="A884" s="18">
        <v>877</v>
      </c>
      <c r="B884" s="32"/>
      <c r="C884" s="33"/>
      <c r="D884" s="33"/>
      <c r="E884" s="26" t="str">
        <f t="shared" si="65"/>
        <v/>
      </c>
      <c r="F884" s="34"/>
      <c r="G884" s="35"/>
      <c r="H884" s="33"/>
      <c r="I884" s="35"/>
      <c r="J884" s="37"/>
      <c r="K884" s="37"/>
      <c r="L884" s="37"/>
      <c r="M884" s="37"/>
      <c r="N884" s="33"/>
      <c r="O884" s="33"/>
      <c r="P884" s="33"/>
      <c r="Q884" s="33"/>
      <c r="R884" s="35"/>
      <c r="S884" s="35"/>
      <c r="T884" s="37"/>
      <c r="U884" s="37"/>
      <c r="V884" s="35" t="str">
        <f>IF(ISBLANK(C884),"",IF(ISBLANK($D884),$C$3-C884,D884-C884))</f>
        <v/>
      </c>
      <c r="W884" s="35" t="str">
        <f>IF(E884="Oui",1,"")</f>
        <v/>
      </c>
      <c r="X884" s="35" t="str">
        <f t="shared" si="66"/>
        <v/>
      </c>
      <c r="Y884" s="35" t="str">
        <f t="shared" si="67"/>
        <v/>
      </c>
      <c r="Z884" s="35" t="str">
        <f>IF(E884="Oui",N884,"")</f>
        <v/>
      </c>
      <c r="AA884" s="38" t="str">
        <f>IF(E884="Oui",($C$3-J884)/365,"")</f>
        <v/>
      </c>
      <c r="AB884" s="35" t="str">
        <f t="shared" si="68"/>
        <v/>
      </c>
      <c r="AC884" s="35" t="str">
        <f>IF(AND($E884="Oui",$L884="CDI"),1,"")</f>
        <v/>
      </c>
      <c r="AD884" s="35" t="str">
        <f>IF(AND($E884="Oui",$L884="CDD"),1,"")</f>
        <v/>
      </c>
      <c r="AE884" s="35" t="str">
        <f>IF(AND($E884="Oui",$L884="Apprentissage"),1,"")</f>
        <v/>
      </c>
      <c r="AF884" s="35" t="str">
        <f>IF(AND($E884="Oui",$L884="Stage"),1,"")</f>
        <v/>
      </c>
      <c r="AG884" s="35" t="str">
        <f>IF(AND($E884="Oui",$L884="Autre"),1,"")</f>
        <v/>
      </c>
      <c r="AH884" s="35" t="str">
        <f>IF(AND($E884="Oui",$O884="Cadre"),1,"")</f>
        <v/>
      </c>
      <c r="AI884" s="35" t="str">
        <f>IF(AND($E884="Oui",$O884="Agent de maîtrise"),1,"")</f>
        <v/>
      </c>
      <c r="AJ884" s="35" t="str">
        <f>IF(AND($E884="Oui",$O884="Autre"),1,"")</f>
        <v/>
      </c>
      <c r="AK884" s="38" t="str">
        <f>IF(AND($E884="Oui",$H884="F"),($C$3-J884)/365,"")</f>
        <v/>
      </c>
      <c r="AL884" s="38" t="str">
        <f>IF(AND($E884="Oui",$H884="M"),($C$3-$J884)/365,"")</f>
        <v/>
      </c>
      <c r="AM884" s="35" t="str">
        <f>IF(AND($E884="Oui",$L884="CDI",$H884="F"),1,"")</f>
        <v/>
      </c>
      <c r="AN884" s="35" t="str">
        <f>IF(AND($E884="Oui",$L884="CDD",$H884="F"),1,"")</f>
        <v/>
      </c>
      <c r="AO884" s="35" t="str">
        <f>IF(AND($E884="Oui",$L884="Apprentissage",$H884="F"),1,"")</f>
        <v/>
      </c>
      <c r="AP884" s="35" t="str">
        <f>IF(AND($E884="Oui",$L884="Stage",$H884="F"),1,"")</f>
        <v/>
      </c>
      <c r="AQ884" s="35" t="str">
        <f>IF(AND($E884="Oui",$L884="Autre",$H884="F"),1,"")</f>
        <v/>
      </c>
      <c r="AR884" s="35" t="str">
        <f>IF(AND($E884="Oui",$O884="Cadre",$H884="F"),1,"")</f>
        <v/>
      </c>
      <c r="AS884" s="35" t="str">
        <f>IF(AND($E884="Oui",$O884="Agent de maîtrise",$H884="F"),1,"")</f>
        <v/>
      </c>
      <c r="AT884" s="35" t="str">
        <f>IF(AND($E884="Oui",$O884="Autre",$H884="F"),1,"")</f>
        <v/>
      </c>
      <c r="AU884" s="35" t="str">
        <f ca="1">IF($D884&gt;$AU$5,1,"")</f>
        <v/>
      </c>
      <c r="AV884" s="35" t="str">
        <f ca="1">IF(AND($D884&gt;$AV$5,$D884&lt;$AU$5),1,"")</f>
        <v/>
      </c>
      <c r="AW884" s="35" t="str">
        <f ca="1">IF($C884&gt;$AU$5,1,"")</f>
        <v/>
      </c>
      <c r="AX884" s="35" t="str">
        <f ca="1">IF(AND($C884&gt;$AV$5,$C884&lt;$AU$5),1,"")</f>
        <v/>
      </c>
      <c r="AY884" s="21" t="str">
        <f t="shared" si="69"/>
        <v/>
      </c>
    </row>
    <row r="885" spans="1:51" x14ac:dyDescent="0.25">
      <c r="A885" s="18">
        <v>878</v>
      </c>
      <c r="B885" s="32"/>
      <c r="C885" s="33"/>
      <c r="D885" s="33"/>
      <c r="E885" s="26" t="str">
        <f t="shared" si="65"/>
        <v/>
      </c>
      <c r="F885" s="34"/>
      <c r="G885" s="35"/>
      <c r="H885" s="33"/>
      <c r="I885" s="35"/>
      <c r="J885" s="37"/>
      <c r="K885" s="37"/>
      <c r="L885" s="37"/>
      <c r="M885" s="37"/>
      <c r="N885" s="33"/>
      <c r="O885" s="33"/>
      <c r="P885" s="33"/>
      <c r="Q885" s="33"/>
      <c r="R885" s="35"/>
      <c r="S885" s="35"/>
      <c r="T885" s="37"/>
      <c r="U885" s="37"/>
      <c r="V885" s="35" t="str">
        <f>IF(ISBLANK(C885),"",IF(ISBLANK($D885),$C$3-C885,D885-C885))</f>
        <v/>
      </c>
      <c r="W885" s="35" t="str">
        <f>IF(E885="Oui",1,"")</f>
        <v/>
      </c>
      <c r="X885" s="35" t="str">
        <f t="shared" si="66"/>
        <v/>
      </c>
      <c r="Y885" s="35" t="str">
        <f t="shared" si="67"/>
        <v/>
      </c>
      <c r="Z885" s="35" t="str">
        <f>IF(E885="Oui",N885,"")</f>
        <v/>
      </c>
      <c r="AA885" s="38" t="str">
        <f>IF(E885="Oui",($C$3-J885)/365,"")</f>
        <v/>
      </c>
      <c r="AB885" s="35" t="str">
        <f t="shared" si="68"/>
        <v/>
      </c>
      <c r="AC885" s="35" t="str">
        <f>IF(AND($E885="Oui",$L885="CDI"),1,"")</f>
        <v/>
      </c>
      <c r="AD885" s="35" t="str">
        <f>IF(AND($E885="Oui",$L885="CDD"),1,"")</f>
        <v/>
      </c>
      <c r="AE885" s="35" t="str">
        <f>IF(AND($E885="Oui",$L885="Apprentissage"),1,"")</f>
        <v/>
      </c>
      <c r="AF885" s="35" t="str">
        <f>IF(AND($E885="Oui",$L885="Stage"),1,"")</f>
        <v/>
      </c>
      <c r="AG885" s="35" t="str">
        <f>IF(AND($E885="Oui",$L885="Autre"),1,"")</f>
        <v/>
      </c>
      <c r="AH885" s="35" t="str">
        <f>IF(AND($E885="Oui",$O885="Cadre"),1,"")</f>
        <v/>
      </c>
      <c r="AI885" s="35" t="str">
        <f>IF(AND($E885="Oui",$O885="Agent de maîtrise"),1,"")</f>
        <v/>
      </c>
      <c r="AJ885" s="35" t="str">
        <f>IF(AND($E885="Oui",$O885="Autre"),1,"")</f>
        <v/>
      </c>
      <c r="AK885" s="38" t="str">
        <f>IF(AND($E885="Oui",$H885="F"),($C$3-J885)/365,"")</f>
        <v/>
      </c>
      <c r="AL885" s="38" t="str">
        <f>IF(AND($E885="Oui",$H885="M"),($C$3-$J885)/365,"")</f>
        <v/>
      </c>
      <c r="AM885" s="35" t="str">
        <f>IF(AND($E885="Oui",$L885="CDI",$H885="F"),1,"")</f>
        <v/>
      </c>
      <c r="AN885" s="35" t="str">
        <f>IF(AND($E885="Oui",$L885="CDD",$H885="F"),1,"")</f>
        <v/>
      </c>
      <c r="AO885" s="35" t="str">
        <f>IF(AND($E885="Oui",$L885="Apprentissage",$H885="F"),1,"")</f>
        <v/>
      </c>
      <c r="AP885" s="35" t="str">
        <f>IF(AND($E885="Oui",$L885="Stage",$H885="F"),1,"")</f>
        <v/>
      </c>
      <c r="AQ885" s="35" t="str">
        <f>IF(AND($E885="Oui",$L885="Autre",$H885="F"),1,"")</f>
        <v/>
      </c>
      <c r="AR885" s="35" t="str">
        <f>IF(AND($E885="Oui",$O885="Cadre",$H885="F"),1,"")</f>
        <v/>
      </c>
      <c r="AS885" s="35" t="str">
        <f>IF(AND($E885="Oui",$O885="Agent de maîtrise",$H885="F"),1,"")</f>
        <v/>
      </c>
      <c r="AT885" s="35" t="str">
        <f>IF(AND($E885="Oui",$O885="Autre",$H885="F"),1,"")</f>
        <v/>
      </c>
      <c r="AU885" s="35" t="str">
        <f ca="1">IF($D885&gt;$AU$5,1,"")</f>
        <v/>
      </c>
      <c r="AV885" s="35" t="str">
        <f ca="1">IF(AND($D885&gt;$AV$5,$D885&lt;$AU$5),1,"")</f>
        <v/>
      </c>
      <c r="AW885" s="35" t="str">
        <f ca="1">IF($C885&gt;$AU$5,1,"")</f>
        <v/>
      </c>
      <c r="AX885" s="35" t="str">
        <f ca="1">IF(AND($C885&gt;$AV$5,$C885&lt;$AU$5),1,"")</f>
        <v/>
      </c>
      <c r="AY885" s="21" t="str">
        <f t="shared" si="69"/>
        <v/>
      </c>
    </row>
    <row r="886" spans="1:51" x14ac:dyDescent="0.25">
      <c r="A886" s="18">
        <v>879</v>
      </c>
      <c r="B886" s="32"/>
      <c r="C886" s="33"/>
      <c r="D886" s="33"/>
      <c r="E886" s="26" t="str">
        <f t="shared" si="65"/>
        <v/>
      </c>
      <c r="F886" s="34"/>
      <c r="G886" s="35"/>
      <c r="H886" s="33"/>
      <c r="I886" s="35"/>
      <c r="J886" s="37"/>
      <c r="K886" s="37"/>
      <c r="L886" s="37"/>
      <c r="M886" s="37"/>
      <c r="N886" s="33"/>
      <c r="O886" s="33"/>
      <c r="P886" s="33"/>
      <c r="Q886" s="33"/>
      <c r="R886" s="35"/>
      <c r="S886" s="35"/>
      <c r="T886" s="37"/>
      <c r="U886" s="37"/>
      <c r="V886" s="35" t="str">
        <f>IF(ISBLANK(C886),"",IF(ISBLANK($D886),$C$3-C886,D886-C886))</f>
        <v/>
      </c>
      <c r="W886" s="35" t="str">
        <f>IF(E886="Oui",1,"")</f>
        <v/>
      </c>
      <c r="X886" s="35" t="str">
        <f t="shared" si="66"/>
        <v/>
      </c>
      <c r="Y886" s="35" t="str">
        <f t="shared" si="67"/>
        <v/>
      </c>
      <c r="Z886" s="35" t="str">
        <f>IF(E886="Oui",N886,"")</f>
        <v/>
      </c>
      <c r="AA886" s="38" t="str">
        <f>IF(E886="Oui",($C$3-J886)/365,"")</f>
        <v/>
      </c>
      <c r="AB886" s="35" t="str">
        <f t="shared" si="68"/>
        <v/>
      </c>
      <c r="AC886" s="35" t="str">
        <f>IF(AND($E886="Oui",$L886="CDI"),1,"")</f>
        <v/>
      </c>
      <c r="AD886" s="35" t="str">
        <f>IF(AND($E886="Oui",$L886="CDD"),1,"")</f>
        <v/>
      </c>
      <c r="AE886" s="35" t="str">
        <f>IF(AND($E886="Oui",$L886="Apprentissage"),1,"")</f>
        <v/>
      </c>
      <c r="AF886" s="35" t="str">
        <f>IF(AND($E886="Oui",$L886="Stage"),1,"")</f>
        <v/>
      </c>
      <c r="AG886" s="35" t="str">
        <f>IF(AND($E886="Oui",$L886="Autre"),1,"")</f>
        <v/>
      </c>
      <c r="AH886" s="35" t="str">
        <f>IF(AND($E886="Oui",$O886="Cadre"),1,"")</f>
        <v/>
      </c>
      <c r="AI886" s="35" t="str">
        <f>IF(AND($E886="Oui",$O886="Agent de maîtrise"),1,"")</f>
        <v/>
      </c>
      <c r="AJ886" s="35" t="str">
        <f>IF(AND($E886="Oui",$O886="Autre"),1,"")</f>
        <v/>
      </c>
      <c r="AK886" s="38" t="str">
        <f>IF(AND($E886="Oui",$H886="F"),($C$3-J886)/365,"")</f>
        <v/>
      </c>
      <c r="AL886" s="38" t="str">
        <f>IF(AND($E886="Oui",$H886="M"),($C$3-$J886)/365,"")</f>
        <v/>
      </c>
      <c r="AM886" s="35" t="str">
        <f>IF(AND($E886="Oui",$L886="CDI",$H886="F"),1,"")</f>
        <v/>
      </c>
      <c r="AN886" s="35" t="str">
        <f>IF(AND($E886="Oui",$L886="CDD",$H886="F"),1,"")</f>
        <v/>
      </c>
      <c r="AO886" s="35" t="str">
        <f>IF(AND($E886="Oui",$L886="Apprentissage",$H886="F"),1,"")</f>
        <v/>
      </c>
      <c r="AP886" s="35" t="str">
        <f>IF(AND($E886="Oui",$L886="Stage",$H886="F"),1,"")</f>
        <v/>
      </c>
      <c r="AQ886" s="35" t="str">
        <f>IF(AND($E886="Oui",$L886="Autre",$H886="F"),1,"")</f>
        <v/>
      </c>
      <c r="AR886" s="35" t="str">
        <f>IF(AND($E886="Oui",$O886="Cadre",$H886="F"),1,"")</f>
        <v/>
      </c>
      <c r="AS886" s="35" t="str">
        <f>IF(AND($E886="Oui",$O886="Agent de maîtrise",$H886="F"),1,"")</f>
        <v/>
      </c>
      <c r="AT886" s="35" t="str">
        <f>IF(AND($E886="Oui",$O886="Autre",$H886="F"),1,"")</f>
        <v/>
      </c>
      <c r="AU886" s="35" t="str">
        <f ca="1">IF($D886&gt;$AU$5,1,"")</f>
        <v/>
      </c>
      <c r="AV886" s="35" t="str">
        <f ca="1">IF(AND($D886&gt;$AV$5,$D886&lt;$AU$5),1,"")</f>
        <v/>
      </c>
      <c r="AW886" s="35" t="str">
        <f ca="1">IF($C886&gt;$AU$5,1,"")</f>
        <v/>
      </c>
      <c r="AX886" s="35" t="str">
        <f ca="1">IF(AND($C886&gt;$AV$5,$C886&lt;$AU$5),1,"")</f>
        <v/>
      </c>
      <c r="AY886" s="21" t="str">
        <f t="shared" si="69"/>
        <v/>
      </c>
    </row>
    <row r="887" spans="1:51" x14ac:dyDescent="0.25">
      <c r="A887" s="18">
        <v>880</v>
      </c>
      <c r="B887" s="32"/>
      <c r="C887" s="33"/>
      <c r="D887" s="33"/>
      <c r="E887" s="26" t="str">
        <f t="shared" si="65"/>
        <v/>
      </c>
      <c r="F887" s="34"/>
      <c r="G887" s="35"/>
      <c r="H887" s="33"/>
      <c r="I887" s="35"/>
      <c r="J887" s="37"/>
      <c r="K887" s="37"/>
      <c r="L887" s="37"/>
      <c r="M887" s="37"/>
      <c r="N887" s="33"/>
      <c r="O887" s="33"/>
      <c r="P887" s="33"/>
      <c r="Q887" s="33"/>
      <c r="R887" s="35"/>
      <c r="S887" s="35"/>
      <c r="T887" s="37"/>
      <c r="U887" s="37"/>
      <c r="V887" s="35" t="str">
        <f>IF(ISBLANK(C887),"",IF(ISBLANK($D887),$C$3-C887,D887-C887))</f>
        <v/>
      </c>
      <c r="W887" s="35" t="str">
        <f>IF(E887="Oui",1,"")</f>
        <v/>
      </c>
      <c r="X887" s="35" t="str">
        <f t="shared" si="66"/>
        <v/>
      </c>
      <c r="Y887" s="35" t="str">
        <f t="shared" si="67"/>
        <v/>
      </c>
      <c r="Z887" s="35" t="str">
        <f>IF(E887="Oui",N887,"")</f>
        <v/>
      </c>
      <c r="AA887" s="38" t="str">
        <f>IF(E887="Oui",($C$3-J887)/365,"")</f>
        <v/>
      </c>
      <c r="AB887" s="35" t="str">
        <f t="shared" si="68"/>
        <v/>
      </c>
      <c r="AC887" s="35" t="str">
        <f>IF(AND($E887="Oui",$L887="CDI"),1,"")</f>
        <v/>
      </c>
      <c r="AD887" s="35" t="str">
        <f>IF(AND($E887="Oui",$L887="CDD"),1,"")</f>
        <v/>
      </c>
      <c r="AE887" s="35" t="str">
        <f>IF(AND($E887="Oui",$L887="Apprentissage"),1,"")</f>
        <v/>
      </c>
      <c r="AF887" s="35" t="str">
        <f>IF(AND($E887="Oui",$L887="Stage"),1,"")</f>
        <v/>
      </c>
      <c r="AG887" s="35" t="str">
        <f>IF(AND($E887="Oui",$L887="Autre"),1,"")</f>
        <v/>
      </c>
      <c r="AH887" s="35" t="str">
        <f>IF(AND($E887="Oui",$O887="Cadre"),1,"")</f>
        <v/>
      </c>
      <c r="AI887" s="35" t="str">
        <f>IF(AND($E887="Oui",$O887="Agent de maîtrise"),1,"")</f>
        <v/>
      </c>
      <c r="AJ887" s="35" t="str">
        <f>IF(AND($E887="Oui",$O887="Autre"),1,"")</f>
        <v/>
      </c>
      <c r="AK887" s="38" t="str">
        <f>IF(AND($E887="Oui",$H887="F"),($C$3-J887)/365,"")</f>
        <v/>
      </c>
      <c r="AL887" s="38" t="str">
        <f>IF(AND($E887="Oui",$H887="M"),($C$3-$J887)/365,"")</f>
        <v/>
      </c>
      <c r="AM887" s="35" t="str">
        <f>IF(AND($E887="Oui",$L887="CDI",$H887="F"),1,"")</f>
        <v/>
      </c>
      <c r="AN887" s="35" t="str">
        <f>IF(AND($E887="Oui",$L887="CDD",$H887="F"),1,"")</f>
        <v/>
      </c>
      <c r="AO887" s="35" t="str">
        <f>IF(AND($E887="Oui",$L887="Apprentissage",$H887="F"),1,"")</f>
        <v/>
      </c>
      <c r="AP887" s="35" t="str">
        <f>IF(AND($E887="Oui",$L887="Stage",$H887="F"),1,"")</f>
        <v/>
      </c>
      <c r="AQ887" s="35" t="str">
        <f>IF(AND($E887="Oui",$L887="Autre",$H887="F"),1,"")</f>
        <v/>
      </c>
      <c r="AR887" s="35" t="str">
        <f>IF(AND($E887="Oui",$O887="Cadre",$H887="F"),1,"")</f>
        <v/>
      </c>
      <c r="AS887" s="35" t="str">
        <f>IF(AND($E887="Oui",$O887="Agent de maîtrise",$H887="F"),1,"")</f>
        <v/>
      </c>
      <c r="AT887" s="35" t="str">
        <f>IF(AND($E887="Oui",$O887="Autre",$H887="F"),1,"")</f>
        <v/>
      </c>
      <c r="AU887" s="35" t="str">
        <f ca="1">IF($D887&gt;$AU$5,1,"")</f>
        <v/>
      </c>
      <c r="AV887" s="35" t="str">
        <f ca="1">IF(AND($D887&gt;$AV$5,$D887&lt;$AU$5),1,"")</f>
        <v/>
      </c>
      <c r="AW887" s="35" t="str">
        <f ca="1">IF($C887&gt;$AU$5,1,"")</f>
        <v/>
      </c>
      <c r="AX887" s="35" t="str">
        <f ca="1">IF(AND($C887&gt;$AV$5,$C887&lt;$AU$5),1,"")</f>
        <v/>
      </c>
      <c r="AY887" s="21" t="str">
        <f t="shared" si="69"/>
        <v/>
      </c>
    </row>
    <row r="888" spans="1:51" x14ac:dyDescent="0.25">
      <c r="A888" s="18">
        <v>881</v>
      </c>
      <c r="B888" s="32"/>
      <c r="C888" s="33"/>
      <c r="D888" s="33"/>
      <c r="E888" s="26" t="str">
        <f t="shared" si="65"/>
        <v/>
      </c>
      <c r="F888" s="34"/>
      <c r="G888" s="35"/>
      <c r="H888" s="33"/>
      <c r="I888" s="35"/>
      <c r="J888" s="37"/>
      <c r="K888" s="37"/>
      <c r="L888" s="37"/>
      <c r="M888" s="37"/>
      <c r="N888" s="33"/>
      <c r="O888" s="33"/>
      <c r="P888" s="33"/>
      <c r="Q888" s="33"/>
      <c r="R888" s="35"/>
      <c r="S888" s="35"/>
      <c r="T888" s="37"/>
      <c r="U888" s="37"/>
      <c r="V888" s="35" t="str">
        <f>IF(ISBLANK(C888),"",IF(ISBLANK($D888),$C$3-C888,D888-C888))</f>
        <v/>
      </c>
      <c r="W888" s="35" t="str">
        <f>IF(E888="Oui",1,"")</f>
        <v/>
      </c>
      <c r="X888" s="35" t="str">
        <f t="shared" si="66"/>
        <v/>
      </c>
      <c r="Y888" s="35" t="str">
        <f t="shared" si="67"/>
        <v/>
      </c>
      <c r="Z888" s="35" t="str">
        <f>IF(E888="Oui",N888,"")</f>
        <v/>
      </c>
      <c r="AA888" s="38" t="str">
        <f>IF(E888="Oui",($C$3-J888)/365,"")</f>
        <v/>
      </c>
      <c r="AB888" s="35" t="str">
        <f t="shared" si="68"/>
        <v/>
      </c>
      <c r="AC888" s="35" t="str">
        <f>IF(AND($E888="Oui",$L888="CDI"),1,"")</f>
        <v/>
      </c>
      <c r="AD888" s="35" t="str">
        <f>IF(AND($E888="Oui",$L888="CDD"),1,"")</f>
        <v/>
      </c>
      <c r="AE888" s="35" t="str">
        <f>IF(AND($E888="Oui",$L888="Apprentissage"),1,"")</f>
        <v/>
      </c>
      <c r="AF888" s="35" t="str">
        <f>IF(AND($E888="Oui",$L888="Stage"),1,"")</f>
        <v/>
      </c>
      <c r="AG888" s="35" t="str">
        <f>IF(AND($E888="Oui",$L888="Autre"),1,"")</f>
        <v/>
      </c>
      <c r="AH888" s="35" t="str">
        <f>IF(AND($E888="Oui",$O888="Cadre"),1,"")</f>
        <v/>
      </c>
      <c r="AI888" s="35" t="str">
        <f>IF(AND($E888="Oui",$O888="Agent de maîtrise"),1,"")</f>
        <v/>
      </c>
      <c r="AJ888" s="35" t="str">
        <f>IF(AND($E888="Oui",$O888="Autre"),1,"")</f>
        <v/>
      </c>
      <c r="AK888" s="38" t="str">
        <f>IF(AND($E888="Oui",$H888="F"),($C$3-J888)/365,"")</f>
        <v/>
      </c>
      <c r="AL888" s="38" t="str">
        <f>IF(AND($E888="Oui",$H888="M"),($C$3-$J888)/365,"")</f>
        <v/>
      </c>
      <c r="AM888" s="35" t="str">
        <f>IF(AND($E888="Oui",$L888="CDI",$H888="F"),1,"")</f>
        <v/>
      </c>
      <c r="AN888" s="35" t="str">
        <f>IF(AND($E888="Oui",$L888="CDD",$H888="F"),1,"")</f>
        <v/>
      </c>
      <c r="AO888" s="35" t="str">
        <f>IF(AND($E888="Oui",$L888="Apprentissage",$H888="F"),1,"")</f>
        <v/>
      </c>
      <c r="AP888" s="35" t="str">
        <f>IF(AND($E888="Oui",$L888="Stage",$H888="F"),1,"")</f>
        <v/>
      </c>
      <c r="AQ888" s="35" t="str">
        <f>IF(AND($E888="Oui",$L888="Autre",$H888="F"),1,"")</f>
        <v/>
      </c>
      <c r="AR888" s="35" t="str">
        <f>IF(AND($E888="Oui",$O888="Cadre",$H888="F"),1,"")</f>
        <v/>
      </c>
      <c r="AS888" s="35" t="str">
        <f>IF(AND($E888="Oui",$O888="Agent de maîtrise",$H888="F"),1,"")</f>
        <v/>
      </c>
      <c r="AT888" s="35" t="str">
        <f>IF(AND($E888="Oui",$O888="Autre",$H888="F"),1,"")</f>
        <v/>
      </c>
      <c r="AU888" s="35" t="str">
        <f ca="1">IF($D888&gt;$AU$5,1,"")</f>
        <v/>
      </c>
      <c r="AV888" s="35" t="str">
        <f ca="1">IF(AND($D888&gt;$AV$5,$D888&lt;$AU$5),1,"")</f>
        <v/>
      </c>
      <c r="AW888" s="35" t="str">
        <f ca="1">IF($C888&gt;$AU$5,1,"")</f>
        <v/>
      </c>
      <c r="AX888" s="35" t="str">
        <f ca="1">IF(AND($C888&gt;$AV$5,$C888&lt;$AU$5),1,"")</f>
        <v/>
      </c>
      <c r="AY888" s="21" t="str">
        <f t="shared" si="69"/>
        <v/>
      </c>
    </row>
    <row r="889" spans="1:51" x14ac:dyDescent="0.25">
      <c r="A889" s="18">
        <v>882</v>
      </c>
      <c r="B889" s="32"/>
      <c r="C889" s="33"/>
      <c r="D889" s="33"/>
      <c r="E889" s="26" t="str">
        <f t="shared" si="65"/>
        <v/>
      </c>
      <c r="F889" s="34"/>
      <c r="G889" s="35"/>
      <c r="H889" s="33"/>
      <c r="I889" s="35"/>
      <c r="J889" s="37"/>
      <c r="K889" s="37"/>
      <c r="L889" s="37"/>
      <c r="M889" s="37"/>
      <c r="N889" s="33"/>
      <c r="O889" s="33"/>
      <c r="P889" s="33"/>
      <c r="Q889" s="33"/>
      <c r="R889" s="35"/>
      <c r="S889" s="35"/>
      <c r="T889" s="37"/>
      <c r="U889" s="37"/>
      <c r="V889" s="35" t="str">
        <f>IF(ISBLANK(C889),"",IF(ISBLANK($D889),$C$3-C889,D889-C889))</f>
        <v/>
      </c>
      <c r="W889" s="35" t="str">
        <f>IF(E889="Oui",1,"")</f>
        <v/>
      </c>
      <c r="X889" s="35" t="str">
        <f t="shared" si="66"/>
        <v/>
      </c>
      <c r="Y889" s="35" t="str">
        <f t="shared" si="67"/>
        <v/>
      </c>
      <c r="Z889" s="35" t="str">
        <f>IF(E889="Oui",N889,"")</f>
        <v/>
      </c>
      <c r="AA889" s="38" t="str">
        <f>IF(E889="Oui",($C$3-J889)/365,"")</f>
        <v/>
      </c>
      <c r="AB889" s="35" t="str">
        <f t="shared" si="68"/>
        <v/>
      </c>
      <c r="AC889" s="35" t="str">
        <f>IF(AND($E889="Oui",$L889="CDI"),1,"")</f>
        <v/>
      </c>
      <c r="AD889" s="35" t="str">
        <f>IF(AND($E889="Oui",$L889="CDD"),1,"")</f>
        <v/>
      </c>
      <c r="AE889" s="35" t="str">
        <f>IF(AND($E889="Oui",$L889="Apprentissage"),1,"")</f>
        <v/>
      </c>
      <c r="AF889" s="35" t="str">
        <f>IF(AND($E889="Oui",$L889="Stage"),1,"")</f>
        <v/>
      </c>
      <c r="AG889" s="35" t="str">
        <f>IF(AND($E889="Oui",$L889="Autre"),1,"")</f>
        <v/>
      </c>
      <c r="AH889" s="35" t="str">
        <f>IF(AND($E889="Oui",$O889="Cadre"),1,"")</f>
        <v/>
      </c>
      <c r="AI889" s="35" t="str">
        <f>IF(AND($E889="Oui",$O889="Agent de maîtrise"),1,"")</f>
        <v/>
      </c>
      <c r="AJ889" s="35" t="str">
        <f>IF(AND($E889="Oui",$O889="Autre"),1,"")</f>
        <v/>
      </c>
      <c r="AK889" s="38" t="str">
        <f>IF(AND($E889="Oui",$H889="F"),($C$3-J889)/365,"")</f>
        <v/>
      </c>
      <c r="AL889" s="38" t="str">
        <f>IF(AND($E889="Oui",$H889="M"),($C$3-$J889)/365,"")</f>
        <v/>
      </c>
      <c r="AM889" s="35" t="str">
        <f>IF(AND($E889="Oui",$L889="CDI",$H889="F"),1,"")</f>
        <v/>
      </c>
      <c r="AN889" s="35" t="str">
        <f>IF(AND($E889="Oui",$L889="CDD",$H889="F"),1,"")</f>
        <v/>
      </c>
      <c r="AO889" s="35" t="str">
        <f>IF(AND($E889="Oui",$L889="Apprentissage",$H889="F"),1,"")</f>
        <v/>
      </c>
      <c r="AP889" s="35" t="str">
        <f>IF(AND($E889="Oui",$L889="Stage",$H889="F"),1,"")</f>
        <v/>
      </c>
      <c r="AQ889" s="35" t="str">
        <f>IF(AND($E889="Oui",$L889="Autre",$H889="F"),1,"")</f>
        <v/>
      </c>
      <c r="AR889" s="35" t="str">
        <f>IF(AND($E889="Oui",$O889="Cadre",$H889="F"),1,"")</f>
        <v/>
      </c>
      <c r="AS889" s="35" t="str">
        <f>IF(AND($E889="Oui",$O889="Agent de maîtrise",$H889="F"),1,"")</f>
        <v/>
      </c>
      <c r="AT889" s="35" t="str">
        <f>IF(AND($E889="Oui",$O889="Autre",$H889="F"),1,"")</f>
        <v/>
      </c>
      <c r="AU889" s="35" t="str">
        <f ca="1">IF($D889&gt;$AU$5,1,"")</f>
        <v/>
      </c>
      <c r="AV889" s="35" t="str">
        <f ca="1">IF(AND($D889&gt;$AV$5,$D889&lt;$AU$5),1,"")</f>
        <v/>
      </c>
      <c r="AW889" s="35" t="str">
        <f ca="1">IF($C889&gt;$AU$5,1,"")</f>
        <v/>
      </c>
      <c r="AX889" s="35" t="str">
        <f ca="1">IF(AND($C889&gt;$AV$5,$C889&lt;$AU$5),1,"")</f>
        <v/>
      </c>
      <c r="AY889" s="21" t="str">
        <f t="shared" si="69"/>
        <v/>
      </c>
    </row>
    <row r="890" spans="1:51" x14ac:dyDescent="0.25">
      <c r="A890" s="18">
        <v>883</v>
      </c>
      <c r="B890" s="32"/>
      <c r="C890" s="33"/>
      <c r="D890" s="33"/>
      <c r="E890" s="26" t="str">
        <f t="shared" si="65"/>
        <v/>
      </c>
      <c r="F890" s="34"/>
      <c r="G890" s="35"/>
      <c r="H890" s="33"/>
      <c r="I890" s="35"/>
      <c r="J890" s="37"/>
      <c r="K890" s="37"/>
      <c r="L890" s="37"/>
      <c r="M890" s="37"/>
      <c r="N890" s="33"/>
      <c r="O890" s="33"/>
      <c r="P890" s="33"/>
      <c r="Q890" s="33"/>
      <c r="R890" s="35"/>
      <c r="S890" s="35"/>
      <c r="T890" s="37"/>
      <c r="U890" s="37"/>
      <c r="V890" s="35" t="str">
        <f>IF(ISBLANK(C890),"",IF(ISBLANK($D890),$C$3-C890,D890-C890))</f>
        <v/>
      </c>
      <c r="W890" s="35" t="str">
        <f>IF(E890="Oui",1,"")</f>
        <v/>
      </c>
      <c r="X890" s="35" t="str">
        <f t="shared" si="66"/>
        <v/>
      </c>
      <c r="Y890" s="35" t="str">
        <f t="shared" si="67"/>
        <v/>
      </c>
      <c r="Z890" s="35" t="str">
        <f>IF(E890="Oui",N890,"")</f>
        <v/>
      </c>
      <c r="AA890" s="38" t="str">
        <f>IF(E890="Oui",($C$3-J890)/365,"")</f>
        <v/>
      </c>
      <c r="AB890" s="35" t="str">
        <f t="shared" si="68"/>
        <v/>
      </c>
      <c r="AC890" s="35" t="str">
        <f>IF(AND($E890="Oui",$L890="CDI"),1,"")</f>
        <v/>
      </c>
      <c r="AD890" s="35" t="str">
        <f>IF(AND($E890="Oui",$L890="CDD"),1,"")</f>
        <v/>
      </c>
      <c r="AE890" s="35" t="str">
        <f>IF(AND($E890="Oui",$L890="Apprentissage"),1,"")</f>
        <v/>
      </c>
      <c r="AF890" s="35" t="str">
        <f>IF(AND($E890="Oui",$L890="Stage"),1,"")</f>
        <v/>
      </c>
      <c r="AG890" s="35" t="str">
        <f>IF(AND($E890="Oui",$L890="Autre"),1,"")</f>
        <v/>
      </c>
      <c r="AH890" s="35" t="str">
        <f>IF(AND($E890="Oui",$O890="Cadre"),1,"")</f>
        <v/>
      </c>
      <c r="AI890" s="35" t="str">
        <f>IF(AND($E890="Oui",$O890="Agent de maîtrise"),1,"")</f>
        <v/>
      </c>
      <c r="AJ890" s="35" t="str">
        <f>IF(AND($E890="Oui",$O890="Autre"),1,"")</f>
        <v/>
      </c>
      <c r="AK890" s="38" t="str">
        <f>IF(AND($E890="Oui",$H890="F"),($C$3-J890)/365,"")</f>
        <v/>
      </c>
      <c r="AL890" s="38" t="str">
        <f>IF(AND($E890="Oui",$H890="M"),($C$3-$J890)/365,"")</f>
        <v/>
      </c>
      <c r="AM890" s="35" t="str">
        <f>IF(AND($E890="Oui",$L890="CDI",$H890="F"),1,"")</f>
        <v/>
      </c>
      <c r="AN890" s="35" t="str">
        <f>IF(AND($E890="Oui",$L890="CDD",$H890="F"),1,"")</f>
        <v/>
      </c>
      <c r="AO890" s="35" t="str">
        <f>IF(AND($E890="Oui",$L890="Apprentissage",$H890="F"),1,"")</f>
        <v/>
      </c>
      <c r="AP890" s="35" t="str">
        <f>IF(AND($E890="Oui",$L890="Stage",$H890="F"),1,"")</f>
        <v/>
      </c>
      <c r="AQ890" s="35" t="str">
        <f>IF(AND($E890="Oui",$L890="Autre",$H890="F"),1,"")</f>
        <v/>
      </c>
      <c r="AR890" s="35" t="str">
        <f>IF(AND($E890="Oui",$O890="Cadre",$H890="F"),1,"")</f>
        <v/>
      </c>
      <c r="AS890" s="35" t="str">
        <f>IF(AND($E890="Oui",$O890="Agent de maîtrise",$H890="F"),1,"")</f>
        <v/>
      </c>
      <c r="AT890" s="35" t="str">
        <f>IF(AND($E890="Oui",$O890="Autre",$H890="F"),1,"")</f>
        <v/>
      </c>
      <c r="AU890" s="35" t="str">
        <f ca="1">IF($D890&gt;$AU$5,1,"")</f>
        <v/>
      </c>
      <c r="AV890" s="35" t="str">
        <f ca="1">IF(AND($D890&gt;$AV$5,$D890&lt;$AU$5),1,"")</f>
        <v/>
      </c>
      <c r="AW890" s="35" t="str">
        <f ca="1">IF($C890&gt;$AU$5,1,"")</f>
        <v/>
      </c>
      <c r="AX890" s="35" t="str">
        <f ca="1">IF(AND($C890&gt;$AV$5,$C890&lt;$AU$5),1,"")</f>
        <v/>
      </c>
      <c r="AY890" s="21" t="str">
        <f t="shared" si="69"/>
        <v/>
      </c>
    </row>
    <row r="891" spans="1:51" x14ac:dyDescent="0.25">
      <c r="A891" s="18">
        <v>884</v>
      </c>
      <c r="B891" s="32"/>
      <c r="C891" s="33"/>
      <c r="D891" s="33"/>
      <c r="E891" s="26" t="str">
        <f t="shared" si="65"/>
        <v/>
      </c>
      <c r="F891" s="34"/>
      <c r="G891" s="35"/>
      <c r="H891" s="33"/>
      <c r="I891" s="35"/>
      <c r="J891" s="37"/>
      <c r="K891" s="37"/>
      <c r="L891" s="37"/>
      <c r="M891" s="37"/>
      <c r="N891" s="33"/>
      <c r="O891" s="33"/>
      <c r="P891" s="33"/>
      <c r="Q891" s="33"/>
      <c r="R891" s="35"/>
      <c r="S891" s="35"/>
      <c r="T891" s="37"/>
      <c r="U891" s="37"/>
      <c r="V891" s="35" t="str">
        <f>IF(ISBLANK(C891),"",IF(ISBLANK($D891),$C$3-C891,D891-C891))</f>
        <v/>
      </c>
      <c r="W891" s="35" t="str">
        <f>IF(E891="Oui",1,"")</f>
        <v/>
      </c>
      <c r="X891" s="35" t="str">
        <f t="shared" si="66"/>
        <v/>
      </c>
      <c r="Y891" s="35" t="str">
        <f t="shared" si="67"/>
        <v/>
      </c>
      <c r="Z891" s="35" t="str">
        <f>IF(E891="Oui",N891,"")</f>
        <v/>
      </c>
      <c r="AA891" s="38" t="str">
        <f>IF(E891="Oui",($C$3-J891)/365,"")</f>
        <v/>
      </c>
      <c r="AB891" s="35" t="str">
        <f t="shared" si="68"/>
        <v/>
      </c>
      <c r="AC891" s="35" t="str">
        <f>IF(AND($E891="Oui",$L891="CDI"),1,"")</f>
        <v/>
      </c>
      <c r="AD891" s="35" t="str">
        <f>IF(AND($E891="Oui",$L891="CDD"),1,"")</f>
        <v/>
      </c>
      <c r="AE891" s="35" t="str">
        <f>IF(AND($E891="Oui",$L891="Apprentissage"),1,"")</f>
        <v/>
      </c>
      <c r="AF891" s="35" t="str">
        <f>IF(AND($E891="Oui",$L891="Stage"),1,"")</f>
        <v/>
      </c>
      <c r="AG891" s="35" t="str">
        <f>IF(AND($E891="Oui",$L891="Autre"),1,"")</f>
        <v/>
      </c>
      <c r="AH891" s="35" t="str">
        <f>IF(AND($E891="Oui",$O891="Cadre"),1,"")</f>
        <v/>
      </c>
      <c r="AI891" s="35" t="str">
        <f>IF(AND($E891="Oui",$O891="Agent de maîtrise"),1,"")</f>
        <v/>
      </c>
      <c r="AJ891" s="35" t="str">
        <f>IF(AND($E891="Oui",$O891="Autre"),1,"")</f>
        <v/>
      </c>
      <c r="AK891" s="38" t="str">
        <f>IF(AND($E891="Oui",$H891="F"),($C$3-J891)/365,"")</f>
        <v/>
      </c>
      <c r="AL891" s="38" t="str">
        <f>IF(AND($E891="Oui",$H891="M"),($C$3-$J891)/365,"")</f>
        <v/>
      </c>
      <c r="AM891" s="35" t="str">
        <f>IF(AND($E891="Oui",$L891="CDI",$H891="F"),1,"")</f>
        <v/>
      </c>
      <c r="AN891" s="35" t="str">
        <f>IF(AND($E891="Oui",$L891="CDD",$H891="F"),1,"")</f>
        <v/>
      </c>
      <c r="AO891" s="35" t="str">
        <f>IF(AND($E891="Oui",$L891="Apprentissage",$H891="F"),1,"")</f>
        <v/>
      </c>
      <c r="AP891" s="35" t="str">
        <f>IF(AND($E891="Oui",$L891="Stage",$H891="F"),1,"")</f>
        <v/>
      </c>
      <c r="AQ891" s="35" t="str">
        <f>IF(AND($E891="Oui",$L891="Autre",$H891="F"),1,"")</f>
        <v/>
      </c>
      <c r="AR891" s="35" t="str">
        <f>IF(AND($E891="Oui",$O891="Cadre",$H891="F"),1,"")</f>
        <v/>
      </c>
      <c r="AS891" s="35" t="str">
        <f>IF(AND($E891="Oui",$O891="Agent de maîtrise",$H891="F"),1,"")</f>
        <v/>
      </c>
      <c r="AT891" s="35" t="str">
        <f>IF(AND($E891="Oui",$O891="Autre",$H891="F"),1,"")</f>
        <v/>
      </c>
      <c r="AU891" s="35" t="str">
        <f ca="1">IF($D891&gt;$AU$5,1,"")</f>
        <v/>
      </c>
      <c r="AV891" s="35" t="str">
        <f ca="1">IF(AND($D891&gt;$AV$5,$D891&lt;$AU$5),1,"")</f>
        <v/>
      </c>
      <c r="AW891" s="35" t="str">
        <f ca="1">IF($C891&gt;$AU$5,1,"")</f>
        <v/>
      </c>
      <c r="AX891" s="35" t="str">
        <f ca="1">IF(AND($C891&gt;$AV$5,$C891&lt;$AU$5),1,"")</f>
        <v/>
      </c>
      <c r="AY891" s="21" t="str">
        <f t="shared" si="69"/>
        <v/>
      </c>
    </row>
    <row r="892" spans="1:51" x14ac:dyDescent="0.25">
      <c r="A892" s="18">
        <v>885</v>
      </c>
      <c r="B892" s="32"/>
      <c r="C892" s="33"/>
      <c r="D892" s="33"/>
      <c r="E892" s="26" t="str">
        <f t="shared" si="65"/>
        <v/>
      </c>
      <c r="F892" s="34"/>
      <c r="G892" s="35"/>
      <c r="H892" s="33"/>
      <c r="I892" s="35"/>
      <c r="J892" s="37"/>
      <c r="K892" s="37"/>
      <c r="L892" s="37"/>
      <c r="M892" s="37"/>
      <c r="N892" s="33"/>
      <c r="O892" s="33"/>
      <c r="P892" s="33"/>
      <c r="Q892" s="33"/>
      <c r="R892" s="35"/>
      <c r="S892" s="35"/>
      <c r="T892" s="37"/>
      <c r="U892" s="37"/>
      <c r="V892" s="35" t="str">
        <f>IF(ISBLANK(C892),"",IF(ISBLANK($D892),$C$3-C892,D892-C892))</f>
        <v/>
      </c>
      <c r="W892" s="35" t="str">
        <f>IF(E892="Oui",1,"")</f>
        <v/>
      </c>
      <c r="X892" s="35" t="str">
        <f t="shared" si="66"/>
        <v/>
      </c>
      <c r="Y892" s="35" t="str">
        <f t="shared" si="67"/>
        <v/>
      </c>
      <c r="Z892" s="35" t="str">
        <f>IF(E892="Oui",N892,"")</f>
        <v/>
      </c>
      <c r="AA892" s="38" t="str">
        <f>IF(E892="Oui",($C$3-J892)/365,"")</f>
        <v/>
      </c>
      <c r="AB892" s="35" t="str">
        <f t="shared" si="68"/>
        <v/>
      </c>
      <c r="AC892" s="35" t="str">
        <f>IF(AND($E892="Oui",$L892="CDI"),1,"")</f>
        <v/>
      </c>
      <c r="AD892" s="35" t="str">
        <f>IF(AND($E892="Oui",$L892="CDD"),1,"")</f>
        <v/>
      </c>
      <c r="AE892" s="35" t="str">
        <f>IF(AND($E892="Oui",$L892="Apprentissage"),1,"")</f>
        <v/>
      </c>
      <c r="AF892" s="35" t="str">
        <f>IF(AND($E892="Oui",$L892="Stage"),1,"")</f>
        <v/>
      </c>
      <c r="AG892" s="35" t="str">
        <f>IF(AND($E892="Oui",$L892="Autre"),1,"")</f>
        <v/>
      </c>
      <c r="AH892" s="35" t="str">
        <f>IF(AND($E892="Oui",$O892="Cadre"),1,"")</f>
        <v/>
      </c>
      <c r="AI892" s="35" t="str">
        <f>IF(AND($E892="Oui",$O892="Agent de maîtrise"),1,"")</f>
        <v/>
      </c>
      <c r="AJ892" s="35" t="str">
        <f>IF(AND($E892="Oui",$O892="Autre"),1,"")</f>
        <v/>
      </c>
      <c r="AK892" s="38" t="str">
        <f>IF(AND($E892="Oui",$H892="F"),($C$3-J892)/365,"")</f>
        <v/>
      </c>
      <c r="AL892" s="38" t="str">
        <f>IF(AND($E892="Oui",$H892="M"),($C$3-$J892)/365,"")</f>
        <v/>
      </c>
      <c r="AM892" s="35" t="str">
        <f>IF(AND($E892="Oui",$L892="CDI",$H892="F"),1,"")</f>
        <v/>
      </c>
      <c r="AN892" s="35" t="str">
        <f>IF(AND($E892="Oui",$L892="CDD",$H892="F"),1,"")</f>
        <v/>
      </c>
      <c r="AO892" s="35" t="str">
        <f>IF(AND($E892="Oui",$L892="Apprentissage",$H892="F"),1,"")</f>
        <v/>
      </c>
      <c r="AP892" s="35" t="str">
        <f>IF(AND($E892="Oui",$L892="Stage",$H892="F"),1,"")</f>
        <v/>
      </c>
      <c r="AQ892" s="35" t="str">
        <f>IF(AND($E892="Oui",$L892="Autre",$H892="F"),1,"")</f>
        <v/>
      </c>
      <c r="AR892" s="35" t="str">
        <f>IF(AND($E892="Oui",$O892="Cadre",$H892="F"),1,"")</f>
        <v/>
      </c>
      <c r="AS892" s="35" t="str">
        <f>IF(AND($E892="Oui",$O892="Agent de maîtrise",$H892="F"),1,"")</f>
        <v/>
      </c>
      <c r="AT892" s="35" t="str">
        <f>IF(AND($E892="Oui",$O892="Autre",$H892="F"),1,"")</f>
        <v/>
      </c>
      <c r="AU892" s="35" t="str">
        <f ca="1">IF($D892&gt;$AU$5,1,"")</f>
        <v/>
      </c>
      <c r="AV892" s="35" t="str">
        <f ca="1">IF(AND($D892&gt;$AV$5,$D892&lt;$AU$5),1,"")</f>
        <v/>
      </c>
      <c r="AW892" s="35" t="str">
        <f ca="1">IF($C892&gt;$AU$5,1,"")</f>
        <v/>
      </c>
      <c r="AX892" s="35" t="str">
        <f ca="1">IF(AND($C892&gt;$AV$5,$C892&lt;$AU$5),1,"")</f>
        <v/>
      </c>
      <c r="AY892" s="21" t="str">
        <f t="shared" si="69"/>
        <v/>
      </c>
    </row>
    <row r="893" spans="1:51" x14ac:dyDescent="0.25">
      <c r="A893" s="18">
        <v>886</v>
      </c>
      <c r="B893" s="32"/>
      <c r="C893" s="33"/>
      <c r="D893" s="33"/>
      <c r="E893" s="26" t="str">
        <f t="shared" si="65"/>
        <v/>
      </c>
      <c r="F893" s="34"/>
      <c r="G893" s="35"/>
      <c r="H893" s="33"/>
      <c r="I893" s="35"/>
      <c r="J893" s="37"/>
      <c r="K893" s="37"/>
      <c r="L893" s="37"/>
      <c r="M893" s="37"/>
      <c r="N893" s="33"/>
      <c r="O893" s="33"/>
      <c r="P893" s="33"/>
      <c r="Q893" s="33"/>
      <c r="R893" s="35"/>
      <c r="S893" s="35"/>
      <c r="T893" s="37"/>
      <c r="U893" s="37"/>
      <c r="V893" s="35" t="str">
        <f>IF(ISBLANK(C893),"",IF(ISBLANK($D893),$C$3-C893,D893-C893))</f>
        <v/>
      </c>
      <c r="W893" s="35" t="str">
        <f>IF(E893="Oui",1,"")</f>
        <v/>
      </c>
      <c r="X893" s="35" t="str">
        <f t="shared" si="66"/>
        <v/>
      </c>
      <c r="Y893" s="35" t="str">
        <f t="shared" si="67"/>
        <v/>
      </c>
      <c r="Z893" s="35" t="str">
        <f>IF(E893="Oui",N893,"")</f>
        <v/>
      </c>
      <c r="AA893" s="38" t="str">
        <f>IF(E893="Oui",($C$3-J893)/365,"")</f>
        <v/>
      </c>
      <c r="AB893" s="35" t="str">
        <f t="shared" si="68"/>
        <v/>
      </c>
      <c r="AC893" s="35" t="str">
        <f>IF(AND($E893="Oui",$L893="CDI"),1,"")</f>
        <v/>
      </c>
      <c r="AD893" s="35" t="str">
        <f>IF(AND($E893="Oui",$L893="CDD"),1,"")</f>
        <v/>
      </c>
      <c r="AE893" s="35" t="str">
        <f>IF(AND($E893="Oui",$L893="Apprentissage"),1,"")</f>
        <v/>
      </c>
      <c r="AF893" s="35" t="str">
        <f>IF(AND($E893="Oui",$L893="Stage"),1,"")</f>
        <v/>
      </c>
      <c r="AG893" s="35" t="str">
        <f>IF(AND($E893="Oui",$L893="Autre"),1,"")</f>
        <v/>
      </c>
      <c r="AH893" s="35" t="str">
        <f>IF(AND($E893="Oui",$O893="Cadre"),1,"")</f>
        <v/>
      </c>
      <c r="AI893" s="35" t="str">
        <f>IF(AND($E893="Oui",$O893="Agent de maîtrise"),1,"")</f>
        <v/>
      </c>
      <c r="AJ893" s="35" t="str">
        <f>IF(AND($E893="Oui",$O893="Autre"),1,"")</f>
        <v/>
      </c>
      <c r="AK893" s="38" t="str">
        <f>IF(AND($E893="Oui",$H893="F"),($C$3-J893)/365,"")</f>
        <v/>
      </c>
      <c r="AL893" s="38" t="str">
        <f>IF(AND($E893="Oui",$H893="M"),($C$3-$J893)/365,"")</f>
        <v/>
      </c>
      <c r="AM893" s="35" t="str">
        <f>IF(AND($E893="Oui",$L893="CDI",$H893="F"),1,"")</f>
        <v/>
      </c>
      <c r="AN893" s="35" t="str">
        <f>IF(AND($E893="Oui",$L893="CDD",$H893="F"),1,"")</f>
        <v/>
      </c>
      <c r="AO893" s="35" t="str">
        <f>IF(AND($E893="Oui",$L893="Apprentissage",$H893="F"),1,"")</f>
        <v/>
      </c>
      <c r="AP893" s="35" t="str">
        <f>IF(AND($E893="Oui",$L893="Stage",$H893="F"),1,"")</f>
        <v/>
      </c>
      <c r="AQ893" s="35" t="str">
        <f>IF(AND($E893="Oui",$L893="Autre",$H893="F"),1,"")</f>
        <v/>
      </c>
      <c r="AR893" s="35" t="str">
        <f>IF(AND($E893="Oui",$O893="Cadre",$H893="F"),1,"")</f>
        <v/>
      </c>
      <c r="AS893" s="35" t="str">
        <f>IF(AND($E893="Oui",$O893="Agent de maîtrise",$H893="F"),1,"")</f>
        <v/>
      </c>
      <c r="AT893" s="35" t="str">
        <f>IF(AND($E893="Oui",$O893="Autre",$H893="F"),1,"")</f>
        <v/>
      </c>
      <c r="AU893" s="35" t="str">
        <f ca="1">IF($D893&gt;$AU$5,1,"")</f>
        <v/>
      </c>
      <c r="AV893" s="35" t="str">
        <f ca="1">IF(AND($D893&gt;$AV$5,$D893&lt;$AU$5),1,"")</f>
        <v/>
      </c>
      <c r="AW893" s="35" t="str">
        <f ca="1">IF($C893&gt;$AU$5,1,"")</f>
        <v/>
      </c>
      <c r="AX893" s="35" t="str">
        <f ca="1">IF(AND($C893&gt;$AV$5,$C893&lt;$AU$5),1,"")</f>
        <v/>
      </c>
      <c r="AY893" s="21" t="str">
        <f t="shared" si="69"/>
        <v/>
      </c>
    </row>
    <row r="894" spans="1:51" x14ac:dyDescent="0.25">
      <c r="A894" s="18">
        <v>887</v>
      </c>
      <c r="B894" s="32"/>
      <c r="C894" s="33"/>
      <c r="D894" s="33"/>
      <c r="E894" s="26" t="str">
        <f t="shared" si="65"/>
        <v/>
      </c>
      <c r="F894" s="34"/>
      <c r="G894" s="35"/>
      <c r="H894" s="33"/>
      <c r="I894" s="35"/>
      <c r="J894" s="37"/>
      <c r="K894" s="37"/>
      <c r="L894" s="37"/>
      <c r="M894" s="37"/>
      <c r="N894" s="33"/>
      <c r="O894" s="33"/>
      <c r="P894" s="33"/>
      <c r="Q894" s="33"/>
      <c r="R894" s="35"/>
      <c r="S894" s="35"/>
      <c r="T894" s="37"/>
      <c r="U894" s="37"/>
      <c r="V894" s="35" t="str">
        <f>IF(ISBLANK(C894),"",IF(ISBLANK($D894),$C$3-C894,D894-C894))</f>
        <v/>
      </c>
      <c r="W894" s="35" t="str">
        <f>IF(E894="Oui",1,"")</f>
        <v/>
      </c>
      <c r="X894" s="35" t="str">
        <f t="shared" si="66"/>
        <v/>
      </c>
      <c r="Y894" s="35" t="str">
        <f t="shared" si="67"/>
        <v/>
      </c>
      <c r="Z894" s="35" t="str">
        <f>IF(E894="Oui",N894,"")</f>
        <v/>
      </c>
      <c r="AA894" s="38" t="str">
        <f>IF(E894="Oui",($C$3-J894)/365,"")</f>
        <v/>
      </c>
      <c r="AB894" s="35" t="str">
        <f t="shared" si="68"/>
        <v/>
      </c>
      <c r="AC894" s="35" t="str">
        <f>IF(AND($E894="Oui",$L894="CDI"),1,"")</f>
        <v/>
      </c>
      <c r="AD894" s="35" t="str">
        <f>IF(AND($E894="Oui",$L894="CDD"),1,"")</f>
        <v/>
      </c>
      <c r="AE894" s="35" t="str">
        <f>IF(AND($E894="Oui",$L894="Apprentissage"),1,"")</f>
        <v/>
      </c>
      <c r="AF894" s="35" t="str">
        <f>IF(AND($E894="Oui",$L894="Stage"),1,"")</f>
        <v/>
      </c>
      <c r="AG894" s="35" t="str">
        <f>IF(AND($E894="Oui",$L894="Autre"),1,"")</f>
        <v/>
      </c>
      <c r="AH894" s="35" t="str">
        <f>IF(AND($E894="Oui",$O894="Cadre"),1,"")</f>
        <v/>
      </c>
      <c r="AI894" s="35" t="str">
        <f>IF(AND($E894="Oui",$O894="Agent de maîtrise"),1,"")</f>
        <v/>
      </c>
      <c r="AJ894" s="35" t="str">
        <f>IF(AND($E894="Oui",$O894="Autre"),1,"")</f>
        <v/>
      </c>
      <c r="AK894" s="38" t="str">
        <f>IF(AND($E894="Oui",$H894="F"),($C$3-J894)/365,"")</f>
        <v/>
      </c>
      <c r="AL894" s="38" t="str">
        <f>IF(AND($E894="Oui",$H894="M"),($C$3-$J894)/365,"")</f>
        <v/>
      </c>
      <c r="AM894" s="35" t="str">
        <f>IF(AND($E894="Oui",$L894="CDI",$H894="F"),1,"")</f>
        <v/>
      </c>
      <c r="AN894" s="35" t="str">
        <f>IF(AND($E894="Oui",$L894="CDD",$H894="F"),1,"")</f>
        <v/>
      </c>
      <c r="AO894" s="35" t="str">
        <f>IF(AND($E894="Oui",$L894="Apprentissage",$H894="F"),1,"")</f>
        <v/>
      </c>
      <c r="AP894" s="35" t="str">
        <f>IF(AND($E894="Oui",$L894="Stage",$H894="F"),1,"")</f>
        <v/>
      </c>
      <c r="AQ894" s="35" t="str">
        <f>IF(AND($E894="Oui",$L894="Autre",$H894="F"),1,"")</f>
        <v/>
      </c>
      <c r="AR894" s="35" t="str">
        <f>IF(AND($E894="Oui",$O894="Cadre",$H894="F"),1,"")</f>
        <v/>
      </c>
      <c r="AS894" s="35" t="str">
        <f>IF(AND($E894="Oui",$O894="Agent de maîtrise",$H894="F"),1,"")</f>
        <v/>
      </c>
      <c r="AT894" s="35" t="str">
        <f>IF(AND($E894="Oui",$O894="Autre",$H894="F"),1,"")</f>
        <v/>
      </c>
      <c r="AU894" s="35" t="str">
        <f ca="1">IF($D894&gt;$AU$5,1,"")</f>
        <v/>
      </c>
      <c r="AV894" s="35" t="str">
        <f ca="1">IF(AND($D894&gt;$AV$5,$D894&lt;$AU$5),1,"")</f>
        <v/>
      </c>
      <c r="AW894" s="35" t="str">
        <f ca="1">IF($C894&gt;$AU$5,1,"")</f>
        <v/>
      </c>
      <c r="AX894" s="35" t="str">
        <f ca="1">IF(AND($C894&gt;$AV$5,$C894&lt;$AU$5),1,"")</f>
        <v/>
      </c>
      <c r="AY894" s="21" t="str">
        <f t="shared" si="69"/>
        <v/>
      </c>
    </row>
    <row r="895" spans="1:51" x14ac:dyDescent="0.25">
      <c r="A895" s="18">
        <v>888</v>
      </c>
      <c r="B895" s="32"/>
      <c r="C895" s="33"/>
      <c r="D895" s="33"/>
      <c r="E895" s="26" t="str">
        <f t="shared" si="65"/>
        <v/>
      </c>
      <c r="F895" s="34"/>
      <c r="G895" s="35"/>
      <c r="H895" s="33"/>
      <c r="I895" s="35"/>
      <c r="J895" s="37"/>
      <c r="K895" s="37"/>
      <c r="L895" s="37"/>
      <c r="M895" s="37"/>
      <c r="N895" s="33"/>
      <c r="O895" s="33"/>
      <c r="P895" s="33"/>
      <c r="Q895" s="33"/>
      <c r="R895" s="35"/>
      <c r="S895" s="35"/>
      <c r="T895" s="37"/>
      <c r="U895" s="37"/>
      <c r="V895" s="35" t="str">
        <f>IF(ISBLANK(C895),"",IF(ISBLANK($D895),$C$3-C895,D895-C895))</f>
        <v/>
      </c>
      <c r="W895" s="35" t="str">
        <f>IF(E895="Oui",1,"")</f>
        <v/>
      </c>
      <c r="X895" s="35" t="str">
        <f t="shared" si="66"/>
        <v/>
      </c>
      <c r="Y895" s="35" t="str">
        <f t="shared" si="67"/>
        <v/>
      </c>
      <c r="Z895" s="35" t="str">
        <f>IF(E895="Oui",N895,"")</f>
        <v/>
      </c>
      <c r="AA895" s="38" t="str">
        <f>IF(E895="Oui",($C$3-J895)/365,"")</f>
        <v/>
      </c>
      <c r="AB895" s="35" t="str">
        <f t="shared" si="68"/>
        <v/>
      </c>
      <c r="AC895" s="35" t="str">
        <f>IF(AND($E895="Oui",$L895="CDI"),1,"")</f>
        <v/>
      </c>
      <c r="AD895" s="35" t="str">
        <f>IF(AND($E895="Oui",$L895="CDD"),1,"")</f>
        <v/>
      </c>
      <c r="AE895" s="35" t="str">
        <f>IF(AND($E895="Oui",$L895="Apprentissage"),1,"")</f>
        <v/>
      </c>
      <c r="AF895" s="35" t="str">
        <f>IF(AND($E895="Oui",$L895="Stage"),1,"")</f>
        <v/>
      </c>
      <c r="AG895" s="35" t="str">
        <f>IF(AND($E895="Oui",$L895="Autre"),1,"")</f>
        <v/>
      </c>
      <c r="AH895" s="35" t="str">
        <f>IF(AND($E895="Oui",$O895="Cadre"),1,"")</f>
        <v/>
      </c>
      <c r="AI895" s="35" t="str">
        <f>IF(AND($E895="Oui",$O895="Agent de maîtrise"),1,"")</f>
        <v/>
      </c>
      <c r="AJ895" s="35" t="str">
        <f>IF(AND($E895="Oui",$O895="Autre"),1,"")</f>
        <v/>
      </c>
      <c r="AK895" s="38" t="str">
        <f>IF(AND($E895="Oui",$H895="F"),($C$3-J895)/365,"")</f>
        <v/>
      </c>
      <c r="AL895" s="38" t="str">
        <f>IF(AND($E895="Oui",$H895="M"),($C$3-$J895)/365,"")</f>
        <v/>
      </c>
      <c r="AM895" s="35" t="str">
        <f>IF(AND($E895="Oui",$L895="CDI",$H895="F"),1,"")</f>
        <v/>
      </c>
      <c r="AN895" s="35" t="str">
        <f>IF(AND($E895="Oui",$L895="CDD",$H895="F"),1,"")</f>
        <v/>
      </c>
      <c r="AO895" s="35" t="str">
        <f>IF(AND($E895="Oui",$L895="Apprentissage",$H895="F"),1,"")</f>
        <v/>
      </c>
      <c r="AP895" s="35" t="str">
        <f>IF(AND($E895="Oui",$L895="Stage",$H895="F"),1,"")</f>
        <v/>
      </c>
      <c r="AQ895" s="35" t="str">
        <f>IF(AND($E895="Oui",$L895="Autre",$H895="F"),1,"")</f>
        <v/>
      </c>
      <c r="AR895" s="35" t="str">
        <f>IF(AND($E895="Oui",$O895="Cadre",$H895="F"),1,"")</f>
        <v/>
      </c>
      <c r="AS895" s="35" t="str">
        <f>IF(AND($E895="Oui",$O895="Agent de maîtrise",$H895="F"),1,"")</f>
        <v/>
      </c>
      <c r="AT895" s="35" t="str">
        <f>IF(AND($E895="Oui",$O895="Autre",$H895="F"),1,"")</f>
        <v/>
      </c>
      <c r="AU895" s="35" t="str">
        <f ca="1">IF($D895&gt;$AU$5,1,"")</f>
        <v/>
      </c>
      <c r="AV895" s="35" t="str">
        <f ca="1">IF(AND($D895&gt;$AV$5,$D895&lt;$AU$5),1,"")</f>
        <v/>
      </c>
      <c r="AW895" s="35" t="str">
        <f ca="1">IF($C895&gt;$AU$5,1,"")</f>
        <v/>
      </c>
      <c r="AX895" s="35" t="str">
        <f ca="1">IF(AND($C895&gt;$AV$5,$C895&lt;$AU$5),1,"")</f>
        <v/>
      </c>
      <c r="AY895" s="21" t="str">
        <f t="shared" si="69"/>
        <v/>
      </c>
    </row>
    <row r="896" spans="1:51" x14ac:dyDescent="0.25">
      <c r="A896" s="18">
        <v>889</v>
      </c>
      <c r="B896" s="32"/>
      <c r="C896" s="33"/>
      <c r="D896" s="33"/>
      <c r="E896" s="26" t="str">
        <f t="shared" si="65"/>
        <v/>
      </c>
      <c r="F896" s="34"/>
      <c r="G896" s="35"/>
      <c r="H896" s="33"/>
      <c r="I896" s="35"/>
      <c r="J896" s="37"/>
      <c r="K896" s="37"/>
      <c r="L896" s="37"/>
      <c r="M896" s="37"/>
      <c r="N896" s="33"/>
      <c r="O896" s="33"/>
      <c r="P896" s="33"/>
      <c r="Q896" s="33"/>
      <c r="R896" s="35"/>
      <c r="S896" s="35"/>
      <c r="T896" s="37"/>
      <c r="U896" s="37"/>
      <c r="V896" s="35" t="str">
        <f>IF(ISBLANK(C896),"",IF(ISBLANK($D896),$C$3-C896,D896-C896))</f>
        <v/>
      </c>
      <c r="W896" s="35" t="str">
        <f>IF(E896="Oui",1,"")</f>
        <v/>
      </c>
      <c r="X896" s="35" t="str">
        <f t="shared" si="66"/>
        <v/>
      </c>
      <c r="Y896" s="35" t="str">
        <f t="shared" si="67"/>
        <v/>
      </c>
      <c r="Z896" s="35" t="str">
        <f>IF(E896="Oui",N896,"")</f>
        <v/>
      </c>
      <c r="AA896" s="38" t="str">
        <f>IF(E896="Oui",($C$3-J896)/365,"")</f>
        <v/>
      </c>
      <c r="AB896" s="35" t="str">
        <f t="shared" si="68"/>
        <v/>
      </c>
      <c r="AC896" s="35" t="str">
        <f>IF(AND($E896="Oui",$L896="CDI"),1,"")</f>
        <v/>
      </c>
      <c r="AD896" s="35" t="str">
        <f>IF(AND($E896="Oui",$L896="CDD"),1,"")</f>
        <v/>
      </c>
      <c r="AE896" s="35" t="str">
        <f>IF(AND($E896="Oui",$L896="Apprentissage"),1,"")</f>
        <v/>
      </c>
      <c r="AF896" s="35" t="str">
        <f>IF(AND($E896="Oui",$L896="Stage"),1,"")</f>
        <v/>
      </c>
      <c r="AG896" s="35" t="str">
        <f>IF(AND($E896="Oui",$L896="Autre"),1,"")</f>
        <v/>
      </c>
      <c r="AH896" s="35" t="str">
        <f>IF(AND($E896="Oui",$O896="Cadre"),1,"")</f>
        <v/>
      </c>
      <c r="AI896" s="35" t="str">
        <f>IF(AND($E896="Oui",$O896="Agent de maîtrise"),1,"")</f>
        <v/>
      </c>
      <c r="AJ896" s="35" t="str">
        <f>IF(AND($E896="Oui",$O896="Autre"),1,"")</f>
        <v/>
      </c>
      <c r="AK896" s="38" t="str">
        <f>IF(AND($E896="Oui",$H896="F"),($C$3-J896)/365,"")</f>
        <v/>
      </c>
      <c r="AL896" s="38" t="str">
        <f>IF(AND($E896="Oui",$H896="M"),($C$3-$J896)/365,"")</f>
        <v/>
      </c>
      <c r="AM896" s="35" t="str">
        <f>IF(AND($E896="Oui",$L896="CDI",$H896="F"),1,"")</f>
        <v/>
      </c>
      <c r="AN896" s="35" t="str">
        <f>IF(AND($E896="Oui",$L896="CDD",$H896="F"),1,"")</f>
        <v/>
      </c>
      <c r="AO896" s="35" t="str">
        <f>IF(AND($E896="Oui",$L896="Apprentissage",$H896="F"),1,"")</f>
        <v/>
      </c>
      <c r="AP896" s="35" t="str">
        <f>IF(AND($E896="Oui",$L896="Stage",$H896="F"),1,"")</f>
        <v/>
      </c>
      <c r="AQ896" s="35" t="str">
        <f>IF(AND($E896="Oui",$L896="Autre",$H896="F"),1,"")</f>
        <v/>
      </c>
      <c r="AR896" s="35" t="str">
        <f>IF(AND($E896="Oui",$O896="Cadre",$H896="F"),1,"")</f>
        <v/>
      </c>
      <c r="AS896" s="35" t="str">
        <f>IF(AND($E896="Oui",$O896="Agent de maîtrise",$H896="F"),1,"")</f>
        <v/>
      </c>
      <c r="AT896" s="35" t="str">
        <f>IF(AND($E896="Oui",$O896="Autre",$H896="F"),1,"")</f>
        <v/>
      </c>
      <c r="AU896" s="35" t="str">
        <f ca="1">IF($D896&gt;$AU$5,1,"")</f>
        <v/>
      </c>
      <c r="AV896" s="35" t="str">
        <f ca="1">IF(AND($D896&gt;$AV$5,$D896&lt;$AU$5),1,"")</f>
        <v/>
      </c>
      <c r="AW896" s="35" t="str">
        <f ca="1">IF($C896&gt;$AU$5,1,"")</f>
        <v/>
      </c>
      <c r="AX896" s="35" t="str">
        <f ca="1">IF(AND($C896&gt;$AV$5,$C896&lt;$AU$5),1,"")</f>
        <v/>
      </c>
      <c r="AY896" s="21" t="str">
        <f t="shared" si="69"/>
        <v/>
      </c>
    </row>
    <row r="897" spans="1:51" x14ac:dyDescent="0.25">
      <c r="A897" s="18">
        <v>890</v>
      </c>
      <c r="B897" s="32"/>
      <c r="C897" s="33"/>
      <c r="D897" s="33"/>
      <c r="E897" s="26" t="str">
        <f t="shared" si="65"/>
        <v/>
      </c>
      <c r="F897" s="34"/>
      <c r="G897" s="35"/>
      <c r="H897" s="33"/>
      <c r="I897" s="35"/>
      <c r="J897" s="37"/>
      <c r="K897" s="37"/>
      <c r="L897" s="37"/>
      <c r="M897" s="37"/>
      <c r="N897" s="33"/>
      <c r="O897" s="33"/>
      <c r="P897" s="33"/>
      <c r="Q897" s="33"/>
      <c r="R897" s="35"/>
      <c r="S897" s="35"/>
      <c r="T897" s="37"/>
      <c r="U897" s="37"/>
      <c r="V897" s="35" t="str">
        <f>IF(ISBLANK(C897),"",IF(ISBLANK($D897),$C$3-C897,D897-C897))</f>
        <v/>
      </c>
      <c r="W897" s="35" t="str">
        <f>IF(E897="Oui",1,"")</f>
        <v/>
      </c>
      <c r="X897" s="35" t="str">
        <f t="shared" si="66"/>
        <v/>
      </c>
      <c r="Y897" s="35" t="str">
        <f t="shared" si="67"/>
        <v/>
      </c>
      <c r="Z897" s="35" t="str">
        <f>IF(E897="Oui",N897,"")</f>
        <v/>
      </c>
      <c r="AA897" s="38" t="str">
        <f>IF(E897="Oui",($C$3-J897)/365,"")</f>
        <v/>
      </c>
      <c r="AB897" s="35" t="str">
        <f t="shared" si="68"/>
        <v/>
      </c>
      <c r="AC897" s="35" t="str">
        <f>IF(AND($E897="Oui",$L897="CDI"),1,"")</f>
        <v/>
      </c>
      <c r="AD897" s="35" t="str">
        <f>IF(AND($E897="Oui",$L897="CDD"),1,"")</f>
        <v/>
      </c>
      <c r="AE897" s="35" t="str">
        <f>IF(AND($E897="Oui",$L897="Apprentissage"),1,"")</f>
        <v/>
      </c>
      <c r="AF897" s="35" t="str">
        <f>IF(AND($E897="Oui",$L897="Stage"),1,"")</f>
        <v/>
      </c>
      <c r="AG897" s="35" t="str">
        <f>IF(AND($E897="Oui",$L897="Autre"),1,"")</f>
        <v/>
      </c>
      <c r="AH897" s="35" t="str">
        <f>IF(AND($E897="Oui",$O897="Cadre"),1,"")</f>
        <v/>
      </c>
      <c r="AI897" s="35" t="str">
        <f>IF(AND($E897="Oui",$O897="Agent de maîtrise"),1,"")</f>
        <v/>
      </c>
      <c r="AJ897" s="35" t="str">
        <f>IF(AND($E897="Oui",$O897="Autre"),1,"")</f>
        <v/>
      </c>
      <c r="AK897" s="38" t="str">
        <f>IF(AND($E897="Oui",$H897="F"),($C$3-J897)/365,"")</f>
        <v/>
      </c>
      <c r="AL897" s="38" t="str">
        <f>IF(AND($E897="Oui",$H897="M"),($C$3-$J897)/365,"")</f>
        <v/>
      </c>
      <c r="AM897" s="35" t="str">
        <f>IF(AND($E897="Oui",$L897="CDI",$H897="F"),1,"")</f>
        <v/>
      </c>
      <c r="AN897" s="35" t="str">
        <f>IF(AND($E897="Oui",$L897="CDD",$H897="F"),1,"")</f>
        <v/>
      </c>
      <c r="AO897" s="35" t="str">
        <f>IF(AND($E897="Oui",$L897="Apprentissage",$H897="F"),1,"")</f>
        <v/>
      </c>
      <c r="AP897" s="35" t="str">
        <f>IF(AND($E897="Oui",$L897="Stage",$H897="F"),1,"")</f>
        <v/>
      </c>
      <c r="AQ897" s="35" t="str">
        <f>IF(AND($E897="Oui",$L897="Autre",$H897="F"),1,"")</f>
        <v/>
      </c>
      <c r="AR897" s="35" t="str">
        <f>IF(AND($E897="Oui",$O897="Cadre",$H897="F"),1,"")</f>
        <v/>
      </c>
      <c r="AS897" s="35" t="str">
        <f>IF(AND($E897="Oui",$O897="Agent de maîtrise",$H897="F"),1,"")</f>
        <v/>
      </c>
      <c r="AT897" s="35" t="str">
        <f>IF(AND($E897="Oui",$O897="Autre",$H897="F"),1,"")</f>
        <v/>
      </c>
      <c r="AU897" s="35" t="str">
        <f ca="1">IF($D897&gt;$AU$5,1,"")</f>
        <v/>
      </c>
      <c r="AV897" s="35" t="str">
        <f ca="1">IF(AND($D897&gt;$AV$5,$D897&lt;$AU$5),1,"")</f>
        <v/>
      </c>
      <c r="AW897" s="35" t="str">
        <f ca="1">IF($C897&gt;$AU$5,1,"")</f>
        <v/>
      </c>
      <c r="AX897" s="35" t="str">
        <f ca="1">IF(AND($C897&gt;$AV$5,$C897&lt;$AU$5),1,"")</f>
        <v/>
      </c>
      <c r="AY897" s="21" t="str">
        <f t="shared" si="69"/>
        <v/>
      </c>
    </row>
    <row r="898" spans="1:51" x14ac:dyDescent="0.25">
      <c r="A898" s="18">
        <v>891</v>
      </c>
      <c r="B898" s="32"/>
      <c r="C898" s="33"/>
      <c r="D898" s="33"/>
      <c r="E898" s="26" t="str">
        <f t="shared" si="65"/>
        <v/>
      </c>
      <c r="F898" s="34"/>
      <c r="G898" s="35"/>
      <c r="H898" s="33"/>
      <c r="I898" s="35"/>
      <c r="J898" s="37"/>
      <c r="K898" s="37"/>
      <c r="L898" s="37"/>
      <c r="M898" s="37"/>
      <c r="N898" s="33"/>
      <c r="O898" s="33"/>
      <c r="P898" s="33"/>
      <c r="Q898" s="33"/>
      <c r="R898" s="35"/>
      <c r="S898" s="35"/>
      <c r="T898" s="37"/>
      <c r="U898" s="37"/>
      <c r="V898" s="35" t="str">
        <f>IF(ISBLANK(C898),"",IF(ISBLANK($D898),$C$3-C898,D898-C898))</f>
        <v/>
      </c>
      <c r="W898" s="35" t="str">
        <f>IF(E898="Oui",1,"")</f>
        <v/>
      </c>
      <c r="X898" s="35" t="str">
        <f t="shared" si="66"/>
        <v/>
      </c>
      <c r="Y898" s="35" t="str">
        <f t="shared" si="67"/>
        <v/>
      </c>
      <c r="Z898" s="35" t="str">
        <f>IF(E898="Oui",N898,"")</f>
        <v/>
      </c>
      <c r="AA898" s="38" t="str">
        <f>IF(E898="Oui",($C$3-J898)/365,"")</f>
        <v/>
      </c>
      <c r="AB898" s="35" t="str">
        <f t="shared" si="68"/>
        <v/>
      </c>
      <c r="AC898" s="35" t="str">
        <f>IF(AND($E898="Oui",$L898="CDI"),1,"")</f>
        <v/>
      </c>
      <c r="AD898" s="35" t="str">
        <f>IF(AND($E898="Oui",$L898="CDD"),1,"")</f>
        <v/>
      </c>
      <c r="AE898" s="35" t="str">
        <f>IF(AND($E898="Oui",$L898="Apprentissage"),1,"")</f>
        <v/>
      </c>
      <c r="AF898" s="35" t="str">
        <f>IF(AND($E898="Oui",$L898="Stage"),1,"")</f>
        <v/>
      </c>
      <c r="AG898" s="35" t="str">
        <f>IF(AND($E898="Oui",$L898="Autre"),1,"")</f>
        <v/>
      </c>
      <c r="AH898" s="35" t="str">
        <f>IF(AND($E898="Oui",$O898="Cadre"),1,"")</f>
        <v/>
      </c>
      <c r="AI898" s="35" t="str">
        <f>IF(AND($E898="Oui",$O898="Agent de maîtrise"),1,"")</f>
        <v/>
      </c>
      <c r="AJ898" s="35" t="str">
        <f>IF(AND($E898="Oui",$O898="Autre"),1,"")</f>
        <v/>
      </c>
      <c r="AK898" s="38" t="str">
        <f>IF(AND($E898="Oui",$H898="F"),($C$3-J898)/365,"")</f>
        <v/>
      </c>
      <c r="AL898" s="38" t="str">
        <f>IF(AND($E898="Oui",$H898="M"),($C$3-$J898)/365,"")</f>
        <v/>
      </c>
      <c r="AM898" s="35" t="str">
        <f>IF(AND($E898="Oui",$L898="CDI",$H898="F"),1,"")</f>
        <v/>
      </c>
      <c r="AN898" s="35" t="str">
        <f>IF(AND($E898="Oui",$L898="CDD",$H898="F"),1,"")</f>
        <v/>
      </c>
      <c r="AO898" s="35" t="str">
        <f>IF(AND($E898="Oui",$L898="Apprentissage",$H898="F"),1,"")</f>
        <v/>
      </c>
      <c r="AP898" s="35" t="str">
        <f>IF(AND($E898="Oui",$L898="Stage",$H898="F"),1,"")</f>
        <v/>
      </c>
      <c r="AQ898" s="35" t="str">
        <f>IF(AND($E898="Oui",$L898="Autre",$H898="F"),1,"")</f>
        <v/>
      </c>
      <c r="AR898" s="35" t="str">
        <f>IF(AND($E898="Oui",$O898="Cadre",$H898="F"),1,"")</f>
        <v/>
      </c>
      <c r="AS898" s="35" t="str">
        <f>IF(AND($E898="Oui",$O898="Agent de maîtrise",$H898="F"),1,"")</f>
        <v/>
      </c>
      <c r="AT898" s="35" t="str">
        <f>IF(AND($E898="Oui",$O898="Autre",$H898="F"),1,"")</f>
        <v/>
      </c>
      <c r="AU898" s="35" t="str">
        <f ca="1">IF($D898&gt;$AU$5,1,"")</f>
        <v/>
      </c>
      <c r="AV898" s="35" t="str">
        <f ca="1">IF(AND($D898&gt;$AV$5,$D898&lt;$AU$5),1,"")</f>
        <v/>
      </c>
      <c r="AW898" s="35" t="str">
        <f ca="1">IF($C898&gt;$AU$5,1,"")</f>
        <v/>
      </c>
      <c r="AX898" s="35" t="str">
        <f ca="1">IF(AND($C898&gt;$AV$5,$C898&lt;$AU$5),1,"")</f>
        <v/>
      </c>
      <c r="AY898" s="21" t="str">
        <f t="shared" si="69"/>
        <v/>
      </c>
    </row>
    <row r="899" spans="1:51" x14ac:dyDescent="0.25">
      <c r="A899" s="18">
        <v>892</v>
      </c>
      <c r="B899" s="32"/>
      <c r="C899" s="33"/>
      <c r="D899" s="33"/>
      <c r="E899" s="26" t="str">
        <f t="shared" si="65"/>
        <v/>
      </c>
      <c r="F899" s="34"/>
      <c r="G899" s="35"/>
      <c r="H899" s="33"/>
      <c r="I899" s="35"/>
      <c r="J899" s="37"/>
      <c r="K899" s="37"/>
      <c r="L899" s="37"/>
      <c r="M899" s="37"/>
      <c r="N899" s="33"/>
      <c r="O899" s="33"/>
      <c r="P899" s="33"/>
      <c r="Q899" s="33"/>
      <c r="R899" s="35"/>
      <c r="S899" s="35"/>
      <c r="T899" s="37"/>
      <c r="U899" s="37"/>
      <c r="V899" s="35" t="str">
        <f>IF(ISBLANK(C899),"",IF(ISBLANK($D899),$C$3-C899,D899-C899))</f>
        <v/>
      </c>
      <c r="W899" s="35" t="str">
        <f>IF(E899="Oui",1,"")</f>
        <v/>
      </c>
      <c r="X899" s="35" t="str">
        <f t="shared" si="66"/>
        <v/>
      </c>
      <c r="Y899" s="35" t="str">
        <f t="shared" si="67"/>
        <v/>
      </c>
      <c r="Z899" s="35" t="str">
        <f>IF(E899="Oui",N899,"")</f>
        <v/>
      </c>
      <c r="AA899" s="38" t="str">
        <f>IF(E899="Oui",($C$3-J899)/365,"")</f>
        <v/>
      </c>
      <c r="AB899" s="35" t="str">
        <f t="shared" si="68"/>
        <v/>
      </c>
      <c r="AC899" s="35" t="str">
        <f>IF(AND($E899="Oui",$L899="CDI"),1,"")</f>
        <v/>
      </c>
      <c r="AD899" s="35" t="str">
        <f>IF(AND($E899="Oui",$L899="CDD"),1,"")</f>
        <v/>
      </c>
      <c r="AE899" s="35" t="str">
        <f>IF(AND($E899="Oui",$L899="Apprentissage"),1,"")</f>
        <v/>
      </c>
      <c r="AF899" s="35" t="str">
        <f>IF(AND($E899="Oui",$L899="Stage"),1,"")</f>
        <v/>
      </c>
      <c r="AG899" s="35" t="str">
        <f>IF(AND($E899="Oui",$L899="Autre"),1,"")</f>
        <v/>
      </c>
      <c r="AH899" s="35" t="str">
        <f>IF(AND($E899="Oui",$O899="Cadre"),1,"")</f>
        <v/>
      </c>
      <c r="AI899" s="35" t="str">
        <f>IF(AND($E899="Oui",$O899="Agent de maîtrise"),1,"")</f>
        <v/>
      </c>
      <c r="AJ899" s="35" t="str">
        <f>IF(AND($E899="Oui",$O899="Autre"),1,"")</f>
        <v/>
      </c>
      <c r="AK899" s="38" t="str">
        <f>IF(AND($E899="Oui",$H899="F"),($C$3-J899)/365,"")</f>
        <v/>
      </c>
      <c r="AL899" s="38" t="str">
        <f>IF(AND($E899="Oui",$H899="M"),($C$3-$J899)/365,"")</f>
        <v/>
      </c>
      <c r="AM899" s="35" t="str">
        <f>IF(AND($E899="Oui",$L899="CDI",$H899="F"),1,"")</f>
        <v/>
      </c>
      <c r="AN899" s="35" t="str">
        <f>IF(AND($E899="Oui",$L899="CDD",$H899="F"),1,"")</f>
        <v/>
      </c>
      <c r="AO899" s="35" t="str">
        <f>IF(AND($E899="Oui",$L899="Apprentissage",$H899="F"),1,"")</f>
        <v/>
      </c>
      <c r="AP899" s="35" t="str">
        <f>IF(AND($E899="Oui",$L899="Stage",$H899="F"),1,"")</f>
        <v/>
      </c>
      <c r="AQ899" s="35" t="str">
        <f>IF(AND($E899="Oui",$L899="Autre",$H899="F"),1,"")</f>
        <v/>
      </c>
      <c r="AR899" s="35" t="str">
        <f>IF(AND($E899="Oui",$O899="Cadre",$H899="F"),1,"")</f>
        <v/>
      </c>
      <c r="AS899" s="35" t="str">
        <f>IF(AND($E899="Oui",$O899="Agent de maîtrise",$H899="F"),1,"")</f>
        <v/>
      </c>
      <c r="AT899" s="35" t="str">
        <f>IF(AND($E899="Oui",$O899="Autre",$H899="F"),1,"")</f>
        <v/>
      </c>
      <c r="AU899" s="35" t="str">
        <f ca="1">IF($D899&gt;$AU$5,1,"")</f>
        <v/>
      </c>
      <c r="AV899" s="35" t="str">
        <f ca="1">IF(AND($D899&gt;$AV$5,$D899&lt;$AU$5),1,"")</f>
        <v/>
      </c>
      <c r="AW899" s="35" t="str">
        <f ca="1">IF($C899&gt;$AU$5,1,"")</f>
        <v/>
      </c>
      <c r="AX899" s="35" t="str">
        <f ca="1">IF(AND($C899&gt;$AV$5,$C899&lt;$AU$5),1,"")</f>
        <v/>
      </c>
      <c r="AY899" s="21" t="str">
        <f t="shared" si="69"/>
        <v/>
      </c>
    </row>
    <row r="900" spans="1:51" x14ac:dyDescent="0.25">
      <c r="A900" s="18">
        <v>893</v>
      </c>
      <c r="B900" s="32"/>
      <c r="C900" s="33"/>
      <c r="D900" s="33"/>
      <c r="E900" s="26" t="str">
        <f t="shared" si="65"/>
        <v/>
      </c>
      <c r="F900" s="34"/>
      <c r="G900" s="35"/>
      <c r="H900" s="33"/>
      <c r="I900" s="35"/>
      <c r="J900" s="37"/>
      <c r="K900" s="37"/>
      <c r="L900" s="37"/>
      <c r="M900" s="37"/>
      <c r="N900" s="33"/>
      <c r="O900" s="33"/>
      <c r="P900" s="33"/>
      <c r="Q900" s="33"/>
      <c r="R900" s="35"/>
      <c r="S900" s="35"/>
      <c r="T900" s="37"/>
      <c r="U900" s="37"/>
      <c r="V900" s="35" t="str">
        <f>IF(ISBLANK(C900),"",IF(ISBLANK($D900),$C$3-C900,D900-C900))</f>
        <v/>
      </c>
      <c r="W900" s="35" t="str">
        <f>IF(E900="Oui",1,"")</f>
        <v/>
      </c>
      <c r="X900" s="35" t="str">
        <f t="shared" si="66"/>
        <v/>
      </c>
      <c r="Y900" s="35" t="str">
        <f t="shared" si="67"/>
        <v/>
      </c>
      <c r="Z900" s="35" t="str">
        <f>IF(E900="Oui",N900,"")</f>
        <v/>
      </c>
      <c r="AA900" s="38" t="str">
        <f>IF(E900="Oui",($C$3-J900)/365,"")</f>
        <v/>
      </c>
      <c r="AB900" s="35" t="str">
        <f t="shared" si="68"/>
        <v/>
      </c>
      <c r="AC900" s="35" t="str">
        <f>IF(AND($E900="Oui",$L900="CDI"),1,"")</f>
        <v/>
      </c>
      <c r="AD900" s="35" t="str">
        <f>IF(AND($E900="Oui",$L900="CDD"),1,"")</f>
        <v/>
      </c>
      <c r="AE900" s="35" t="str">
        <f>IF(AND($E900="Oui",$L900="Apprentissage"),1,"")</f>
        <v/>
      </c>
      <c r="AF900" s="35" t="str">
        <f>IF(AND($E900="Oui",$L900="Stage"),1,"")</f>
        <v/>
      </c>
      <c r="AG900" s="35" t="str">
        <f>IF(AND($E900="Oui",$L900="Autre"),1,"")</f>
        <v/>
      </c>
      <c r="AH900" s="35" t="str">
        <f>IF(AND($E900="Oui",$O900="Cadre"),1,"")</f>
        <v/>
      </c>
      <c r="AI900" s="35" t="str">
        <f>IF(AND($E900="Oui",$O900="Agent de maîtrise"),1,"")</f>
        <v/>
      </c>
      <c r="AJ900" s="35" t="str">
        <f>IF(AND($E900="Oui",$O900="Autre"),1,"")</f>
        <v/>
      </c>
      <c r="AK900" s="38" t="str">
        <f>IF(AND($E900="Oui",$H900="F"),($C$3-J900)/365,"")</f>
        <v/>
      </c>
      <c r="AL900" s="38" t="str">
        <f>IF(AND($E900="Oui",$H900="M"),($C$3-$J900)/365,"")</f>
        <v/>
      </c>
      <c r="AM900" s="35" t="str">
        <f>IF(AND($E900="Oui",$L900="CDI",$H900="F"),1,"")</f>
        <v/>
      </c>
      <c r="AN900" s="35" t="str">
        <f>IF(AND($E900="Oui",$L900="CDD",$H900="F"),1,"")</f>
        <v/>
      </c>
      <c r="AO900" s="35" t="str">
        <f>IF(AND($E900="Oui",$L900="Apprentissage",$H900="F"),1,"")</f>
        <v/>
      </c>
      <c r="AP900" s="35" t="str">
        <f>IF(AND($E900="Oui",$L900="Stage",$H900="F"),1,"")</f>
        <v/>
      </c>
      <c r="AQ900" s="35" t="str">
        <f>IF(AND($E900="Oui",$L900="Autre",$H900="F"),1,"")</f>
        <v/>
      </c>
      <c r="AR900" s="35" t="str">
        <f>IF(AND($E900="Oui",$O900="Cadre",$H900="F"),1,"")</f>
        <v/>
      </c>
      <c r="AS900" s="35" t="str">
        <f>IF(AND($E900="Oui",$O900="Agent de maîtrise",$H900="F"),1,"")</f>
        <v/>
      </c>
      <c r="AT900" s="35" t="str">
        <f>IF(AND($E900="Oui",$O900="Autre",$H900="F"),1,"")</f>
        <v/>
      </c>
      <c r="AU900" s="35" t="str">
        <f ca="1">IF($D900&gt;$AU$5,1,"")</f>
        <v/>
      </c>
      <c r="AV900" s="35" t="str">
        <f ca="1">IF(AND($D900&gt;$AV$5,$D900&lt;$AU$5),1,"")</f>
        <v/>
      </c>
      <c r="AW900" s="35" t="str">
        <f ca="1">IF($C900&gt;$AU$5,1,"")</f>
        <v/>
      </c>
      <c r="AX900" s="35" t="str">
        <f ca="1">IF(AND($C900&gt;$AV$5,$C900&lt;$AU$5),1,"")</f>
        <v/>
      </c>
      <c r="AY900" s="21" t="str">
        <f t="shared" si="69"/>
        <v/>
      </c>
    </row>
    <row r="901" spans="1:51" x14ac:dyDescent="0.25">
      <c r="A901" s="18">
        <v>894</v>
      </c>
      <c r="B901" s="32"/>
      <c r="C901" s="33"/>
      <c r="D901" s="33"/>
      <c r="E901" s="26" t="str">
        <f t="shared" si="65"/>
        <v/>
      </c>
      <c r="F901" s="34"/>
      <c r="G901" s="35"/>
      <c r="H901" s="33"/>
      <c r="I901" s="35"/>
      <c r="J901" s="37"/>
      <c r="K901" s="37"/>
      <c r="L901" s="37"/>
      <c r="M901" s="37"/>
      <c r="N901" s="33"/>
      <c r="O901" s="33"/>
      <c r="P901" s="33"/>
      <c r="Q901" s="33"/>
      <c r="R901" s="35"/>
      <c r="S901" s="35"/>
      <c r="T901" s="37"/>
      <c r="U901" s="37"/>
      <c r="V901" s="35" t="str">
        <f>IF(ISBLANK(C901),"",IF(ISBLANK($D901),$C$3-C901,D901-C901))</f>
        <v/>
      </c>
      <c r="W901" s="35" t="str">
        <f>IF(E901="Oui",1,"")</f>
        <v/>
      </c>
      <c r="X901" s="35" t="str">
        <f t="shared" si="66"/>
        <v/>
      </c>
      <c r="Y901" s="35" t="str">
        <f t="shared" si="67"/>
        <v/>
      </c>
      <c r="Z901" s="35" t="str">
        <f>IF(E901="Oui",N901,"")</f>
        <v/>
      </c>
      <c r="AA901" s="38" t="str">
        <f>IF(E901="Oui",($C$3-J901)/365,"")</f>
        <v/>
      </c>
      <c r="AB901" s="35" t="str">
        <f t="shared" si="68"/>
        <v/>
      </c>
      <c r="AC901" s="35" t="str">
        <f>IF(AND($E901="Oui",$L901="CDI"),1,"")</f>
        <v/>
      </c>
      <c r="AD901" s="35" t="str">
        <f>IF(AND($E901="Oui",$L901="CDD"),1,"")</f>
        <v/>
      </c>
      <c r="AE901" s="35" t="str">
        <f>IF(AND($E901="Oui",$L901="Apprentissage"),1,"")</f>
        <v/>
      </c>
      <c r="AF901" s="35" t="str">
        <f>IF(AND($E901="Oui",$L901="Stage"),1,"")</f>
        <v/>
      </c>
      <c r="AG901" s="35" t="str">
        <f>IF(AND($E901="Oui",$L901="Autre"),1,"")</f>
        <v/>
      </c>
      <c r="AH901" s="35" t="str">
        <f>IF(AND($E901="Oui",$O901="Cadre"),1,"")</f>
        <v/>
      </c>
      <c r="AI901" s="35" t="str">
        <f>IF(AND($E901="Oui",$O901="Agent de maîtrise"),1,"")</f>
        <v/>
      </c>
      <c r="AJ901" s="35" t="str">
        <f>IF(AND($E901="Oui",$O901="Autre"),1,"")</f>
        <v/>
      </c>
      <c r="AK901" s="38" t="str">
        <f>IF(AND($E901="Oui",$H901="F"),($C$3-J901)/365,"")</f>
        <v/>
      </c>
      <c r="AL901" s="38" t="str">
        <f>IF(AND($E901="Oui",$H901="M"),($C$3-$J901)/365,"")</f>
        <v/>
      </c>
      <c r="AM901" s="35" t="str">
        <f>IF(AND($E901="Oui",$L901="CDI",$H901="F"),1,"")</f>
        <v/>
      </c>
      <c r="AN901" s="35" t="str">
        <f>IF(AND($E901="Oui",$L901="CDD",$H901="F"),1,"")</f>
        <v/>
      </c>
      <c r="AO901" s="35" t="str">
        <f>IF(AND($E901="Oui",$L901="Apprentissage",$H901="F"),1,"")</f>
        <v/>
      </c>
      <c r="AP901" s="35" t="str">
        <f>IF(AND($E901="Oui",$L901="Stage",$H901="F"),1,"")</f>
        <v/>
      </c>
      <c r="AQ901" s="35" t="str">
        <f>IF(AND($E901="Oui",$L901="Autre",$H901="F"),1,"")</f>
        <v/>
      </c>
      <c r="AR901" s="35" t="str">
        <f>IF(AND($E901="Oui",$O901="Cadre",$H901="F"),1,"")</f>
        <v/>
      </c>
      <c r="AS901" s="35" t="str">
        <f>IF(AND($E901="Oui",$O901="Agent de maîtrise",$H901="F"),1,"")</f>
        <v/>
      </c>
      <c r="AT901" s="35" t="str">
        <f>IF(AND($E901="Oui",$O901="Autre",$H901="F"),1,"")</f>
        <v/>
      </c>
      <c r="AU901" s="35" t="str">
        <f ca="1">IF($D901&gt;$AU$5,1,"")</f>
        <v/>
      </c>
      <c r="AV901" s="35" t="str">
        <f ca="1">IF(AND($D901&gt;$AV$5,$D901&lt;$AU$5),1,"")</f>
        <v/>
      </c>
      <c r="AW901" s="35" t="str">
        <f ca="1">IF($C901&gt;$AU$5,1,"")</f>
        <v/>
      </c>
      <c r="AX901" s="35" t="str">
        <f ca="1">IF(AND($C901&gt;$AV$5,$C901&lt;$AU$5),1,"")</f>
        <v/>
      </c>
      <c r="AY901" s="21" t="str">
        <f t="shared" si="69"/>
        <v/>
      </c>
    </row>
    <row r="902" spans="1:51" x14ac:dyDescent="0.25">
      <c r="A902" s="18">
        <v>895</v>
      </c>
      <c r="B902" s="32"/>
      <c r="C902" s="33"/>
      <c r="D902" s="33"/>
      <c r="E902" s="26" t="str">
        <f t="shared" si="65"/>
        <v/>
      </c>
      <c r="F902" s="34"/>
      <c r="G902" s="35"/>
      <c r="H902" s="33"/>
      <c r="I902" s="35"/>
      <c r="J902" s="37"/>
      <c r="K902" s="37"/>
      <c r="L902" s="37"/>
      <c r="M902" s="37"/>
      <c r="N902" s="33"/>
      <c r="O902" s="33"/>
      <c r="P902" s="33"/>
      <c r="Q902" s="33"/>
      <c r="R902" s="35"/>
      <c r="S902" s="35"/>
      <c r="T902" s="37"/>
      <c r="U902" s="37"/>
      <c r="V902" s="35" t="str">
        <f>IF(ISBLANK(C902),"",IF(ISBLANK($D902),$C$3-C902,D902-C902))</f>
        <v/>
      </c>
      <c r="W902" s="35" t="str">
        <f>IF(E902="Oui",1,"")</f>
        <v/>
      </c>
      <c r="X902" s="35" t="str">
        <f t="shared" si="66"/>
        <v/>
      </c>
      <c r="Y902" s="35" t="str">
        <f t="shared" si="67"/>
        <v/>
      </c>
      <c r="Z902" s="35" t="str">
        <f>IF(E902="Oui",N902,"")</f>
        <v/>
      </c>
      <c r="AA902" s="38" t="str">
        <f>IF(E902="Oui",($C$3-J902)/365,"")</f>
        <v/>
      </c>
      <c r="AB902" s="35" t="str">
        <f t="shared" si="68"/>
        <v/>
      </c>
      <c r="AC902" s="35" t="str">
        <f>IF(AND($E902="Oui",$L902="CDI"),1,"")</f>
        <v/>
      </c>
      <c r="AD902" s="35" t="str">
        <f>IF(AND($E902="Oui",$L902="CDD"),1,"")</f>
        <v/>
      </c>
      <c r="AE902" s="35" t="str">
        <f>IF(AND($E902="Oui",$L902="Apprentissage"),1,"")</f>
        <v/>
      </c>
      <c r="AF902" s="35" t="str">
        <f>IF(AND($E902="Oui",$L902="Stage"),1,"")</f>
        <v/>
      </c>
      <c r="AG902" s="35" t="str">
        <f>IF(AND($E902="Oui",$L902="Autre"),1,"")</f>
        <v/>
      </c>
      <c r="AH902" s="35" t="str">
        <f>IF(AND($E902="Oui",$O902="Cadre"),1,"")</f>
        <v/>
      </c>
      <c r="AI902" s="35" t="str">
        <f>IF(AND($E902="Oui",$O902="Agent de maîtrise"),1,"")</f>
        <v/>
      </c>
      <c r="AJ902" s="35" t="str">
        <f>IF(AND($E902="Oui",$O902="Autre"),1,"")</f>
        <v/>
      </c>
      <c r="AK902" s="38" t="str">
        <f>IF(AND($E902="Oui",$H902="F"),($C$3-J902)/365,"")</f>
        <v/>
      </c>
      <c r="AL902" s="38" t="str">
        <f>IF(AND($E902="Oui",$H902="M"),($C$3-$J902)/365,"")</f>
        <v/>
      </c>
      <c r="AM902" s="35" t="str">
        <f>IF(AND($E902="Oui",$L902="CDI",$H902="F"),1,"")</f>
        <v/>
      </c>
      <c r="AN902" s="35" t="str">
        <f>IF(AND($E902="Oui",$L902="CDD",$H902="F"),1,"")</f>
        <v/>
      </c>
      <c r="AO902" s="35" t="str">
        <f>IF(AND($E902="Oui",$L902="Apprentissage",$H902="F"),1,"")</f>
        <v/>
      </c>
      <c r="AP902" s="35" t="str">
        <f>IF(AND($E902="Oui",$L902="Stage",$H902="F"),1,"")</f>
        <v/>
      </c>
      <c r="AQ902" s="35" t="str">
        <f>IF(AND($E902="Oui",$L902="Autre",$H902="F"),1,"")</f>
        <v/>
      </c>
      <c r="AR902" s="35" t="str">
        <f>IF(AND($E902="Oui",$O902="Cadre",$H902="F"),1,"")</f>
        <v/>
      </c>
      <c r="AS902" s="35" t="str">
        <f>IF(AND($E902="Oui",$O902="Agent de maîtrise",$H902="F"),1,"")</f>
        <v/>
      </c>
      <c r="AT902" s="35" t="str">
        <f>IF(AND($E902="Oui",$O902="Autre",$H902="F"),1,"")</f>
        <v/>
      </c>
      <c r="AU902" s="35" t="str">
        <f ca="1">IF($D902&gt;$AU$5,1,"")</f>
        <v/>
      </c>
      <c r="AV902" s="35" t="str">
        <f ca="1">IF(AND($D902&gt;$AV$5,$D902&lt;$AU$5),1,"")</f>
        <v/>
      </c>
      <c r="AW902" s="35" t="str">
        <f ca="1">IF($C902&gt;$AU$5,1,"")</f>
        <v/>
      </c>
      <c r="AX902" s="35" t="str">
        <f ca="1">IF(AND($C902&gt;$AV$5,$C902&lt;$AU$5),1,"")</f>
        <v/>
      </c>
      <c r="AY902" s="21" t="str">
        <f t="shared" si="69"/>
        <v/>
      </c>
    </row>
    <row r="903" spans="1:51" x14ac:dyDescent="0.25">
      <c r="A903" s="18">
        <v>896</v>
      </c>
      <c r="B903" s="32"/>
      <c r="C903" s="33"/>
      <c r="D903" s="33"/>
      <c r="E903" s="26" t="str">
        <f t="shared" si="65"/>
        <v/>
      </c>
      <c r="F903" s="34"/>
      <c r="G903" s="35"/>
      <c r="H903" s="33"/>
      <c r="I903" s="35"/>
      <c r="J903" s="37"/>
      <c r="K903" s="37"/>
      <c r="L903" s="37"/>
      <c r="M903" s="37"/>
      <c r="N903" s="33"/>
      <c r="O903" s="33"/>
      <c r="P903" s="33"/>
      <c r="Q903" s="33"/>
      <c r="R903" s="35"/>
      <c r="S903" s="35"/>
      <c r="T903" s="37"/>
      <c r="U903" s="37"/>
      <c r="V903" s="35" t="str">
        <f>IF(ISBLANK(C903),"",IF(ISBLANK($D903),$C$3-C903,D903-C903))</f>
        <v/>
      </c>
      <c r="W903" s="35" t="str">
        <f>IF(E903="Oui",1,"")</f>
        <v/>
      </c>
      <c r="X903" s="35" t="str">
        <f t="shared" si="66"/>
        <v/>
      </c>
      <c r="Y903" s="35" t="str">
        <f t="shared" si="67"/>
        <v/>
      </c>
      <c r="Z903" s="35" t="str">
        <f>IF(E903="Oui",N903,"")</f>
        <v/>
      </c>
      <c r="AA903" s="38" t="str">
        <f>IF(E903="Oui",($C$3-J903)/365,"")</f>
        <v/>
      </c>
      <c r="AB903" s="35" t="str">
        <f t="shared" si="68"/>
        <v/>
      </c>
      <c r="AC903" s="35" t="str">
        <f>IF(AND($E903="Oui",$L903="CDI"),1,"")</f>
        <v/>
      </c>
      <c r="AD903" s="35" t="str">
        <f>IF(AND($E903="Oui",$L903="CDD"),1,"")</f>
        <v/>
      </c>
      <c r="AE903" s="35" t="str">
        <f>IF(AND($E903="Oui",$L903="Apprentissage"),1,"")</f>
        <v/>
      </c>
      <c r="AF903" s="35" t="str">
        <f>IF(AND($E903="Oui",$L903="Stage"),1,"")</f>
        <v/>
      </c>
      <c r="AG903" s="35" t="str">
        <f>IF(AND($E903="Oui",$L903="Autre"),1,"")</f>
        <v/>
      </c>
      <c r="AH903" s="35" t="str">
        <f>IF(AND($E903="Oui",$O903="Cadre"),1,"")</f>
        <v/>
      </c>
      <c r="AI903" s="35" t="str">
        <f>IF(AND($E903="Oui",$O903="Agent de maîtrise"),1,"")</f>
        <v/>
      </c>
      <c r="AJ903" s="35" t="str">
        <f>IF(AND($E903="Oui",$O903="Autre"),1,"")</f>
        <v/>
      </c>
      <c r="AK903" s="38" t="str">
        <f>IF(AND($E903="Oui",$H903="F"),($C$3-J903)/365,"")</f>
        <v/>
      </c>
      <c r="AL903" s="38" t="str">
        <f>IF(AND($E903="Oui",$H903="M"),($C$3-$J903)/365,"")</f>
        <v/>
      </c>
      <c r="AM903" s="35" t="str">
        <f>IF(AND($E903="Oui",$L903="CDI",$H903="F"),1,"")</f>
        <v/>
      </c>
      <c r="AN903" s="35" t="str">
        <f>IF(AND($E903="Oui",$L903="CDD",$H903="F"),1,"")</f>
        <v/>
      </c>
      <c r="AO903" s="35" t="str">
        <f>IF(AND($E903="Oui",$L903="Apprentissage",$H903="F"),1,"")</f>
        <v/>
      </c>
      <c r="AP903" s="35" t="str">
        <f>IF(AND($E903="Oui",$L903="Stage",$H903="F"),1,"")</f>
        <v/>
      </c>
      <c r="AQ903" s="35" t="str">
        <f>IF(AND($E903="Oui",$L903="Autre",$H903="F"),1,"")</f>
        <v/>
      </c>
      <c r="AR903" s="35" t="str">
        <f>IF(AND($E903="Oui",$O903="Cadre",$H903="F"),1,"")</f>
        <v/>
      </c>
      <c r="AS903" s="35" t="str">
        <f>IF(AND($E903="Oui",$O903="Agent de maîtrise",$H903="F"),1,"")</f>
        <v/>
      </c>
      <c r="AT903" s="35" t="str">
        <f>IF(AND($E903="Oui",$O903="Autre",$H903="F"),1,"")</f>
        <v/>
      </c>
      <c r="AU903" s="35" t="str">
        <f ca="1">IF($D903&gt;$AU$5,1,"")</f>
        <v/>
      </c>
      <c r="AV903" s="35" t="str">
        <f ca="1">IF(AND($D903&gt;$AV$5,$D903&lt;$AU$5),1,"")</f>
        <v/>
      </c>
      <c r="AW903" s="35" t="str">
        <f ca="1">IF($C903&gt;$AU$5,1,"")</f>
        <v/>
      </c>
      <c r="AX903" s="35" t="str">
        <f ca="1">IF(AND($C903&gt;$AV$5,$C903&lt;$AU$5),1,"")</f>
        <v/>
      </c>
      <c r="AY903" s="21" t="str">
        <f t="shared" si="69"/>
        <v/>
      </c>
    </row>
    <row r="904" spans="1:51" x14ac:dyDescent="0.25">
      <c r="A904" s="18">
        <v>897</v>
      </c>
      <c r="B904" s="32"/>
      <c r="C904" s="33"/>
      <c r="D904" s="33"/>
      <c r="E904" s="26" t="str">
        <f t="shared" si="65"/>
        <v/>
      </c>
      <c r="F904" s="34"/>
      <c r="G904" s="35"/>
      <c r="H904" s="33"/>
      <c r="I904" s="35"/>
      <c r="J904" s="37"/>
      <c r="K904" s="37"/>
      <c r="L904" s="37"/>
      <c r="M904" s="37"/>
      <c r="N904" s="33"/>
      <c r="O904" s="33"/>
      <c r="P904" s="33"/>
      <c r="Q904" s="33"/>
      <c r="R904" s="35"/>
      <c r="S904" s="35"/>
      <c r="T904" s="37"/>
      <c r="U904" s="37"/>
      <c r="V904" s="35" t="str">
        <f>IF(ISBLANK(C904),"",IF(ISBLANK($D904),$C$3-C904,D904-C904))</f>
        <v/>
      </c>
      <c r="W904" s="35" t="str">
        <f>IF(E904="Oui",1,"")</f>
        <v/>
      </c>
      <c r="X904" s="35" t="str">
        <f t="shared" si="66"/>
        <v/>
      </c>
      <c r="Y904" s="35" t="str">
        <f t="shared" si="67"/>
        <v/>
      </c>
      <c r="Z904" s="35" t="str">
        <f>IF(E904="Oui",N904,"")</f>
        <v/>
      </c>
      <c r="AA904" s="38" t="str">
        <f>IF(E904="Oui",($C$3-J904)/365,"")</f>
        <v/>
      </c>
      <c r="AB904" s="35" t="str">
        <f t="shared" si="68"/>
        <v/>
      </c>
      <c r="AC904" s="35" t="str">
        <f>IF(AND($E904="Oui",$L904="CDI"),1,"")</f>
        <v/>
      </c>
      <c r="AD904" s="35" t="str">
        <f>IF(AND($E904="Oui",$L904="CDD"),1,"")</f>
        <v/>
      </c>
      <c r="AE904" s="35" t="str">
        <f>IF(AND($E904="Oui",$L904="Apprentissage"),1,"")</f>
        <v/>
      </c>
      <c r="AF904" s="35" t="str">
        <f>IF(AND($E904="Oui",$L904="Stage"),1,"")</f>
        <v/>
      </c>
      <c r="AG904" s="35" t="str">
        <f>IF(AND($E904="Oui",$L904="Autre"),1,"")</f>
        <v/>
      </c>
      <c r="AH904" s="35" t="str">
        <f>IF(AND($E904="Oui",$O904="Cadre"),1,"")</f>
        <v/>
      </c>
      <c r="AI904" s="35" t="str">
        <f>IF(AND($E904="Oui",$O904="Agent de maîtrise"),1,"")</f>
        <v/>
      </c>
      <c r="AJ904" s="35" t="str">
        <f>IF(AND($E904="Oui",$O904="Autre"),1,"")</f>
        <v/>
      </c>
      <c r="AK904" s="38" t="str">
        <f>IF(AND($E904="Oui",$H904="F"),($C$3-J904)/365,"")</f>
        <v/>
      </c>
      <c r="AL904" s="38" t="str">
        <f>IF(AND($E904="Oui",$H904="M"),($C$3-$J904)/365,"")</f>
        <v/>
      </c>
      <c r="AM904" s="35" t="str">
        <f>IF(AND($E904="Oui",$L904="CDI",$H904="F"),1,"")</f>
        <v/>
      </c>
      <c r="AN904" s="35" t="str">
        <f>IF(AND($E904="Oui",$L904="CDD",$H904="F"),1,"")</f>
        <v/>
      </c>
      <c r="AO904" s="35" t="str">
        <f>IF(AND($E904="Oui",$L904="Apprentissage",$H904="F"),1,"")</f>
        <v/>
      </c>
      <c r="AP904" s="35" t="str">
        <f>IF(AND($E904="Oui",$L904="Stage",$H904="F"),1,"")</f>
        <v/>
      </c>
      <c r="AQ904" s="35" t="str">
        <f>IF(AND($E904="Oui",$L904="Autre",$H904="F"),1,"")</f>
        <v/>
      </c>
      <c r="AR904" s="35" t="str">
        <f>IF(AND($E904="Oui",$O904="Cadre",$H904="F"),1,"")</f>
        <v/>
      </c>
      <c r="AS904" s="35" t="str">
        <f>IF(AND($E904="Oui",$O904="Agent de maîtrise",$H904="F"),1,"")</f>
        <v/>
      </c>
      <c r="AT904" s="35" t="str">
        <f>IF(AND($E904="Oui",$O904="Autre",$H904="F"),1,"")</f>
        <v/>
      </c>
      <c r="AU904" s="35" t="str">
        <f ca="1">IF($D904&gt;$AU$5,1,"")</f>
        <v/>
      </c>
      <c r="AV904" s="35" t="str">
        <f ca="1">IF(AND($D904&gt;$AV$5,$D904&lt;$AU$5),1,"")</f>
        <v/>
      </c>
      <c r="AW904" s="35" t="str">
        <f ca="1">IF($C904&gt;$AU$5,1,"")</f>
        <v/>
      </c>
      <c r="AX904" s="35" t="str">
        <f ca="1">IF(AND($C904&gt;$AV$5,$C904&lt;$AU$5),1,"")</f>
        <v/>
      </c>
      <c r="AY904" s="21" t="str">
        <f t="shared" si="69"/>
        <v/>
      </c>
    </row>
    <row r="905" spans="1:51" x14ac:dyDescent="0.25">
      <c r="A905" s="18">
        <v>898</v>
      </c>
      <c r="B905" s="32"/>
      <c r="C905" s="33"/>
      <c r="D905" s="33"/>
      <c r="E905" s="26" t="str">
        <f t="shared" ref="E905:E907" si="70">IF(AND(ISBLANK(D905),ISBLANK(C905)),"",IF(ISBLANK(D905),"Oui","Non"))</f>
        <v/>
      </c>
      <c r="F905" s="34"/>
      <c r="G905" s="35"/>
      <c r="H905" s="33"/>
      <c r="I905" s="35"/>
      <c r="J905" s="37"/>
      <c r="K905" s="37"/>
      <c r="L905" s="37"/>
      <c r="M905" s="37"/>
      <c r="N905" s="33"/>
      <c r="O905" s="33"/>
      <c r="P905" s="33"/>
      <c r="Q905" s="33"/>
      <c r="R905" s="35"/>
      <c r="S905" s="35"/>
      <c r="T905" s="37"/>
      <c r="U905" s="37"/>
      <c r="V905" s="35" t="str">
        <f>IF(ISBLANK(C905),"",IF(ISBLANK($D905),$C$3-C905,D905-C905))</f>
        <v/>
      </c>
      <c r="W905" s="35" t="str">
        <f>IF(E905="Oui",1,"")</f>
        <v/>
      </c>
      <c r="X905" s="35" t="str">
        <f t="shared" ref="X905:X907" si="71">IF(H905="F",W905,"")</f>
        <v/>
      </c>
      <c r="Y905" s="35" t="str">
        <f t="shared" ref="Y905:Y907" si="72">IF(H905="M",W905,"")</f>
        <v/>
      </c>
      <c r="Z905" s="35" t="str">
        <f>IF(E905="Oui",N905,"")</f>
        <v/>
      </c>
      <c r="AA905" s="38" t="str">
        <f>IF(E905="Oui",($C$3-J905)/365,"")</f>
        <v/>
      </c>
      <c r="AB905" s="35" t="str">
        <f t="shared" ref="AB905:AB907" si="73">IF(AND($E905="Oui",K905="Oui"),1,"")</f>
        <v/>
      </c>
      <c r="AC905" s="35" t="str">
        <f>IF(AND($E905="Oui",$L905="CDI"),1,"")</f>
        <v/>
      </c>
      <c r="AD905" s="35" t="str">
        <f>IF(AND($E905="Oui",$L905="CDD"),1,"")</f>
        <v/>
      </c>
      <c r="AE905" s="35" t="str">
        <f>IF(AND($E905="Oui",$L905="Apprentissage"),1,"")</f>
        <v/>
      </c>
      <c r="AF905" s="35" t="str">
        <f>IF(AND($E905="Oui",$L905="Stage"),1,"")</f>
        <v/>
      </c>
      <c r="AG905" s="35" t="str">
        <f>IF(AND($E905="Oui",$L905="Autre"),1,"")</f>
        <v/>
      </c>
      <c r="AH905" s="35" t="str">
        <f>IF(AND($E905="Oui",$O905="Cadre"),1,"")</f>
        <v/>
      </c>
      <c r="AI905" s="35" t="str">
        <f>IF(AND($E905="Oui",$O905="Agent de maîtrise"),1,"")</f>
        <v/>
      </c>
      <c r="AJ905" s="35" t="str">
        <f>IF(AND($E905="Oui",$O905="Autre"),1,"")</f>
        <v/>
      </c>
      <c r="AK905" s="38" t="str">
        <f>IF(AND($E905="Oui",$H905="F"),($C$3-J905)/365,"")</f>
        <v/>
      </c>
      <c r="AL905" s="38" t="str">
        <f>IF(AND($E905="Oui",$H905="M"),($C$3-$J905)/365,"")</f>
        <v/>
      </c>
      <c r="AM905" s="35" t="str">
        <f>IF(AND($E905="Oui",$L905="CDI",$H905="F"),1,"")</f>
        <v/>
      </c>
      <c r="AN905" s="35" t="str">
        <f>IF(AND($E905="Oui",$L905="CDD",$H905="F"),1,"")</f>
        <v/>
      </c>
      <c r="AO905" s="35" t="str">
        <f>IF(AND($E905="Oui",$L905="Apprentissage",$H905="F"),1,"")</f>
        <v/>
      </c>
      <c r="AP905" s="35" t="str">
        <f>IF(AND($E905="Oui",$L905="Stage",$H905="F"),1,"")</f>
        <v/>
      </c>
      <c r="AQ905" s="35" t="str">
        <f>IF(AND($E905="Oui",$L905="Autre",$H905="F"),1,"")</f>
        <v/>
      </c>
      <c r="AR905" s="35" t="str">
        <f>IF(AND($E905="Oui",$O905="Cadre",$H905="F"),1,"")</f>
        <v/>
      </c>
      <c r="AS905" s="35" t="str">
        <f>IF(AND($E905="Oui",$O905="Agent de maîtrise",$H905="F"),1,"")</f>
        <v/>
      </c>
      <c r="AT905" s="35" t="str">
        <f>IF(AND($E905="Oui",$O905="Autre",$H905="F"),1,"")</f>
        <v/>
      </c>
      <c r="AU905" s="35" t="str">
        <f ca="1">IF($D905&gt;$AU$5,1,"")</f>
        <v/>
      </c>
      <c r="AV905" s="35" t="str">
        <f ca="1">IF(AND($D905&gt;$AV$5,$D905&lt;$AU$5),1,"")</f>
        <v/>
      </c>
      <c r="AW905" s="35" t="str">
        <f ca="1">IF($C905&gt;$AU$5,1,"")</f>
        <v/>
      </c>
      <c r="AX905" s="35" t="str">
        <f ca="1">IF(AND($C905&gt;$AV$5,$C905&lt;$AU$5),1,"")</f>
        <v/>
      </c>
      <c r="AY905" s="21" t="str">
        <f t="shared" ref="AY905:AY907" si="74">IF(ISBLANK(B905),"",B905)</f>
        <v/>
      </c>
    </row>
    <row r="906" spans="1:51" x14ac:dyDescent="0.25">
      <c r="A906" s="18">
        <v>899</v>
      </c>
      <c r="B906" s="32"/>
      <c r="C906" s="33"/>
      <c r="D906" s="33"/>
      <c r="E906" s="26" t="str">
        <f t="shared" si="70"/>
        <v/>
      </c>
      <c r="F906" s="34"/>
      <c r="G906" s="35"/>
      <c r="H906" s="33"/>
      <c r="I906" s="35"/>
      <c r="J906" s="37"/>
      <c r="K906" s="37"/>
      <c r="L906" s="37"/>
      <c r="M906" s="37"/>
      <c r="N906" s="33"/>
      <c r="O906" s="33"/>
      <c r="P906" s="33"/>
      <c r="Q906" s="33"/>
      <c r="R906" s="35"/>
      <c r="S906" s="35"/>
      <c r="T906" s="37"/>
      <c r="U906" s="37"/>
      <c r="V906" s="35" t="str">
        <f>IF(ISBLANK(C906),"",IF(ISBLANK($D906),$C$3-C906,D906-C906))</f>
        <v/>
      </c>
      <c r="W906" s="35" t="str">
        <f>IF(E906="Oui",1,"")</f>
        <v/>
      </c>
      <c r="X906" s="35" t="str">
        <f t="shared" si="71"/>
        <v/>
      </c>
      <c r="Y906" s="35" t="str">
        <f t="shared" si="72"/>
        <v/>
      </c>
      <c r="Z906" s="35" t="str">
        <f>IF(E906="Oui",N906,"")</f>
        <v/>
      </c>
      <c r="AA906" s="38" t="str">
        <f>IF(E906="Oui",($C$3-J906)/365,"")</f>
        <v/>
      </c>
      <c r="AB906" s="35" t="str">
        <f t="shared" si="73"/>
        <v/>
      </c>
      <c r="AC906" s="35" t="str">
        <f>IF(AND($E906="Oui",$L906="CDI"),1,"")</f>
        <v/>
      </c>
      <c r="AD906" s="35" t="str">
        <f>IF(AND($E906="Oui",$L906="CDD"),1,"")</f>
        <v/>
      </c>
      <c r="AE906" s="35" t="str">
        <f>IF(AND($E906="Oui",$L906="Apprentissage"),1,"")</f>
        <v/>
      </c>
      <c r="AF906" s="35" t="str">
        <f>IF(AND($E906="Oui",$L906="Stage"),1,"")</f>
        <v/>
      </c>
      <c r="AG906" s="35" t="str">
        <f>IF(AND($E906="Oui",$L906="Autre"),1,"")</f>
        <v/>
      </c>
      <c r="AH906" s="35" t="str">
        <f>IF(AND($E906="Oui",$O906="Cadre"),1,"")</f>
        <v/>
      </c>
      <c r="AI906" s="35" t="str">
        <f>IF(AND($E906="Oui",$O906="Agent de maîtrise"),1,"")</f>
        <v/>
      </c>
      <c r="AJ906" s="35" t="str">
        <f>IF(AND($E906="Oui",$O906="Autre"),1,"")</f>
        <v/>
      </c>
      <c r="AK906" s="38" t="str">
        <f>IF(AND($E906="Oui",$H906="F"),($C$3-J906)/365,"")</f>
        <v/>
      </c>
      <c r="AL906" s="38" t="str">
        <f>IF(AND($E906="Oui",$H906="M"),($C$3-$J906)/365,"")</f>
        <v/>
      </c>
      <c r="AM906" s="35" t="str">
        <f>IF(AND($E906="Oui",$L906="CDI",$H906="F"),1,"")</f>
        <v/>
      </c>
      <c r="AN906" s="35" t="str">
        <f>IF(AND($E906="Oui",$L906="CDD",$H906="F"),1,"")</f>
        <v/>
      </c>
      <c r="AO906" s="35" t="str">
        <f>IF(AND($E906="Oui",$L906="Apprentissage",$H906="F"),1,"")</f>
        <v/>
      </c>
      <c r="AP906" s="35" t="str">
        <f>IF(AND($E906="Oui",$L906="Stage",$H906="F"),1,"")</f>
        <v/>
      </c>
      <c r="AQ906" s="35" t="str">
        <f>IF(AND($E906="Oui",$L906="Autre",$H906="F"),1,"")</f>
        <v/>
      </c>
      <c r="AR906" s="35" t="str">
        <f>IF(AND($E906="Oui",$O906="Cadre",$H906="F"),1,"")</f>
        <v/>
      </c>
      <c r="AS906" s="35" t="str">
        <f>IF(AND($E906="Oui",$O906="Agent de maîtrise",$H906="F"),1,"")</f>
        <v/>
      </c>
      <c r="AT906" s="35" t="str">
        <f>IF(AND($E906="Oui",$O906="Autre",$H906="F"),1,"")</f>
        <v/>
      </c>
      <c r="AU906" s="35" t="str">
        <f ca="1">IF($D906&gt;$AU$5,1,"")</f>
        <v/>
      </c>
      <c r="AV906" s="35" t="str">
        <f ca="1">IF(AND($D906&gt;$AV$5,$D906&lt;$AU$5),1,"")</f>
        <v/>
      </c>
      <c r="AW906" s="35" t="str">
        <f ca="1">IF($C906&gt;$AU$5,1,"")</f>
        <v/>
      </c>
      <c r="AX906" s="35" t="str">
        <f ca="1">IF(AND($C906&gt;$AV$5,$C906&lt;$AU$5),1,"")</f>
        <v/>
      </c>
      <c r="AY906" s="21" t="str">
        <f t="shared" si="74"/>
        <v/>
      </c>
    </row>
    <row r="907" spans="1:51" x14ac:dyDescent="0.25">
      <c r="A907" s="18">
        <v>900</v>
      </c>
      <c r="B907" s="32"/>
      <c r="C907" s="33"/>
      <c r="D907" s="33"/>
      <c r="E907" s="26" t="str">
        <f t="shared" si="70"/>
        <v/>
      </c>
      <c r="F907" s="34"/>
      <c r="G907" s="35"/>
      <c r="H907" s="33"/>
      <c r="I907" s="35"/>
      <c r="J907" s="37"/>
      <c r="K907" s="37"/>
      <c r="L907" s="37"/>
      <c r="M907" s="37"/>
      <c r="N907" s="33"/>
      <c r="O907" s="33"/>
      <c r="P907" s="33"/>
      <c r="Q907" s="33"/>
      <c r="R907" s="35"/>
      <c r="S907" s="35"/>
      <c r="T907" s="37"/>
      <c r="U907" s="37"/>
      <c r="V907" s="35" t="str">
        <f>IF(ISBLANK(C907),"",IF(ISBLANK($D907),$C$3-C907,D907-C907))</f>
        <v/>
      </c>
      <c r="W907" s="35" t="str">
        <f>IF(E907="Oui",1,"")</f>
        <v/>
      </c>
      <c r="X907" s="35" t="str">
        <f t="shared" si="71"/>
        <v/>
      </c>
      <c r="Y907" s="35" t="str">
        <f t="shared" si="72"/>
        <v/>
      </c>
      <c r="Z907" s="35" t="str">
        <f>IF(E907="Oui",N907,"")</f>
        <v/>
      </c>
      <c r="AA907" s="38" t="str">
        <f>IF(E907="Oui",($C$3-J907)/365,"")</f>
        <v/>
      </c>
      <c r="AB907" s="35" t="str">
        <f t="shared" si="73"/>
        <v/>
      </c>
      <c r="AC907" s="35" t="str">
        <f>IF(AND($E907="Oui",$L907="CDI"),1,"")</f>
        <v/>
      </c>
      <c r="AD907" s="35" t="str">
        <f>IF(AND($E907="Oui",$L907="CDD"),1,"")</f>
        <v/>
      </c>
      <c r="AE907" s="35" t="str">
        <f>IF(AND($E907="Oui",$L907="Apprentissage"),1,"")</f>
        <v/>
      </c>
      <c r="AF907" s="35" t="str">
        <f>IF(AND($E907="Oui",$L907="Stage"),1,"")</f>
        <v/>
      </c>
      <c r="AG907" s="35" t="str">
        <f>IF(AND($E907="Oui",$L907="Autre"),1,"")</f>
        <v/>
      </c>
      <c r="AH907" s="35" t="str">
        <f>IF(AND($E907="Oui",$O907="Cadre"),1,"")</f>
        <v/>
      </c>
      <c r="AI907" s="35" t="str">
        <f>IF(AND($E907="Oui",$O907="Agent de maîtrise"),1,"")</f>
        <v/>
      </c>
      <c r="AJ907" s="35" t="str">
        <f>IF(AND($E907="Oui",$O907="Autre"),1,"")</f>
        <v/>
      </c>
      <c r="AK907" s="38" t="str">
        <f>IF(AND($E907="Oui",$H907="F"),($C$3-J907)/365,"")</f>
        <v/>
      </c>
      <c r="AL907" s="38" t="str">
        <f>IF(AND($E907="Oui",$H907="M"),($C$3-$J907)/365,"")</f>
        <v/>
      </c>
      <c r="AM907" s="35" t="str">
        <f>IF(AND($E907="Oui",$L907="CDI",$H907="F"),1,"")</f>
        <v/>
      </c>
      <c r="AN907" s="35" t="str">
        <f>IF(AND($E907="Oui",$L907="CDD",$H907="F"),1,"")</f>
        <v/>
      </c>
      <c r="AO907" s="35" t="str">
        <f>IF(AND($E907="Oui",$L907="Apprentissage",$H907="F"),1,"")</f>
        <v/>
      </c>
      <c r="AP907" s="35" t="str">
        <f>IF(AND($E907="Oui",$L907="Stage",$H907="F"),1,"")</f>
        <v/>
      </c>
      <c r="AQ907" s="35" t="str">
        <f>IF(AND($E907="Oui",$L907="Autre",$H907="F"),1,"")</f>
        <v/>
      </c>
      <c r="AR907" s="35" t="str">
        <f>IF(AND($E907="Oui",$O907="Cadre",$H907="F"),1,"")</f>
        <v/>
      </c>
      <c r="AS907" s="35" t="str">
        <f>IF(AND($E907="Oui",$O907="Agent de maîtrise",$H907="F"),1,"")</f>
        <v/>
      </c>
      <c r="AT907" s="35" t="str">
        <f>IF(AND($E907="Oui",$O907="Autre",$H907="F"),1,"")</f>
        <v/>
      </c>
      <c r="AU907" s="35" t="str">
        <f ca="1">IF($D907&gt;$AU$5,1,"")</f>
        <v/>
      </c>
      <c r="AV907" s="35" t="str">
        <f ca="1">IF(AND($D907&gt;$AV$5,$D907&lt;$AU$5),1,"")</f>
        <v/>
      </c>
      <c r="AW907" s="35" t="str">
        <f ca="1">IF($C907&gt;$AU$5,1,"")</f>
        <v/>
      </c>
      <c r="AX907" s="35" t="str">
        <f ca="1">IF(AND($C907&gt;$AV$5,$C907&lt;$AU$5),1,"")</f>
        <v/>
      </c>
      <c r="AY907" s="21" t="str">
        <f t="shared" si="74"/>
        <v/>
      </c>
    </row>
    <row r="915" spans="1:1" x14ac:dyDescent="0.25">
      <c r="A915" s="53" t="s">
        <v>109</v>
      </c>
    </row>
    <row r="917" spans="1:1" x14ac:dyDescent="0.25">
      <c r="A917" s="5" t="s">
        <v>23</v>
      </c>
    </row>
    <row r="918" spans="1:1" x14ac:dyDescent="0.25">
      <c r="A918" s="5" t="s">
        <v>24</v>
      </c>
    </row>
    <row r="920" spans="1:1" x14ac:dyDescent="0.25">
      <c r="A920" s="5" t="s">
        <v>16</v>
      </c>
    </row>
    <row r="921" spans="1:1" x14ac:dyDescent="0.25">
      <c r="A921" s="5" t="s">
        <v>17</v>
      </c>
    </row>
    <row r="923" spans="1:1" x14ac:dyDescent="0.25">
      <c r="A923" s="5" t="s">
        <v>56</v>
      </c>
    </row>
    <row r="924" spans="1:1" x14ac:dyDescent="0.25">
      <c r="A924" s="5" t="s">
        <v>57</v>
      </c>
    </row>
    <row r="925" spans="1:1" x14ac:dyDescent="0.25">
      <c r="A925" s="5" t="s">
        <v>58</v>
      </c>
    </row>
    <row r="929" spans="1:1" x14ac:dyDescent="0.25">
      <c r="A929" s="5" t="s">
        <v>10</v>
      </c>
    </row>
    <row r="930" spans="1:1" x14ac:dyDescent="0.25">
      <c r="A930" s="5" t="s">
        <v>32</v>
      </c>
    </row>
    <row r="931" spans="1:1" x14ac:dyDescent="0.25">
      <c r="A931" s="5" t="s">
        <v>33</v>
      </c>
    </row>
    <row r="932" spans="1:1" x14ac:dyDescent="0.25">
      <c r="A932" s="5" t="s">
        <v>35</v>
      </c>
    </row>
    <row r="933" spans="1:1" x14ac:dyDescent="0.25">
      <c r="A933" s="5" t="s">
        <v>58</v>
      </c>
    </row>
  </sheetData>
  <sheetProtection algorithmName="SHA-512" hashValue="TZL9faYVblLto9snvPLF+clMx8fuTAc/45hXBXngfJkN807wv5o8WHy6sLMuuHuugLXz0Po3VuUmp4yE/XEOrA==" saltValue="YVbrYqufYj8yeCClmGP/Sg==" spinCount="100000" sheet="1" objects="1" scenarios="1"/>
  <phoneticPr fontId="10" type="noConversion"/>
  <conditionalFormatting sqref="E8:E907">
    <cfRule type="cellIs" dxfId="0" priority="1" operator="equal">
      <formula>"Non"</formula>
    </cfRule>
  </conditionalFormatting>
  <dataValidations count="7">
    <dataValidation type="list" allowBlank="1" showInputMessage="1" showErrorMessage="1" sqref="H908:H1048576" xr:uid="{CE206D2C-9B6C-4B76-A5B5-A0E609AF61DA}">
      <mc:AlternateContent xmlns:x12ac="http://schemas.microsoft.com/office/spreadsheetml/2011/1/ac" xmlns:mc="http://schemas.openxmlformats.org/markup-compatibility/2006">
        <mc:Choice Requires="x12ac">
          <x12ac:list>"""F"",""M"""</x12ac:list>
        </mc:Choice>
        <mc:Fallback>
          <formula1>"""F"",""M"""</formula1>
        </mc:Fallback>
      </mc:AlternateContent>
    </dataValidation>
    <dataValidation type="list" allowBlank="1" showInputMessage="1" showErrorMessage="1" sqref="H8:H907" xr:uid="{343031C7-C51E-48C4-B485-1CEDC78CB0EA}">
      <formula1>$A$920:$A$921</formula1>
    </dataValidation>
    <dataValidation type="date" allowBlank="1" showInputMessage="1" showErrorMessage="1" sqref="C8:D907 J8:J907" xr:uid="{0FAE3399-C08D-44C4-B74F-81DA2BC375AA}">
      <formula1>1</formula1>
      <formula2>2227981</formula2>
    </dataValidation>
    <dataValidation type="decimal" allowBlank="1" showInputMessage="1" showErrorMessage="1" sqref="N8:N907" xr:uid="{3C09E1AA-1AAE-4B04-AECD-77B12CA589DE}">
      <formula1>0</formula1>
      <formula2>100</formula2>
    </dataValidation>
    <dataValidation type="list" allowBlank="1" showInputMessage="1" showErrorMessage="1" sqref="O8:O907" xr:uid="{1D7DE64B-89AC-4C7E-8FC0-4EEF132A492E}">
      <formula1>$A$923:$A$925</formula1>
    </dataValidation>
    <dataValidation type="list" allowBlank="1" showInputMessage="1" showErrorMessage="1" sqref="K8:K907" xr:uid="{5B870D21-3907-4531-8906-25A6024B24E9}">
      <formula1>$A$917:$A$918</formula1>
    </dataValidation>
    <dataValidation type="list" allowBlank="1" showInputMessage="1" showErrorMessage="1" sqref="L8:L907" xr:uid="{C1D64710-CB52-4EBF-A2F6-053EB9E56E71}">
      <formula1>$A$929:$A$933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424B2-DBA4-4A97-A612-E4DA8F4E41AE}">
  <dimension ref="A1:BI907"/>
  <sheetViews>
    <sheetView showGridLines="0" zoomScale="110" zoomScaleNormal="110" workbookViewId="0">
      <pane ySplit="7" topLeftCell="A8" activePane="bottomLeft" state="frozen"/>
      <selection pane="bottomLeft" activeCell="B16" sqref="B16"/>
    </sheetView>
  </sheetViews>
  <sheetFormatPr baseColWidth="10" defaultRowHeight="15" x14ac:dyDescent="0.25"/>
  <cols>
    <col min="1" max="1" width="2.85546875" customWidth="1"/>
    <col min="2" max="2" width="33.42578125" style="1" customWidth="1"/>
    <col min="3" max="3" width="8.28515625" style="62" customWidth="1"/>
    <col min="4" max="4" width="16.7109375" style="63" bestFit="1" customWidth="1"/>
    <col min="5" max="5" width="17.42578125" style="63" bestFit="1" customWidth="1"/>
    <col min="6" max="6" width="16.7109375" style="63" bestFit="1" customWidth="1"/>
    <col min="7" max="7" width="17.85546875" style="64" customWidth="1"/>
    <col min="8" max="8" width="20.5703125" style="64" customWidth="1"/>
    <col min="9" max="17" width="16.42578125" style="14" customWidth="1"/>
    <col min="18" max="18" width="74" style="72" customWidth="1"/>
  </cols>
  <sheetData>
    <row r="1" spans="1:18" ht="31.5" x14ac:dyDescent="0.5">
      <c r="A1" s="6" t="s">
        <v>111</v>
      </c>
    </row>
    <row r="3" spans="1:18" x14ac:dyDescent="0.25">
      <c r="B3" s="5" t="s">
        <v>46</v>
      </c>
      <c r="C3" s="67">
        <f ca="1">TODAY()</f>
        <v>44376</v>
      </c>
      <c r="D3" s="67"/>
    </row>
    <row r="4" spans="1:18" x14ac:dyDescent="0.25">
      <c r="B4" s="17"/>
    </row>
    <row r="5" spans="1:18" ht="18.75" x14ac:dyDescent="0.3">
      <c r="B5" s="68" t="s">
        <v>131</v>
      </c>
    </row>
    <row r="6" spans="1:18" ht="33" customHeight="1" x14ac:dyDescent="0.25">
      <c r="I6" s="65" t="s">
        <v>130</v>
      </c>
      <c r="J6" s="66"/>
      <c r="K6" s="66"/>
      <c r="L6" s="66"/>
      <c r="M6" s="66"/>
      <c r="N6" s="66"/>
      <c r="O6" s="66"/>
      <c r="P6" s="66"/>
      <c r="Q6" s="66"/>
    </row>
    <row r="7" spans="1:18" s="13" customFormat="1" ht="36" customHeight="1" x14ac:dyDescent="0.25">
      <c r="B7" s="70" t="s">
        <v>123</v>
      </c>
      <c r="C7" s="76" t="s">
        <v>122</v>
      </c>
      <c r="D7" s="80" t="s">
        <v>4</v>
      </c>
      <c r="E7" s="81" t="s">
        <v>5</v>
      </c>
      <c r="F7" s="81" t="s">
        <v>7</v>
      </c>
      <c r="G7" s="80" t="s">
        <v>19</v>
      </c>
      <c r="H7" s="78" t="s">
        <v>9</v>
      </c>
      <c r="I7" s="75" t="s">
        <v>136</v>
      </c>
      <c r="J7" s="75" t="s">
        <v>124</v>
      </c>
      <c r="K7" s="75" t="s">
        <v>125</v>
      </c>
      <c r="L7" s="75" t="s">
        <v>126</v>
      </c>
      <c r="M7" s="75" t="s">
        <v>127</v>
      </c>
      <c r="N7" s="75" t="s">
        <v>128</v>
      </c>
      <c r="O7" s="75" t="s">
        <v>129</v>
      </c>
      <c r="P7" s="75" t="s">
        <v>135</v>
      </c>
      <c r="Q7" s="75" t="s">
        <v>137</v>
      </c>
      <c r="R7" s="73" t="s">
        <v>134</v>
      </c>
    </row>
    <row r="8" spans="1:18" x14ac:dyDescent="0.25">
      <c r="B8" s="69" t="s">
        <v>113</v>
      </c>
      <c r="C8" s="77">
        <f ca="1">IF(ISERROR(($C$3-VLOOKUP($B8,Effectifs!$F$8:$U$907,5,0))/365),"",($C$3-VLOOKUP($B8,Effectifs!$F$8:$U$907,5,0))/365)</f>
        <v>41.254794520547946</v>
      </c>
      <c r="D8" s="82" t="str">
        <f>IF(ISERROR(VLOOKUP($B8,Effectifs!$F$8:$U$907,7,0)),"",VLOOKUP($B8,Effectifs!$F$8:$U$907,7,0))</f>
        <v>Autre</v>
      </c>
      <c r="E8" s="83" t="str">
        <f>IF(ISERROR(VLOOKUP($B8,Effectifs!$F$8:$U$907,8,0)),"",VLOOKUP($B8,Effectifs!$F$8:$U$907,8,0))</f>
        <v>Temps plein</v>
      </c>
      <c r="F8" s="83" t="str">
        <f>IF(ISERROR(VLOOKUP($B8,Effectifs!$F$8:$U$907,10,0)),"",VLOOKUP($B8,Effectifs!$F$8:$U$907,10,0))</f>
        <v>Cadre</v>
      </c>
      <c r="G8" s="82" t="str">
        <f>IF(ISERROR(VLOOKUP($B8,Effectifs!$F$8:$U$907,13,0)),"",VLOOKUP($B8,Effectifs!$F$8:$U$907,13,0))</f>
        <v>Finances</v>
      </c>
      <c r="H8" s="79" t="str">
        <f>IF(ISERROR(VLOOKUP($B8,Effectifs!$F$8:$U$907,14,0)),"",VLOOKUP($B8,Effectifs!$F$8:$U$907,14,0))</f>
        <v>Comptable</v>
      </c>
      <c r="I8" s="71">
        <v>42906</v>
      </c>
      <c r="J8" s="71"/>
      <c r="K8" s="71"/>
      <c r="L8" s="71"/>
      <c r="M8" s="71"/>
      <c r="N8" s="71"/>
      <c r="O8" s="71"/>
      <c r="P8" s="71"/>
      <c r="Q8" s="71"/>
      <c r="R8" s="74"/>
    </row>
    <row r="9" spans="1:18" x14ac:dyDescent="0.25">
      <c r="B9" s="69" t="s">
        <v>114</v>
      </c>
      <c r="C9" s="77">
        <f ca="1">IF(ISERROR(($C$3-VLOOKUP($B9,Effectifs!$F$8:$U$907,5,0))/365),"",($C$3-VLOOKUP($B9,Effectifs!$F$8:$U$907,5,0))/365)</f>
        <v>42.254794520547946</v>
      </c>
      <c r="D9" s="82" t="str">
        <f>IF(ISERROR(VLOOKUP($B9,Effectifs!$F$8:$U$907,7,0)),"",VLOOKUP($B9,Effectifs!$F$8:$U$907,7,0))</f>
        <v>CDI</v>
      </c>
      <c r="E9" s="83" t="str">
        <f>IF(ISERROR(VLOOKUP($B9,Effectifs!$F$8:$U$907,8,0)),"",VLOOKUP($B9,Effectifs!$F$8:$U$907,8,0))</f>
        <v>Temps plein</v>
      </c>
      <c r="F9" s="83" t="str">
        <f>IF(ISERROR(VLOOKUP($B9,Effectifs!$F$8:$U$907,10,0)),"",VLOOKUP($B9,Effectifs!$F$8:$U$907,10,0))</f>
        <v>Autre</v>
      </c>
      <c r="G9" s="82" t="str">
        <f>IF(ISERROR(VLOOKUP($B9,Effectifs!$F$8:$U$907,13,0)),"",VLOOKUP($B9,Effectifs!$F$8:$U$907,13,0))</f>
        <v>Marketing</v>
      </c>
      <c r="H9" s="79" t="str">
        <f>IF(ISERROR(VLOOKUP($B9,Effectifs!$F$8:$U$907,14,0)),"",VLOOKUP($B9,Effectifs!$F$8:$U$907,14,0))</f>
        <v>Assistant</v>
      </c>
      <c r="I9" s="71"/>
      <c r="J9" s="71"/>
      <c r="K9" s="71"/>
      <c r="L9" s="71"/>
      <c r="M9" s="71"/>
      <c r="N9" s="71"/>
      <c r="O9" s="71"/>
      <c r="P9" s="71"/>
      <c r="Q9" s="71"/>
      <c r="R9" s="74"/>
    </row>
    <row r="10" spans="1:18" x14ac:dyDescent="0.25">
      <c r="B10" s="69" t="s">
        <v>115</v>
      </c>
      <c r="C10" s="77">
        <f ca="1">IF(ISERROR(($C$3-VLOOKUP($B10,Effectifs!$F$8:$U$907,5,0))/365),"",($C$3-VLOOKUP($B10,Effectifs!$F$8:$U$907,5,0))/365)</f>
        <v>56.260273972602739</v>
      </c>
      <c r="D10" s="82" t="str">
        <f>IF(ISERROR(VLOOKUP($B10,Effectifs!$F$8:$U$907,7,0)),"",VLOOKUP($B10,Effectifs!$F$8:$U$907,7,0))</f>
        <v>CDD</v>
      </c>
      <c r="E10" s="83" t="str">
        <f>IF(ISERROR(VLOOKUP($B10,Effectifs!$F$8:$U$907,8,0)),"",VLOOKUP($B10,Effectifs!$F$8:$U$907,8,0))</f>
        <v>Temps plein</v>
      </c>
      <c r="F10" s="83" t="str">
        <f>IF(ISERROR(VLOOKUP($B10,Effectifs!$F$8:$U$907,10,0)),"",VLOOKUP($B10,Effectifs!$F$8:$U$907,10,0))</f>
        <v>Autre</v>
      </c>
      <c r="G10" s="82" t="str">
        <f>IF(ISERROR(VLOOKUP($B10,Effectifs!$F$8:$U$907,13,0)),"",VLOOKUP($B10,Effectifs!$F$8:$U$907,13,0))</f>
        <v>Communication</v>
      </c>
      <c r="H10" s="79" t="str">
        <f>IF(ISERROR(VLOOKUP($B10,Effectifs!$F$8:$U$907,14,0)),"",VLOOKUP($B10,Effectifs!$F$8:$U$907,14,0))</f>
        <v>Assistante</v>
      </c>
      <c r="I10" s="71"/>
      <c r="J10" s="71"/>
      <c r="K10" s="71"/>
      <c r="L10" s="71"/>
      <c r="M10" s="71"/>
      <c r="N10" s="71"/>
      <c r="O10" s="71"/>
      <c r="P10" s="71"/>
      <c r="Q10" s="71"/>
      <c r="R10" s="74"/>
    </row>
    <row r="11" spans="1:18" x14ac:dyDescent="0.25">
      <c r="B11" s="69" t="s">
        <v>116</v>
      </c>
      <c r="C11" s="77">
        <f ca="1">IF(ISERROR(($C$3-VLOOKUP($B11,Effectifs!$F$8:$U$907,5,0))/365),"",($C$3-VLOOKUP($B11,Effectifs!$F$8:$U$907,5,0))/365)</f>
        <v>36.243835616438353</v>
      </c>
      <c r="D11" s="82" t="str">
        <f>IF(ISERROR(VLOOKUP($B11,Effectifs!$F$8:$U$907,7,0)),"",VLOOKUP($B11,Effectifs!$F$8:$U$907,7,0))</f>
        <v>CDD</v>
      </c>
      <c r="E11" s="83" t="str">
        <f>IF(ISERROR(VLOOKUP($B11,Effectifs!$F$8:$U$907,8,0)),"",VLOOKUP($B11,Effectifs!$F$8:$U$907,8,0))</f>
        <v>Temps plein</v>
      </c>
      <c r="F11" s="83" t="str">
        <f>IF(ISERROR(VLOOKUP($B11,Effectifs!$F$8:$U$907,10,0)),"",VLOOKUP($B11,Effectifs!$F$8:$U$907,10,0))</f>
        <v>Agent de maîtrise</v>
      </c>
      <c r="G11" s="82" t="str">
        <f>IF(ISERROR(VLOOKUP($B11,Effectifs!$F$8:$U$907,13,0)),"",VLOOKUP($B11,Effectifs!$F$8:$U$907,13,0))</f>
        <v>Ventes</v>
      </c>
      <c r="H11" s="79" t="str">
        <f>IF(ISERROR(VLOOKUP($B11,Effectifs!$F$8:$U$907,14,0)),"",VLOOKUP($B11,Effectifs!$F$8:$U$907,14,0))</f>
        <v>Assistante</v>
      </c>
      <c r="I11" s="71">
        <v>42901</v>
      </c>
      <c r="J11" s="71"/>
      <c r="K11" s="71"/>
      <c r="L11" s="71"/>
      <c r="M11" s="71"/>
      <c r="N11" s="71"/>
      <c r="O11" s="71"/>
      <c r="P11" s="71"/>
      <c r="Q11" s="71"/>
      <c r="R11" s="74"/>
    </row>
    <row r="12" spans="1:18" x14ac:dyDescent="0.25">
      <c r="B12" s="69" t="s">
        <v>117</v>
      </c>
      <c r="C12" s="77">
        <f ca="1">IF(ISERROR(($C$3-VLOOKUP($B12,Effectifs!$F$8:$U$907,5,0))/365),"",($C$3-VLOOKUP($B12,Effectifs!$F$8:$U$907,5,0))/365)</f>
        <v>37.994520547945207</v>
      </c>
      <c r="D12" s="82" t="str">
        <f>IF(ISERROR(VLOOKUP($B12,Effectifs!$F$8:$U$907,7,0)),"",VLOOKUP($B12,Effectifs!$F$8:$U$907,7,0))</f>
        <v>Apprentissage</v>
      </c>
      <c r="E12" s="83">
        <f>IF(ISERROR(VLOOKUP($B12,Effectifs!$F$8:$U$907,8,0)),"",VLOOKUP($B12,Effectifs!$F$8:$U$907,8,0))</f>
        <v>0.5</v>
      </c>
      <c r="F12" s="83" t="str">
        <f>IF(ISERROR(VLOOKUP($B12,Effectifs!$F$8:$U$907,10,0)),"",VLOOKUP($B12,Effectifs!$F$8:$U$907,10,0))</f>
        <v>Autre</v>
      </c>
      <c r="G12" s="82" t="str">
        <f>IF(ISERROR(VLOOKUP($B12,Effectifs!$F$8:$U$907,13,0)),"",VLOOKUP($B12,Effectifs!$F$8:$U$907,13,0))</f>
        <v>Ventes</v>
      </c>
      <c r="H12" s="79" t="str">
        <f>IF(ISERROR(VLOOKUP($B12,Effectifs!$F$8:$U$907,14,0)),"",VLOOKUP($B12,Effectifs!$F$8:$U$907,14,0))</f>
        <v>Commercial</v>
      </c>
      <c r="I12" s="71"/>
      <c r="J12" s="71"/>
      <c r="K12" s="71"/>
      <c r="L12" s="71"/>
      <c r="M12" s="71"/>
      <c r="N12" s="71"/>
      <c r="O12" s="71"/>
      <c r="P12" s="71"/>
      <c r="Q12" s="71"/>
      <c r="R12" s="74"/>
    </row>
    <row r="13" spans="1:18" x14ac:dyDescent="0.25">
      <c r="B13" s="69" t="s">
        <v>118</v>
      </c>
      <c r="C13" s="77">
        <f ca="1">IF(ISERROR(($C$3-VLOOKUP($B13,Effectifs!$F$8:$U$907,5,0))/365),"",($C$3-VLOOKUP($B13,Effectifs!$F$8:$U$907,5,0))/365)</f>
        <v>30.734246575342464</v>
      </c>
      <c r="D13" s="82" t="str">
        <f>IF(ISERROR(VLOOKUP($B13,Effectifs!$F$8:$U$907,7,0)),"",VLOOKUP($B13,Effectifs!$F$8:$U$907,7,0))</f>
        <v>CDI</v>
      </c>
      <c r="E13" s="83">
        <f>IF(ISERROR(VLOOKUP($B13,Effectifs!$F$8:$U$907,8,0)),"",VLOOKUP($B13,Effectifs!$F$8:$U$907,8,0))</f>
        <v>0.75</v>
      </c>
      <c r="F13" s="83" t="str">
        <f>IF(ISERROR(VLOOKUP($B13,Effectifs!$F$8:$U$907,10,0)),"",VLOOKUP($B13,Effectifs!$F$8:$U$907,10,0))</f>
        <v>Cadre</v>
      </c>
      <c r="G13" s="82" t="str">
        <f>IF(ISERROR(VLOOKUP($B13,Effectifs!$F$8:$U$907,13,0)),"",VLOOKUP($B13,Effectifs!$F$8:$U$907,13,0))</f>
        <v>Ventes</v>
      </c>
      <c r="H13" s="79" t="str">
        <f>IF(ISERROR(VLOOKUP($B13,Effectifs!$F$8:$U$907,14,0)),"",VLOOKUP($B13,Effectifs!$F$8:$U$907,14,0))</f>
        <v>Commercial</v>
      </c>
      <c r="I13" s="71">
        <v>42826</v>
      </c>
      <c r="J13" s="71"/>
      <c r="K13" s="71"/>
      <c r="L13" s="71"/>
      <c r="M13" s="71"/>
      <c r="N13" s="71"/>
      <c r="O13" s="71"/>
      <c r="P13" s="71"/>
      <c r="Q13" s="71"/>
      <c r="R13" s="74"/>
    </row>
    <row r="14" spans="1:18" x14ac:dyDescent="0.25">
      <c r="B14" s="69" t="s">
        <v>119</v>
      </c>
      <c r="C14" s="77">
        <f ca="1">IF(ISERROR(($C$3-VLOOKUP($B14,Effectifs!$F$8:$U$907,5,0))/365),"",($C$3-VLOOKUP($B14,Effectifs!$F$8:$U$907,5,0))/365)</f>
        <v>52.408219178082192</v>
      </c>
      <c r="D14" s="82" t="str">
        <f>IF(ISERROR(VLOOKUP($B14,Effectifs!$F$8:$U$907,7,0)),"",VLOOKUP($B14,Effectifs!$F$8:$U$907,7,0))</f>
        <v>CDD</v>
      </c>
      <c r="E14" s="83">
        <f>IF(ISERROR(VLOOKUP($B14,Effectifs!$F$8:$U$907,8,0)),"",VLOOKUP($B14,Effectifs!$F$8:$U$907,8,0))</f>
        <v>0.25</v>
      </c>
      <c r="F14" s="83" t="str">
        <f>IF(ISERROR(VLOOKUP($B14,Effectifs!$F$8:$U$907,10,0)),"",VLOOKUP($B14,Effectifs!$F$8:$U$907,10,0))</f>
        <v>Cadre</v>
      </c>
      <c r="G14" s="82" t="str">
        <f>IF(ISERROR(VLOOKUP($B14,Effectifs!$F$8:$U$907,13,0)),"",VLOOKUP($B14,Effectifs!$F$8:$U$907,13,0))</f>
        <v>Communication</v>
      </c>
      <c r="H14" s="79" t="str">
        <f>IF(ISERROR(VLOOKUP($B14,Effectifs!$F$8:$U$907,14,0)),"",VLOOKUP($B14,Effectifs!$F$8:$U$907,14,0))</f>
        <v>Assistant</v>
      </c>
      <c r="I14" s="71">
        <v>43084</v>
      </c>
      <c r="J14" s="71"/>
      <c r="K14" s="71"/>
      <c r="L14" s="71"/>
      <c r="M14" s="71"/>
      <c r="N14" s="71"/>
      <c r="O14" s="71"/>
      <c r="P14" s="71"/>
      <c r="Q14" s="71"/>
      <c r="R14" s="74"/>
    </row>
    <row r="15" spans="1:18" x14ac:dyDescent="0.25">
      <c r="B15" s="69" t="s">
        <v>120</v>
      </c>
      <c r="C15" s="77">
        <f ca="1">IF(ISERROR(($C$3-VLOOKUP($B15,Effectifs!$F$8:$U$907,5,0))/365),"",($C$3-VLOOKUP($B15,Effectifs!$F$8:$U$907,5,0))/365)</f>
        <v>44.904109589041099</v>
      </c>
      <c r="D15" s="82" t="str">
        <f>IF(ISERROR(VLOOKUP($B15,Effectifs!$F$8:$U$907,7,0)),"",VLOOKUP($B15,Effectifs!$F$8:$U$907,7,0))</f>
        <v>Stage</v>
      </c>
      <c r="E15" s="83" t="str">
        <f>IF(ISERROR(VLOOKUP($B15,Effectifs!$F$8:$U$907,8,0)),"",VLOOKUP($B15,Effectifs!$F$8:$U$907,8,0))</f>
        <v>Temps plein</v>
      </c>
      <c r="F15" s="83" t="str">
        <f>IF(ISERROR(VLOOKUP($B15,Effectifs!$F$8:$U$907,10,0)),"",VLOOKUP($B15,Effectifs!$F$8:$U$907,10,0))</f>
        <v>Cadre</v>
      </c>
      <c r="G15" s="82" t="str">
        <f>IF(ISERROR(VLOOKUP($B15,Effectifs!$F$8:$U$907,13,0)),"",VLOOKUP($B15,Effectifs!$F$8:$U$907,13,0))</f>
        <v>Finances</v>
      </c>
      <c r="H15" s="79" t="str">
        <f>IF(ISERROR(VLOOKUP($B15,Effectifs!$F$8:$U$907,14,0)),"",VLOOKUP($B15,Effectifs!$F$8:$U$907,14,0))</f>
        <v>Comptable</v>
      </c>
      <c r="I15" s="71"/>
      <c r="J15" s="71"/>
      <c r="K15" s="71"/>
      <c r="L15" s="71"/>
      <c r="M15" s="71"/>
      <c r="N15" s="71"/>
      <c r="O15" s="71"/>
      <c r="P15" s="71"/>
      <c r="Q15" s="71"/>
      <c r="R15" s="74"/>
    </row>
    <row r="16" spans="1:18" x14ac:dyDescent="0.25">
      <c r="B16" s="69"/>
      <c r="C16" s="77" t="str">
        <f ca="1">IF(ISERROR(($C$3-VLOOKUP($B16,Effectifs!$F$8:$U$907,5,0))/365),"",($C$3-VLOOKUP($B16,Effectifs!$F$8:$U$907,5,0))/365)</f>
        <v/>
      </c>
      <c r="D16" s="82" t="str">
        <f>IF(ISERROR(VLOOKUP($B16,Effectifs!$F$8:$U$907,7,0)),"",VLOOKUP($B16,Effectifs!$F$8:$U$907,7,0))</f>
        <v/>
      </c>
      <c r="E16" s="83" t="str">
        <f>IF(ISERROR(VLOOKUP($B16,Effectifs!$F$8:$U$907,8,0)),"",VLOOKUP($B16,Effectifs!$F$8:$U$907,8,0))</f>
        <v/>
      </c>
      <c r="F16" s="83" t="str">
        <f>IF(ISERROR(VLOOKUP($B16,Effectifs!$F$8:$U$907,10,0)),"",VLOOKUP($B16,Effectifs!$F$8:$U$907,10,0))</f>
        <v/>
      </c>
      <c r="G16" s="82" t="str">
        <f>IF(ISERROR(VLOOKUP($B16,Effectifs!$F$8:$U$907,13,0)),"",VLOOKUP($B16,Effectifs!$F$8:$U$907,13,0))</f>
        <v/>
      </c>
      <c r="H16" s="79" t="str">
        <f>IF(ISERROR(VLOOKUP($B16,Effectifs!$F$8:$U$907,14,0)),"",VLOOKUP($B16,Effectifs!$F$8:$U$907,14,0))</f>
        <v/>
      </c>
      <c r="I16" s="71"/>
      <c r="J16" s="71"/>
      <c r="K16" s="71"/>
      <c r="L16" s="71"/>
      <c r="M16" s="71"/>
      <c r="N16" s="71"/>
      <c r="O16" s="71"/>
      <c r="P16" s="71"/>
      <c r="Q16" s="71"/>
      <c r="R16" s="74"/>
    </row>
    <row r="17" spans="2:18" x14ac:dyDescent="0.25">
      <c r="B17" s="69"/>
      <c r="C17" s="77" t="str">
        <f ca="1">IF(ISERROR(($C$3-VLOOKUP($B17,Effectifs!$F$8:$U$907,5,0))/365),"",($C$3-VLOOKUP($B17,Effectifs!$F$8:$U$907,5,0))/365)</f>
        <v/>
      </c>
      <c r="D17" s="82" t="str">
        <f>IF(ISERROR(VLOOKUP($B17,Effectifs!$F$8:$U$907,7,0)),"",VLOOKUP($B17,Effectifs!$F$8:$U$907,7,0))</f>
        <v/>
      </c>
      <c r="E17" s="83" t="str">
        <f>IF(ISERROR(VLOOKUP($B17,Effectifs!$F$8:$U$907,8,0)),"",VLOOKUP($B17,Effectifs!$F$8:$U$907,8,0))</f>
        <v/>
      </c>
      <c r="F17" s="83" t="str">
        <f>IF(ISERROR(VLOOKUP($B17,Effectifs!$F$8:$U$907,10,0)),"",VLOOKUP($B17,Effectifs!$F$8:$U$907,10,0))</f>
        <v/>
      </c>
      <c r="G17" s="82" t="str">
        <f>IF(ISERROR(VLOOKUP($B17,Effectifs!$F$8:$U$907,13,0)),"",VLOOKUP($B17,Effectifs!$F$8:$U$907,13,0))</f>
        <v/>
      </c>
      <c r="H17" s="79" t="str">
        <f>IF(ISERROR(VLOOKUP($B17,Effectifs!$F$8:$U$907,14,0)),"",VLOOKUP($B17,Effectifs!$F$8:$U$907,14,0))</f>
        <v/>
      </c>
      <c r="I17" s="71"/>
      <c r="J17" s="71"/>
      <c r="K17" s="71"/>
      <c r="L17" s="71"/>
      <c r="M17" s="71"/>
      <c r="N17" s="71"/>
      <c r="O17" s="71"/>
      <c r="P17" s="71"/>
      <c r="Q17" s="71"/>
      <c r="R17" s="74"/>
    </row>
    <row r="18" spans="2:18" x14ac:dyDescent="0.25">
      <c r="B18" s="69"/>
      <c r="C18" s="77" t="str">
        <f ca="1">IF(ISERROR(($C$3-VLOOKUP($B18,Effectifs!$F$8:$U$907,5,0))/365),"",($C$3-VLOOKUP($B18,Effectifs!$F$8:$U$907,5,0))/365)</f>
        <v/>
      </c>
      <c r="D18" s="82" t="str">
        <f>IF(ISERROR(VLOOKUP($B18,Effectifs!$F$8:$U$907,7,0)),"",VLOOKUP($B18,Effectifs!$F$8:$U$907,7,0))</f>
        <v/>
      </c>
      <c r="E18" s="83" t="str">
        <f>IF(ISERROR(VLOOKUP($B18,Effectifs!$F$8:$U$907,8,0)),"",VLOOKUP($B18,Effectifs!$F$8:$U$907,8,0))</f>
        <v/>
      </c>
      <c r="F18" s="83" t="str">
        <f>IF(ISERROR(VLOOKUP($B18,Effectifs!$F$8:$U$907,10,0)),"",VLOOKUP($B18,Effectifs!$F$8:$U$907,10,0))</f>
        <v/>
      </c>
      <c r="G18" s="82" t="str">
        <f>IF(ISERROR(VLOOKUP($B18,Effectifs!$F$8:$U$907,13,0)),"",VLOOKUP($B18,Effectifs!$F$8:$U$907,13,0))</f>
        <v/>
      </c>
      <c r="H18" s="79" t="str">
        <f>IF(ISERROR(VLOOKUP($B18,Effectifs!$F$8:$U$907,14,0)),"",VLOOKUP($B18,Effectifs!$F$8:$U$907,14,0))</f>
        <v/>
      </c>
      <c r="I18" s="71"/>
      <c r="J18" s="71"/>
      <c r="K18" s="71"/>
      <c r="L18" s="71"/>
      <c r="M18" s="71"/>
      <c r="N18" s="71"/>
      <c r="O18" s="71"/>
      <c r="P18" s="71"/>
      <c r="Q18" s="71"/>
      <c r="R18" s="74"/>
    </row>
    <row r="19" spans="2:18" x14ac:dyDescent="0.25">
      <c r="B19" s="69"/>
      <c r="C19" s="77" t="str">
        <f ca="1">IF(ISERROR(($C$3-VLOOKUP($B19,Effectifs!$F$8:$U$907,5,0))/365),"",($C$3-VLOOKUP($B19,Effectifs!$F$8:$U$907,5,0))/365)</f>
        <v/>
      </c>
      <c r="D19" s="82" t="str">
        <f>IF(ISERROR(VLOOKUP($B19,Effectifs!$F$8:$U$907,7,0)),"",VLOOKUP($B19,Effectifs!$F$8:$U$907,7,0))</f>
        <v/>
      </c>
      <c r="E19" s="83" t="str">
        <f>IF(ISERROR(VLOOKUP($B19,Effectifs!$F$8:$U$907,8,0)),"",VLOOKUP($B19,Effectifs!$F$8:$U$907,8,0))</f>
        <v/>
      </c>
      <c r="F19" s="83" t="str">
        <f>IF(ISERROR(VLOOKUP($B19,Effectifs!$F$8:$U$907,10,0)),"",VLOOKUP($B19,Effectifs!$F$8:$U$907,10,0))</f>
        <v/>
      </c>
      <c r="G19" s="82" t="str">
        <f>IF(ISERROR(VLOOKUP($B19,Effectifs!$F$8:$U$907,13,0)),"",VLOOKUP($B19,Effectifs!$F$8:$U$907,13,0))</f>
        <v/>
      </c>
      <c r="H19" s="79" t="str">
        <f>IF(ISERROR(VLOOKUP($B19,Effectifs!$F$8:$U$907,14,0)),"",VLOOKUP($B19,Effectifs!$F$8:$U$907,14,0))</f>
        <v/>
      </c>
      <c r="I19" s="71"/>
      <c r="J19" s="71"/>
      <c r="K19" s="71"/>
      <c r="L19" s="71"/>
      <c r="M19" s="71"/>
      <c r="N19" s="71"/>
      <c r="O19" s="71"/>
      <c r="P19" s="71"/>
      <c r="Q19" s="71"/>
      <c r="R19" s="74"/>
    </row>
    <row r="20" spans="2:18" x14ac:dyDescent="0.25">
      <c r="B20" s="69"/>
      <c r="C20" s="77" t="str">
        <f ca="1">IF(ISERROR(($C$3-VLOOKUP($B20,Effectifs!$F$8:$U$907,5,0))/365),"",($C$3-VLOOKUP($B20,Effectifs!$F$8:$U$907,5,0))/365)</f>
        <v/>
      </c>
      <c r="D20" s="82" t="str">
        <f>IF(ISERROR(VLOOKUP($B20,Effectifs!$F$8:$U$907,7,0)),"",VLOOKUP($B20,Effectifs!$F$8:$U$907,7,0))</f>
        <v/>
      </c>
      <c r="E20" s="83" t="str">
        <f>IF(ISERROR(VLOOKUP($B20,Effectifs!$F$8:$U$907,8,0)),"",VLOOKUP($B20,Effectifs!$F$8:$U$907,8,0))</f>
        <v/>
      </c>
      <c r="F20" s="83" t="str">
        <f>IF(ISERROR(VLOOKUP($B20,Effectifs!$F$8:$U$907,10,0)),"",VLOOKUP($B20,Effectifs!$F$8:$U$907,10,0))</f>
        <v/>
      </c>
      <c r="G20" s="82" t="str">
        <f>IF(ISERROR(VLOOKUP($B20,Effectifs!$F$8:$U$907,13,0)),"",VLOOKUP($B20,Effectifs!$F$8:$U$907,13,0))</f>
        <v/>
      </c>
      <c r="H20" s="79" t="str">
        <f>IF(ISERROR(VLOOKUP($B20,Effectifs!$F$8:$U$907,14,0)),"",VLOOKUP($B20,Effectifs!$F$8:$U$907,14,0))</f>
        <v/>
      </c>
      <c r="I20" s="71"/>
      <c r="J20" s="71"/>
      <c r="K20" s="71"/>
      <c r="L20" s="71"/>
      <c r="M20" s="71"/>
      <c r="N20" s="71"/>
      <c r="O20" s="71"/>
      <c r="P20" s="71"/>
      <c r="Q20" s="71"/>
      <c r="R20" s="74"/>
    </row>
    <row r="21" spans="2:18" x14ac:dyDescent="0.25">
      <c r="B21" s="69"/>
      <c r="C21" s="77" t="str">
        <f ca="1">IF(ISERROR(($C$3-VLOOKUP($B21,Effectifs!$F$8:$U$907,5,0))/365),"",($C$3-VLOOKUP($B21,Effectifs!$F$8:$U$907,5,0))/365)</f>
        <v/>
      </c>
      <c r="D21" s="82" t="str">
        <f>IF(ISERROR(VLOOKUP($B21,Effectifs!$F$8:$U$907,7,0)),"",VLOOKUP($B21,Effectifs!$F$8:$U$907,7,0))</f>
        <v/>
      </c>
      <c r="E21" s="83" t="str">
        <f>IF(ISERROR(VLOOKUP($B21,Effectifs!$F$8:$U$907,8,0)),"",VLOOKUP($B21,Effectifs!$F$8:$U$907,8,0))</f>
        <v/>
      </c>
      <c r="F21" s="83" t="str">
        <f>IF(ISERROR(VLOOKUP($B21,Effectifs!$F$8:$U$907,10,0)),"",VLOOKUP($B21,Effectifs!$F$8:$U$907,10,0))</f>
        <v/>
      </c>
      <c r="G21" s="82" t="str">
        <f>IF(ISERROR(VLOOKUP($B21,Effectifs!$F$8:$U$907,13,0)),"",VLOOKUP($B21,Effectifs!$F$8:$U$907,13,0))</f>
        <v/>
      </c>
      <c r="H21" s="79" t="str">
        <f>IF(ISERROR(VLOOKUP($B21,Effectifs!$F$8:$U$907,14,0)),"",VLOOKUP($B21,Effectifs!$F$8:$U$907,14,0))</f>
        <v/>
      </c>
      <c r="I21" s="71"/>
      <c r="J21" s="71"/>
      <c r="K21" s="71"/>
      <c r="L21" s="71"/>
      <c r="M21" s="71"/>
      <c r="N21" s="71"/>
      <c r="O21" s="71"/>
      <c r="P21" s="71"/>
      <c r="Q21" s="71"/>
      <c r="R21" s="74"/>
    </row>
    <row r="22" spans="2:18" x14ac:dyDescent="0.25">
      <c r="B22" s="69"/>
      <c r="C22" s="77" t="str">
        <f ca="1">IF(ISERROR(($C$3-VLOOKUP($B22,Effectifs!$F$8:$U$907,5,0))/365),"",($C$3-VLOOKUP($B22,Effectifs!$F$8:$U$907,5,0))/365)</f>
        <v/>
      </c>
      <c r="D22" s="82" t="str">
        <f>IF(ISERROR(VLOOKUP($B22,Effectifs!$F$8:$U$907,7,0)),"",VLOOKUP($B22,Effectifs!$F$8:$U$907,7,0))</f>
        <v/>
      </c>
      <c r="E22" s="83" t="str">
        <f>IF(ISERROR(VLOOKUP($B22,Effectifs!$F$8:$U$907,8,0)),"",VLOOKUP($B22,Effectifs!$F$8:$U$907,8,0))</f>
        <v/>
      </c>
      <c r="F22" s="83" t="str">
        <f>IF(ISERROR(VLOOKUP($B22,Effectifs!$F$8:$U$907,10,0)),"",VLOOKUP($B22,Effectifs!$F$8:$U$907,10,0))</f>
        <v/>
      </c>
      <c r="G22" s="82" t="str">
        <f>IF(ISERROR(VLOOKUP($B22,Effectifs!$F$8:$U$907,13,0)),"",VLOOKUP($B22,Effectifs!$F$8:$U$907,13,0))</f>
        <v/>
      </c>
      <c r="H22" s="79" t="str">
        <f>IF(ISERROR(VLOOKUP($B22,Effectifs!$F$8:$U$907,14,0)),"",VLOOKUP($B22,Effectifs!$F$8:$U$907,14,0))</f>
        <v/>
      </c>
      <c r="I22" s="71"/>
      <c r="J22" s="71"/>
      <c r="K22" s="71"/>
      <c r="L22" s="71"/>
      <c r="M22" s="71"/>
      <c r="N22" s="71"/>
      <c r="O22" s="71"/>
      <c r="P22" s="71"/>
      <c r="Q22" s="71"/>
      <c r="R22" s="74"/>
    </row>
    <row r="23" spans="2:18" x14ac:dyDescent="0.25">
      <c r="B23" s="69"/>
      <c r="C23" s="77" t="str">
        <f ca="1">IF(ISERROR(($C$3-VLOOKUP($B23,Effectifs!$F$8:$U$907,5,0))/365),"",($C$3-VLOOKUP($B23,Effectifs!$F$8:$U$907,5,0))/365)</f>
        <v/>
      </c>
      <c r="D23" s="82" t="str">
        <f>IF(ISERROR(VLOOKUP($B23,Effectifs!$F$8:$U$907,7,0)),"",VLOOKUP($B23,Effectifs!$F$8:$U$907,7,0))</f>
        <v/>
      </c>
      <c r="E23" s="83" t="str">
        <f>IF(ISERROR(VLOOKUP($B23,Effectifs!$F$8:$U$907,8,0)),"",VLOOKUP($B23,Effectifs!$F$8:$U$907,8,0))</f>
        <v/>
      </c>
      <c r="F23" s="83" t="str">
        <f>IF(ISERROR(VLOOKUP($B23,Effectifs!$F$8:$U$907,10,0)),"",VLOOKUP($B23,Effectifs!$F$8:$U$907,10,0))</f>
        <v/>
      </c>
      <c r="G23" s="82" t="str">
        <f>IF(ISERROR(VLOOKUP($B23,Effectifs!$F$8:$U$907,13,0)),"",VLOOKUP($B23,Effectifs!$F$8:$U$907,13,0))</f>
        <v/>
      </c>
      <c r="H23" s="79" t="str">
        <f>IF(ISERROR(VLOOKUP($B23,Effectifs!$F$8:$U$907,14,0)),"",VLOOKUP($B23,Effectifs!$F$8:$U$907,14,0))</f>
        <v/>
      </c>
      <c r="I23" s="71"/>
      <c r="J23" s="71"/>
      <c r="K23" s="71"/>
      <c r="L23" s="71"/>
      <c r="M23" s="71"/>
      <c r="N23" s="71"/>
      <c r="O23" s="71"/>
      <c r="P23" s="71"/>
      <c r="Q23" s="71"/>
      <c r="R23" s="74"/>
    </row>
    <row r="24" spans="2:18" x14ac:dyDescent="0.25">
      <c r="B24" s="69"/>
      <c r="C24" s="77" t="str">
        <f ca="1">IF(ISERROR(($C$3-VLOOKUP($B24,Effectifs!$F$8:$U$907,5,0))/365),"",($C$3-VLOOKUP($B24,Effectifs!$F$8:$U$907,5,0))/365)</f>
        <v/>
      </c>
      <c r="D24" s="82" t="str">
        <f>IF(ISERROR(VLOOKUP($B24,Effectifs!$F$8:$U$907,7,0)),"",VLOOKUP($B24,Effectifs!$F$8:$U$907,7,0))</f>
        <v/>
      </c>
      <c r="E24" s="83" t="str">
        <f>IF(ISERROR(VLOOKUP($B24,Effectifs!$F$8:$U$907,8,0)),"",VLOOKUP($B24,Effectifs!$F$8:$U$907,8,0))</f>
        <v/>
      </c>
      <c r="F24" s="83" t="str">
        <f>IF(ISERROR(VLOOKUP($B24,Effectifs!$F$8:$U$907,10,0)),"",VLOOKUP($B24,Effectifs!$F$8:$U$907,10,0))</f>
        <v/>
      </c>
      <c r="G24" s="82" t="str">
        <f>IF(ISERROR(VLOOKUP($B24,Effectifs!$F$8:$U$907,13,0)),"",VLOOKUP($B24,Effectifs!$F$8:$U$907,13,0))</f>
        <v/>
      </c>
      <c r="H24" s="79" t="str">
        <f>IF(ISERROR(VLOOKUP($B24,Effectifs!$F$8:$U$907,14,0)),"",VLOOKUP($B24,Effectifs!$F$8:$U$907,14,0))</f>
        <v/>
      </c>
      <c r="I24" s="71"/>
      <c r="J24" s="71"/>
      <c r="K24" s="71"/>
      <c r="L24" s="71"/>
      <c r="M24" s="71"/>
      <c r="N24" s="71"/>
      <c r="O24" s="71"/>
      <c r="P24" s="71"/>
      <c r="Q24" s="71"/>
      <c r="R24" s="74"/>
    </row>
    <row r="25" spans="2:18" x14ac:dyDescent="0.25">
      <c r="B25" s="69"/>
      <c r="C25" s="77" t="str">
        <f ca="1">IF(ISERROR(($C$3-VLOOKUP($B25,Effectifs!$F$8:$U$907,5,0))/365),"",($C$3-VLOOKUP($B25,Effectifs!$F$8:$U$907,5,0))/365)</f>
        <v/>
      </c>
      <c r="D25" s="82" t="str">
        <f>IF(ISERROR(VLOOKUP($B25,Effectifs!$F$8:$U$907,7,0)),"",VLOOKUP($B25,Effectifs!$F$8:$U$907,7,0))</f>
        <v/>
      </c>
      <c r="E25" s="83" t="str">
        <f>IF(ISERROR(VLOOKUP($B25,Effectifs!$F$8:$U$907,8,0)),"",VLOOKUP($B25,Effectifs!$F$8:$U$907,8,0))</f>
        <v/>
      </c>
      <c r="F25" s="83" t="str">
        <f>IF(ISERROR(VLOOKUP($B25,Effectifs!$F$8:$U$907,10,0)),"",VLOOKUP($B25,Effectifs!$F$8:$U$907,10,0))</f>
        <v/>
      </c>
      <c r="G25" s="82" t="str">
        <f>IF(ISERROR(VLOOKUP($B25,Effectifs!$F$8:$U$907,13,0)),"",VLOOKUP($B25,Effectifs!$F$8:$U$907,13,0))</f>
        <v/>
      </c>
      <c r="H25" s="79" t="str">
        <f>IF(ISERROR(VLOOKUP($B25,Effectifs!$F$8:$U$907,14,0)),"",VLOOKUP($B25,Effectifs!$F$8:$U$907,14,0))</f>
        <v/>
      </c>
      <c r="I25" s="71"/>
      <c r="J25" s="71"/>
      <c r="K25" s="71"/>
      <c r="L25" s="71"/>
      <c r="M25" s="71"/>
      <c r="N25" s="71"/>
      <c r="O25" s="71"/>
      <c r="P25" s="71"/>
      <c r="Q25" s="71"/>
      <c r="R25" s="74"/>
    </row>
    <row r="26" spans="2:18" x14ac:dyDescent="0.25">
      <c r="B26" s="69"/>
      <c r="C26" s="77" t="str">
        <f ca="1">IF(ISERROR(($C$3-VLOOKUP($B26,Effectifs!$F$8:$U$907,5,0))/365),"",($C$3-VLOOKUP($B26,Effectifs!$F$8:$U$907,5,0))/365)</f>
        <v/>
      </c>
      <c r="D26" s="82" t="str">
        <f>IF(ISERROR(VLOOKUP($B26,Effectifs!$F$8:$U$907,7,0)),"",VLOOKUP($B26,Effectifs!$F$8:$U$907,7,0))</f>
        <v/>
      </c>
      <c r="E26" s="83" t="str">
        <f>IF(ISERROR(VLOOKUP($B26,Effectifs!$F$8:$U$907,8,0)),"",VLOOKUP($B26,Effectifs!$F$8:$U$907,8,0))</f>
        <v/>
      </c>
      <c r="F26" s="83" t="str">
        <f>IF(ISERROR(VLOOKUP($B26,Effectifs!$F$8:$U$907,10,0)),"",VLOOKUP($B26,Effectifs!$F$8:$U$907,10,0))</f>
        <v/>
      </c>
      <c r="G26" s="82" t="str">
        <f>IF(ISERROR(VLOOKUP($B26,Effectifs!$F$8:$U$907,13,0)),"",VLOOKUP($B26,Effectifs!$F$8:$U$907,13,0))</f>
        <v/>
      </c>
      <c r="H26" s="79" t="str">
        <f>IF(ISERROR(VLOOKUP($B26,Effectifs!$F$8:$U$907,14,0)),"",VLOOKUP($B26,Effectifs!$F$8:$U$907,14,0))</f>
        <v/>
      </c>
      <c r="I26" s="71"/>
      <c r="J26" s="71"/>
      <c r="K26" s="71"/>
      <c r="L26" s="71"/>
      <c r="M26" s="71"/>
      <c r="N26" s="71"/>
      <c r="O26" s="71"/>
      <c r="P26" s="71"/>
      <c r="Q26" s="71"/>
      <c r="R26" s="74"/>
    </row>
    <row r="27" spans="2:18" x14ac:dyDescent="0.25">
      <c r="B27" s="69"/>
      <c r="C27" s="77" t="str">
        <f ca="1">IF(ISERROR(($C$3-VLOOKUP($B27,Effectifs!$F$8:$U$907,5,0))/365),"",($C$3-VLOOKUP($B27,Effectifs!$F$8:$U$907,5,0))/365)</f>
        <v/>
      </c>
      <c r="D27" s="82" t="str">
        <f>IF(ISERROR(VLOOKUP($B27,Effectifs!$F$8:$U$907,7,0)),"",VLOOKUP($B27,Effectifs!$F$8:$U$907,7,0))</f>
        <v/>
      </c>
      <c r="E27" s="83" t="str">
        <f>IF(ISERROR(VLOOKUP($B27,Effectifs!$F$8:$U$907,8,0)),"",VLOOKUP($B27,Effectifs!$F$8:$U$907,8,0))</f>
        <v/>
      </c>
      <c r="F27" s="83" t="str">
        <f>IF(ISERROR(VLOOKUP($B27,Effectifs!$F$8:$U$907,10,0)),"",VLOOKUP($B27,Effectifs!$F$8:$U$907,10,0))</f>
        <v/>
      </c>
      <c r="G27" s="82" t="str">
        <f>IF(ISERROR(VLOOKUP($B27,Effectifs!$F$8:$U$907,13,0)),"",VLOOKUP($B27,Effectifs!$F$8:$U$907,13,0))</f>
        <v/>
      </c>
      <c r="H27" s="79" t="str">
        <f>IF(ISERROR(VLOOKUP($B27,Effectifs!$F$8:$U$907,14,0)),"",VLOOKUP($B27,Effectifs!$F$8:$U$907,14,0))</f>
        <v/>
      </c>
      <c r="I27" s="71"/>
      <c r="J27" s="71"/>
      <c r="K27" s="71"/>
      <c r="L27" s="71"/>
      <c r="M27" s="71"/>
      <c r="N27" s="71"/>
      <c r="O27" s="71"/>
      <c r="P27" s="71"/>
      <c r="Q27" s="71"/>
      <c r="R27" s="74"/>
    </row>
    <row r="28" spans="2:18" x14ac:dyDescent="0.25">
      <c r="B28" s="69"/>
      <c r="C28" s="77" t="str">
        <f ca="1">IF(ISERROR(($C$3-VLOOKUP($B28,Effectifs!$F$8:$U$907,5,0))/365),"",($C$3-VLOOKUP($B28,Effectifs!$F$8:$U$907,5,0))/365)</f>
        <v/>
      </c>
      <c r="D28" s="82" t="str">
        <f>IF(ISERROR(VLOOKUP($B28,Effectifs!$F$8:$U$907,7,0)),"",VLOOKUP($B28,Effectifs!$F$8:$U$907,7,0))</f>
        <v/>
      </c>
      <c r="E28" s="83" t="str">
        <f>IF(ISERROR(VLOOKUP($B28,Effectifs!$F$8:$U$907,8,0)),"",VLOOKUP($B28,Effectifs!$F$8:$U$907,8,0))</f>
        <v/>
      </c>
      <c r="F28" s="83" t="str">
        <f>IF(ISERROR(VLOOKUP($B28,Effectifs!$F$8:$U$907,10,0)),"",VLOOKUP($B28,Effectifs!$F$8:$U$907,10,0))</f>
        <v/>
      </c>
      <c r="G28" s="82" t="str">
        <f>IF(ISERROR(VLOOKUP($B28,Effectifs!$F$8:$U$907,13,0)),"",VLOOKUP($B28,Effectifs!$F$8:$U$907,13,0))</f>
        <v/>
      </c>
      <c r="H28" s="79" t="str">
        <f>IF(ISERROR(VLOOKUP($B28,Effectifs!$F$8:$U$907,14,0)),"",VLOOKUP($B28,Effectifs!$F$8:$U$907,14,0))</f>
        <v/>
      </c>
      <c r="I28" s="71"/>
      <c r="J28" s="71"/>
      <c r="K28" s="71"/>
      <c r="L28" s="71"/>
      <c r="M28" s="71"/>
      <c r="N28" s="71"/>
      <c r="O28" s="71"/>
      <c r="P28" s="71"/>
      <c r="Q28" s="71"/>
      <c r="R28" s="74"/>
    </row>
    <row r="29" spans="2:18" x14ac:dyDescent="0.25">
      <c r="B29" s="69"/>
      <c r="C29" s="77" t="str">
        <f ca="1">IF(ISERROR(($C$3-VLOOKUP($B29,Effectifs!$F$8:$U$907,5,0))/365),"",($C$3-VLOOKUP($B29,Effectifs!$F$8:$U$907,5,0))/365)</f>
        <v/>
      </c>
      <c r="D29" s="82" t="str">
        <f>IF(ISERROR(VLOOKUP($B29,Effectifs!$F$8:$U$907,7,0)),"",VLOOKUP($B29,Effectifs!$F$8:$U$907,7,0))</f>
        <v/>
      </c>
      <c r="E29" s="83" t="str">
        <f>IF(ISERROR(VLOOKUP($B29,Effectifs!$F$8:$U$907,8,0)),"",VLOOKUP($B29,Effectifs!$F$8:$U$907,8,0))</f>
        <v/>
      </c>
      <c r="F29" s="83" t="str">
        <f>IF(ISERROR(VLOOKUP($B29,Effectifs!$F$8:$U$907,10,0)),"",VLOOKUP($B29,Effectifs!$F$8:$U$907,10,0))</f>
        <v/>
      </c>
      <c r="G29" s="82" t="str">
        <f>IF(ISERROR(VLOOKUP($B29,Effectifs!$F$8:$U$907,13,0)),"",VLOOKUP($B29,Effectifs!$F$8:$U$907,13,0))</f>
        <v/>
      </c>
      <c r="H29" s="79" t="str">
        <f>IF(ISERROR(VLOOKUP($B29,Effectifs!$F$8:$U$907,14,0)),"",VLOOKUP($B29,Effectifs!$F$8:$U$907,14,0))</f>
        <v/>
      </c>
      <c r="I29" s="71"/>
      <c r="J29" s="71"/>
      <c r="K29" s="71"/>
      <c r="L29" s="71"/>
      <c r="M29" s="71"/>
      <c r="N29" s="71"/>
      <c r="O29" s="71"/>
      <c r="P29" s="71"/>
      <c r="Q29" s="71"/>
      <c r="R29" s="74"/>
    </row>
    <row r="30" spans="2:18" x14ac:dyDescent="0.25">
      <c r="B30" s="69"/>
      <c r="C30" s="77" t="str">
        <f ca="1">IF(ISERROR(($C$3-VLOOKUP($B30,Effectifs!$F$8:$U$907,5,0))/365),"",($C$3-VLOOKUP($B30,Effectifs!$F$8:$U$907,5,0))/365)</f>
        <v/>
      </c>
      <c r="D30" s="82" t="str">
        <f>IF(ISERROR(VLOOKUP($B30,Effectifs!$F$8:$U$907,7,0)),"",VLOOKUP($B30,Effectifs!$F$8:$U$907,7,0))</f>
        <v/>
      </c>
      <c r="E30" s="83" t="str">
        <f>IF(ISERROR(VLOOKUP($B30,Effectifs!$F$8:$U$907,8,0)),"",VLOOKUP($B30,Effectifs!$F$8:$U$907,8,0))</f>
        <v/>
      </c>
      <c r="F30" s="83" t="str">
        <f>IF(ISERROR(VLOOKUP($B30,Effectifs!$F$8:$U$907,10,0)),"",VLOOKUP($B30,Effectifs!$F$8:$U$907,10,0))</f>
        <v/>
      </c>
      <c r="G30" s="82" t="str">
        <f>IF(ISERROR(VLOOKUP($B30,Effectifs!$F$8:$U$907,13,0)),"",VLOOKUP($B30,Effectifs!$F$8:$U$907,13,0))</f>
        <v/>
      </c>
      <c r="H30" s="79" t="str">
        <f>IF(ISERROR(VLOOKUP($B30,Effectifs!$F$8:$U$907,14,0)),"",VLOOKUP($B30,Effectifs!$F$8:$U$907,14,0))</f>
        <v/>
      </c>
      <c r="I30" s="71"/>
      <c r="J30" s="71"/>
      <c r="K30" s="71"/>
      <c r="L30" s="71"/>
      <c r="M30" s="71"/>
      <c r="N30" s="71"/>
      <c r="O30" s="71"/>
      <c r="P30" s="71"/>
      <c r="Q30" s="71"/>
      <c r="R30" s="74"/>
    </row>
    <row r="31" spans="2:18" x14ac:dyDescent="0.25">
      <c r="B31" s="69"/>
      <c r="C31" s="77" t="str">
        <f ca="1">IF(ISERROR(($C$3-VLOOKUP($B31,Effectifs!$F$8:$U$907,5,0))/365),"",($C$3-VLOOKUP($B31,Effectifs!$F$8:$U$907,5,0))/365)</f>
        <v/>
      </c>
      <c r="D31" s="82" t="str">
        <f>IF(ISERROR(VLOOKUP($B31,Effectifs!$F$8:$U$907,7,0)),"",VLOOKUP($B31,Effectifs!$F$8:$U$907,7,0))</f>
        <v/>
      </c>
      <c r="E31" s="83" t="str">
        <f>IF(ISERROR(VLOOKUP($B31,Effectifs!$F$8:$U$907,8,0)),"",VLOOKUP($B31,Effectifs!$F$8:$U$907,8,0))</f>
        <v/>
      </c>
      <c r="F31" s="83" t="str">
        <f>IF(ISERROR(VLOOKUP($B31,Effectifs!$F$8:$U$907,10,0)),"",VLOOKUP($B31,Effectifs!$F$8:$U$907,10,0))</f>
        <v/>
      </c>
      <c r="G31" s="82" t="str">
        <f>IF(ISERROR(VLOOKUP($B31,Effectifs!$F$8:$U$907,13,0)),"",VLOOKUP($B31,Effectifs!$F$8:$U$907,13,0))</f>
        <v/>
      </c>
      <c r="H31" s="79" t="str">
        <f>IF(ISERROR(VLOOKUP($B31,Effectifs!$F$8:$U$907,14,0)),"",VLOOKUP($B31,Effectifs!$F$8:$U$907,14,0))</f>
        <v/>
      </c>
      <c r="I31" s="71"/>
      <c r="J31" s="71"/>
      <c r="K31" s="71"/>
      <c r="L31" s="71"/>
      <c r="M31" s="71"/>
      <c r="N31" s="71"/>
      <c r="O31" s="71"/>
      <c r="P31" s="71"/>
      <c r="Q31" s="71"/>
      <c r="R31" s="74"/>
    </row>
    <row r="32" spans="2:18" x14ac:dyDescent="0.25">
      <c r="B32" s="69"/>
      <c r="C32" s="77" t="str">
        <f ca="1">IF(ISERROR(($C$3-VLOOKUP($B32,Effectifs!$F$8:$U$907,5,0))/365),"",($C$3-VLOOKUP($B32,Effectifs!$F$8:$U$907,5,0))/365)</f>
        <v/>
      </c>
      <c r="D32" s="82" t="str">
        <f>IF(ISERROR(VLOOKUP($B32,Effectifs!$F$8:$U$907,7,0)),"",VLOOKUP($B32,Effectifs!$F$8:$U$907,7,0))</f>
        <v/>
      </c>
      <c r="E32" s="83" t="str">
        <f>IF(ISERROR(VLOOKUP($B32,Effectifs!$F$8:$U$907,8,0)),"",VLOOKUP($B32,Effectifs!$F$8:$U$907,8,0))</f>
        <v/>
      </c>
      <c r="F32" s="83" t="str">
        <f>IF(ISERROR(VLOOKUP($B32,Effectifs!$F$8:$U$907,10,0)),"",VLOOKUP($B32,Effectifs!$F$8:$U$907,10,0))</f>
        <v/>
      </c>
      <c r="G32" s="82" t="str">
        <f>IF(ISERROR(VLOOKUP($B32,Effectifs!$F$8:$U$907,13,0)),"",VLOOKUP($B32,Effectifs!$F$8:$U$907,13,0))</f>
        <v/>
      </c>
      <c r="H32" s="79" t="str">
        <f>IF(ISERROR(VLOOKUP($B32,Effectifs!$F$8:$U$907,14,0)),"",VLOOKUP($B32,Effectifs!$F$8:$U$907,14,0))</f>
        <v/>
      </c>
      <c r="I32" s="71"/>
      <c r="J32" s="71"/>
      <c r="K32" s="71"/>
      <c r="L32" s="71"/>
      <c r="M32" s="71"/>
      <c r="N32" s="71"/>
      <c r="O32" s="71"/>
      <c r="P32" s="71"/>
      <c r="Q32" s="71"/>
      <c r="R32" s="74"/>
    </row>
    <row r="33" spans="2:18" x14ac:dyDescent="0.25">
      <c r="B33" s="69"/>
      <c r="C33" s="77" t="str">
        <f ca="1">IF(ISERROR(($C$3-VLOOKUP($B33,Effectifs!$F$8:$U$907,5,0))/365),"",($C$3-VLOOKUP($B33,Effectifs!$F$8:$U$907,5,0))/365)</f>
        <v/>
      </c>
      <c r="D33" s="82" t="str">
        <f>IF(ISERROR(VLOOKUP($B33,Effectifs!$F$8:$U$907,7,0)),"",VLOOKUP($B33,Effectifs!$F$8:$U$907,7,0))</f>
        <v/>
      </c>
      <c r="E33" s="83" t="str">
        <f>IF(ISERROR(VLOOKUP($B33,Effectifs!$F$8:$U$907,8,0)),"",VLOOKUP($B33,Effectifs!$F$8:$U$907,8,0))</f>
        <v/>
      </c>
      <c r="F33" s="83" t="str">
        <f>IF(ISERROR(VLOOKUP($B33,Effectifs!$F$8:$U$907,10,0)),"",VLOOKUP($B33,Effectifs!$F$8:$U$907,10,0))</f>
        <v/>
      </c>
      <c r="G33" s="82" t="str">
        <f>IF(ISERROR(VLOOKUP($B33,Effectifs!$F$8:$U$907,13,0)),"",VLOOKUP($B33,Effectifs!$F$8:$U$907,13,0))</f>
        <v/>
      </c>
      <c r="H33" s="79" t="str">
        <f>IF(ISERROR(VLOOKUP($B33,Effectifs!$F$8:$U$907,14,0)),"",VLOOKUP($B33,Effectifs!$F$8:$U$907,14,0))</f>
        <v/>
      </c>
      <c r="I33" s="71"/>
      <c r="J33" s="71"/>
      <c r="K33" s="71"/>
      <c r="L33" s="71"/>
      <c r="M33" s="71"/>
      <c r="N33" s="71"/>
      <c r="O33" s="71"/>
      <c r="P33" s="71"/>
      <c r="Q33" s="71"/>
      <c r="R33" s="74"/>
    </row>
    <row r="34" spans="2:18" x14ac:dyDescent="0.25">
      <c r="B34" s="69"/>
      <c r="C34" s="77" t="str">
        <f ca="1">IF(ISERROR(($C$3-VLOOKUP($B34,Effectifs!$F$8:$U$907,5,0))/365),"",($C$3-VLOOKUP($B34,Effectifs!$F$8:$U$907,5,0))/365)</f>
        <v/>
      </c>
      <c r="D34" s="82" t="str">
        <f>IF(ISERROR(VLOOKUP($B34,Effectifs!$F$8:$U$907,7,0)),"",VLOOKUP($B34,Effectifs!$F$8:$U$907,7,0))</f>
        <v/>
      </c>
      <c r="E34" s="83" t="str">
        <f>IF(ISERROR(VLOOKUP($B34,Effectifs!$F$8:$U$907,8,0)),"",VLOOKUP($B34,Effectifs!$F$8:$U$907,8,0))</f>
        <v/>
      </c>
      <c r="F34" s="83" t="str">
        <f>IF(ISERROR(VLOOKUP($B34,Effectifs!$F$8:$U$907,10,0)),"",VLOOKUP($B34,Effectifs!$F$8:$U$907,10,0))</f>
        <v/>
      </c>
      <c r="G34" s="82" t="str">
        <f>IF(ISERROR(VLOOKUP($B34,Effectifs!$F$8:$U$907,13,0)),"",VLOOKUP($B34,Effectifs!$F$8:$U$907,13,0))</f>
        <v/>
      </c>
      <c r="H34" s="79" t="str">
        <f>IF(ISERROR(VLOOKUP($B34,Effectifs!$F$8:$U$907,14,0)),"",VLOOKUP($B34,Effectifs!$F$8:$U$907,14,0))</f>
        <v/>
      </c>
      <c r="I34" s="71"/>
      <c r="J34" s="71"/>
      <c r="K34" s="71"/>
      <c r="L34" s="71"/>
      <c r="M34" s="71"/>
      <c r="N34" s="71"/>
      <c r="O34" s="71"/>
      <c r="P34" s="71"/>
      <c r="Q34" s="71"/>
      <c r="R34" s="74"/>
    </row>
    <row r="35" spans="2:18" x14ac:dyDescent="0.25">
      <c r="B35" s="69"/>
      <c r="C35" s="77" t="str">
        <f ca="1">IF(ISERROR(($C$3-VLOOKUP($B35,Effectifs!$F$8:$U$907,5,0))/365),"",($C$3-VLOOKUP($B35,Effectifs!$F$8:$U$907,5,0))/365)</f>
        <v/>
      </c>
      <c r="D35" s="82" t="str">
        <f>IF(ISERROR(VLOOKUP($B35,Effectifs!$F$8:$U$907,7,0)),"",VLOOKUP($B35,Effectifs!$F$8:$U$907,7,0))</f>
        <v/>
      </c>
      <c r="E35" s="83" t="str">
        <f>IF(ISERROR(VLOOKUP($B35,Effectifs!$F$8:$U$907,8,0)),"",VLOOKUP($B35,Effectifs!$F$8:$U$907,8,0))</f>
        <v/>
      </c>
      <c r="F35" s="83" t="str">
        <f>IF(ISERROR(VLOOKUP($B35,Effectifs!$F$8:$U$907,10,0)),"",VLOOKUP($B35,Effectifs!$F$8:$U$907,10,0))</f>
        <v/>
      </c>
      <c r="G35" s="82" t="str">
        <f>IF(ISERROR(VLOOKUP($B35,Effectifs!$F$8:$U$907,13,0)),"",VLOOKUP($B35,Effectifs!$F$8:$U$907,13,0))</f>
        <v/>
      </c>
      <c r="H35" s="79" t="str">
        <f>IF(ISERROR(VLOOKUP($B35,Effectifs!$F$8:$U$907,14,0)),"",VLOOKUP($B35,Effectifs!$F$8:$U$907,14,0))</f>
        <v/>
      </c>
      <c r="I35" s="71"/>
      <c r="J35" s="71"/>
      <c r="K35" s="71"/>
      <c r="L35" s="71"/>
      <c r="M35" s="71"/>
      <c r="N35" s="71"/>
      <c r="O35" s="71"/>
      <c r="P35" s="71"/>
      <c r="Q35" s="71"/>
      <c r="R35" s="74"/>
    </row>
    <row r="36" spans="2:18" x14ac:dyDescent="0.25">
      <c r="B36" s="69"/>
      <c r="C36" s="77" t="str">
        <f ca="1">IF(ISERROR(($C$3-VLOOKUP($B36,Effectifs!$F$8:$U$907,5,0))/365),"",($C$3-VLOOKUP($B36,Effectifs!$F$8:$U$907,5,0))/365)</f>
        <v/>
      </c>
      <c r="D36" s="82" t="str">
        <f>IF(ISERROR(VLOOKUP($B36,Effectifs!$F$8:$U$907,7,0)),"",VLOOKUP($B36,Effectifs!$F$8:$U$907,7,0))</f>
        <v/>
      </c>
      <c r="E36" s="83" t="str">
        <f>IF(ISERROR(VLOOKUP($B36,Effectifs!$F$8:$U$907,8,0)),"",VLOOKUP($B36,Effectifs!$F$8:$U$907,8,0))</f>
        <v/>
      </c>
      <c r="F36" s="83" t="str">
        <f>IF(ISERROR(VLOOKUP($B36,Effectifs!$F$8:$U$907,10,0)),"",VLOOKUP($B36,Effectifs!$F$8:$U$907,10,0))</f>
        <v/>
      </c>
      <c r="G36" s="82" t="str">
        <f>IF(ISERROR(VLOOKUP($B36,Effectifs!$F$8:$U$907,13,0)),"",VLOOKUP($B36,Effectifs!$F$8:$U$907,13,0))</f>
        <v/>
      </c>
      <c r="H36" s="79" t="str">
        <f>IF(ISERROR(VLOOKUP($B36,Effectifs!$F$8:$U$907,14,0)),"",VLOOKUP($B36,Effectifs!$F$8:$U$907,14,0))</f>
        <v/>
      </c>
      <c r="I36" s="71"/>
      <c r="J36" s="71"/>
      <c r="K36" s="71"/>
      <c r="L36" s="71"/>
      <c r="M36" s="71"/>
      <c r="N36" s="71"/>
      <c r="O36" s="71"/>
      <c r="P36" s="71"/>
      <c r="Q36" s="71"/>
      <c r="R36" s="74"/>
    </row>
    <row r="37" spans="2:18" x14ac:dyDescent="0.25">
      <c r="B37" s="69"/>
      <c r="C37" s="77" t="str">
        <f ca="1">IF(ISERROR(($C$3-VLOOKUP($B37,Effectifs!$F$8:$U$907,5,0))/365),"",($C$3-VLOOKUP($B37,Effectifs!$F$8:$U$907,5,0))/365)</f>
        <v/>
      </c>
      <c r="D37" s="82" t="str">
        <f>IF(ISERROR(VLOOKUP($B37,Effectifs!$F$8:$U$907,7,0)),"",VLOOKUP($B37,Effectifs!$F$8:$U$907,7,0))</f>
        <v/>
      </c>
      <c r="E37" s="83" t="str">
        <f>IF(ISERROR(VLOOKUP($B37,Effectifs!$F$8:$U$907,8,0)),"",VLOOKUP($B37,Effectifs!$F$8:$U$907,8,0))</f>
        <v/>
      </c>
      <c r="F37" s="83" t="str">
        <f>IF(ISERROR(VLOOKUP($B37,Effectifs!$F$8:$U$907,10,0)),"",VLOOKUP($B37,Effectifs!$F$8:$U$907,10,0))</f>
        <v/>
      </c>
      <c r="G37" s="82" t="str">
        <f>IF(ISERROR(VLOOKUP($B37,Effectifs!$F$8:$U$907,13,0)),"",VLOOKUP($B37,Effectifs!$F$8:$U$907,13,0))</f>
        <v/>
      </c>
      <c r="H37" s="79" t="str">
        <f>IF(ISERROR(VLOOKUP($B37,Effectifs!$F$8:$U$907,14,0)),"",VLOOKUP($B37,Effectifs!$F$8:$U$907,14,0))</f>
        <v/>
      </c>
      <c r="I37" s="71"/>
      <c r="J37" s="71"/>
      <c r="K37" s="71"/>
      <c r="L37" s="71"/>
      <c r="M37" s="71"/>
      <c r="N37" s="71"/>
      <c r="O37" s="71"/>
      <c r="P37" s="71"/>
      <c r="Q37" s="71"/>
      <c r="R37" s="74"/>
    </row>
    <row r="38" spans="2:18" x14ac:dyDescent="0.25">
      <c r="B38" s="69"/>
      <c r="C38" s="77" t="str">
        <f ca="1">IF(ISERROR(($C$3-VLOOKUP($B38,Effectifs!$F$8:$U$907,5,0))/365),"",($C$3-VLOOKUP($B38,Effectifs!$F$8:$U$907,5,0))/365)</f>
        <v/>
      </c>
      <c r="D38" s="82" t="str">
        <f>IF(ISERROR(VLOOKUP($B38,Effectifs!$F$8:$U$907,7,0)),"",VLOOKUP($B38,Effectifs!$F$8:$U$907,7,0))</f>
        <v/>
      </c>
      <c r="E38" s="83" t="str">
        <f>IF(ISERROR(VLOOKUP($B38,Effectifs!$F$8:$U$907,8,0)),"",VLOOKUP($B38,Effectifs!$F$8:$U$907,8,0))</f>
        <v/>
      </c>
      <c r="F38" s="83" t="str">
        <f>IF(ISERROR(VLOOKUP($B38,Effectifs!$F$8:$U$907,10,0)),"",VLOOKUP($B38,Effectifs!$F$8:$U$907,10,0))</f>
        <v/>
      </c>
      <c r="G38" s="82" t="str">
        <f>IF(ISERROR(VLOOKUP($B38,Effectifs!$F$8:$U$907,13,0)),"",VLOOKUP($B38,Effectifs!$F$8:$U$907,13,0))</f>
        <v/>
      </c>
      <c r="H38" s="79" t="str">
        <f>IF(ISERROR(VLOOKUP($B38,Effectifs!$F$8:$U$907,14,0)),"",VLOOKUP($B38,Effectifs!$F$8:$U$907,14,0))</f>
        <v/>
      </c>
      <c r="I38" s="71"/>
      <c r="J38" s="71"/>
      <c r="K38" s="71"/>
      <c r="L38" s="71"/>
      <c r="M38" s="71"/>
      <c r="N38" s="71"/>
      <c r="O38" s="71"/>
      <c r="P38" s="71"/>
      <c r="Q38" s="71"/>
      <c r="R38" s="74"/>
    </row>
    <row r="39" spans="2:18" x14ac:dyDescent="0.25">
      <c r="B39" s="69"/>
      <c r="C39" s="77" t="str">
        <f ca="1">IF(ISERROR(($C$3-VLOOKUP($B39,Effectifs!$F$8:$U$907,5,0))/365),"",($C$3-VLOOKUP($B39,Effectifs!$F$8:$U$907,5,0))/365)</f>
        <v/>
      </c>
      <c r="D39" s="82" t="str">
        <f>IF(ISERROR(VLOOKUP($B39,Effectifs!$F$8:$U$907,7,0)),"",VLOOKUP($B39,Effectifs!$F$8:$U$907,7,0))</f>
        <v/>
      </c>
      <c r="E39" s="83" t="str">
        <f>IF(ISERROR(VLOOKUP($B39,Effectifs!$F$8:$U$907,8,0)),"",VLOOKUP($B39,Effectifs!$F$8:$U$907,8,0))</f>
        <v/>
      </c>
      <c r="F39" s="83" t="str">
        <f>IF(ISERROR(VLOOKUP($B39,Effectifs!$F$8:$U$907,10,0)),"",VLOOKUP($B39,Effectifs!$F$8:$U$907,10,0))</f>
        <v/>
      </c>
      <c r="G39" s="82" t="str">
        <f>IF(ISERROR(VLOOKUP($B39,Effectifs!$F$8:$U$907,13,0)),"",VLOOKUP($B39,Effectifs!$F$8:$U$907,13,0))</f>
        <v/>
      </c>
      <c r="H39" s="79" t="str">
        <f>IF(ISERROR(VLOOKUP($B39,Effectifs!$F$8:$U$907,14,0)),"",VLOOKUP($B39,Effectifs!$F$8:$U$907,14,0))</f>
        <v/>
      </c>
      <c r="I39" s="71"/>
      <c r="J39" s="71"/>
      <c r="K39" s="71"/>
      <c r="L39" s="71"/>
      <c r="M39" s="71"/>
      <c r="N39" s="71"/>
      <c r="O39" s="71"/>
      <c r="P39" s="71"/>
      <c r="Q39" s="71"/>
      <c r="R39" s="74"/>
    </row>
    <row r="40" spans="2:18" x14ac:dyDescent="0.25">
      <c r="B40" s="69"/>
      <c r="C40" s="77" t="str">
        <f ca="1">IF(ISERROR(($C$3-VLOOKUP($B40,Effectifs!$F$8:$U$907,5,0))/365),"",($C$3-VLOOKUP($B40,Effectifs!$F$8:$U$907,5,0))/365)</f>
        <v/>
      </c>
      <c r="D40" s="82" t="str">
        <f>IF(ISERROR(VLOOKUP($B40,Effectifs!$F$8:$U$907,7,0)),"",VLOOKUP($B40,Effectifs!$F$8:$U$907,7,0))</f>
        <v/>
      </c>
      <c r="E40" s="83" t="str">
        <f>IF(ISERROR(VLOOKUP($B40,Effectifs!$F$8:$U$907,8,0)),"",VLOOKUP($B40,Effectifs!$F$8:$U$907,8,0))</f>
        <v/>
      </c>
      <c r="F40" s="83" t="str">
        <f>IF(ISERROR(VLOOKUP($B40,Effectifs!$F$8:$U$907,10,0)),"",VLOOKUP($B40,Effectifs!$F$8:$U$907,10,0))</f>
        <v/>
      </c>
      <c r="G40" s="82" t="str">
        <f>IF(ISERROR(VLOOKUP($B40,Effectifs!$F$8:$U$907,13,0)),"",VLOOKUP($B40,Effectifs!$F$8:$U$907,13,0))</f>
        <v/>
      </c>
      <c r="H40" s="79" t="str">
        <f>IF(ISERROR(VLOOKUP($B40,Effectifs!$F$8:$U$907,14,0)),"",VLOOKUP($B40,Effectifs!$F$8:$U$907,14,0))</f>
        <v/>
      </c>
      <c r="I40" s="71"/>
      <c r="J40" s="71"/>
      <c r="K40" s="71"/>
      <c r="L40" s="71"/>
      <c r="M40" s="71"/>
      <c r="N40" s="71"/>
      <c r="O40" s="71"/>
      <c r="P40" s="71"/>
      <c r="Q40" s="71"/>
      <c r="R40" s="74"/>
    </row>
    <row r="41" spans="2:18" x14ac:dyDescent="0.25">
      <c r="B41" s="69"/>
      <c r="C41" s="77" t="str">
        <f ca="1">IF(ISERROR(($C$3-VLOOKUP($B41,Effectifs!$F$8:$U$907,5,0))/365),"",($C$3-VLOOKUP($B41,Effectifs!$F$8:$U$907,5,0))/365)</f>
        <v/>
      </c>
      <c r="D41" s="82" t="str">
        <f>IF(ISERROR(VLOOKUP($B41,Effectifs!$F$8:$U$907,7,0)),"",VLOOKUP($B41,Effectifs!$F$8:$U$907,7,0))</f>
        <v/>
      </c>
      <c r="E41" s="83" t="str">
        <f>IF(ISERROR(VLOOKUP($B41,Effectifs!$F$8:$U$907,8,0)),"",VLOOKUP($B41,Effectifs!$F$8:$U$907,8,0))</f>
        <v/>
      </c>
      <c r="F41" s="83" t="str">
        <f>IF(ISERROR(VLOOKUP($B41,Effectifs!$F$8:$U$907,10,0)),"",VLOOKUP($B41,Effectifs!$F$8:$U$907,10,0))</f>
        <v/>
      </c>
      <c r="G41" s="82" t="str">
        <f>IF(ISERROR(VLOOKUP($B41,Effectifs!$F$8:$U$907,13,0)),"",VLOOKUP($B41,Effectifs!$F$8:$U$907,13,0))</f>
        <v/>
      </c>
      <c r="H41" s="79" t="str">
        <f>IF(ISERROR(VLOOKUP($B41,Effectifs!$F$8:$U$907,14,0)),"",VLOOKUP($B41,Effectifs!$F$8:$U$907,14,0))</f>
        <v/>
      </c>
      <c r="I41" s="71"/>
      <c r="J41" s="71"/>
      <c r="K41" s="71"/>
      <c r="L41" s="71"/>
      <c r="M41" s="71"/>
      <c r="N41" s="71"/>
      <c r="O41" s="71"/>
      <c r="P41" s="71"/>
      <c r="Q41" s="71"/>
      <c r="R41" s="74"/>
    </row>
    <row r="42" spans="2:18" x14ac:dyDescent="0.25">
      <c r="B42" s="69"/>
      <c r="C42" s="77" t="str">
        <f ca="1">IF(ISERROR(($C$3-VLOOKUP($B42,Effectifs!$F$8:$U$907,5,0))/365),"",($C$3-VLOOKUP($B42,Effectifs!$F$8:$U$907,5,0))/365)</f>
        <v/>
      </c>
      <c r="D42" s="82" t="str">
        <f>IF(ISERROR(VLOOKUP($B42,Effectifs!$F$8:$U$907,7,0)),"",VLOOKUP($B42,Effectifs!$F$8:$U$907,7,0))</f>
        <v/>
      </c>
      <c r="E42" s="83" t="str">
        <f>IF(ISERROR(VLOOKUP($B42,Effectifs!$F$8:$U$907,8,0)),"",VLOOKUP($B42,Effectifs!$F$8:$U$907,8,0))</f>
        <v/>
      </c>
      <c r="F42" s="83" t="str">
        <f>IF(ISERROR(VLOOKUP($B42,Effectifs!$F$8:$U$907,10,0)),"",VLOOKUP($B42,Effectifs!$F$8:$U$907,10,0))</f>
        <v/>
      </c>
      <c r="G42" s="82" t="str">
        <f>IF(ISERROR(VLOOKUP($B42,Effectifs!$F$8:$U$907,13,0)),"",VLOOKUP($B42,Effectifs!$F$8:$U$907,13,0))</f>
        <v/>
      </c>
      <c r="H42" s="79" t="str">
        <f>IF(ISERROR(VLOOKUP($B42,Effectifs!$F$8:$U$907,14,0)),"",VLOOKUP($B42,Effectifs!$F$8:$U$907,14,0))</f>
        <v/>
      </c>
      <c r="I42" s="71"/>
      <c r="J42" s="71"/>
      <c r="K42" s="71"/>
      <c r="L42" s="71"/>
      <c r="M42" s="71"/>
      <c r="N42" s="71"/>
      <c r="O42" s="71"/>
      <c r="P42" s="71"/>
      <c r="Q42" s="71"/>
      <c r="R42" s="74"/>
    </row>
    <row r="43" spans="2:18" x14ac:dyDescent="0.25">
      <c r="B43" s="69"/>
      <c r="C43" s="77" t="str">
        <f ca="1">IF(ISERROR(($C$3-VLOOKUP($B43,Effectifs!$F$8:$U$907,5,0))/365),"",($C$3-VLOOKUP($B43,Effectifs!$F$8:$U$907,5,0))/365)</f>
        <v/>
      </c>
      <c r="D43" s="82" t="str">
        <f>IF(ISERROR(VLOOKUP($B43,Effectifs!$F$8:$U$907,7,0)),"",VLOOKUP($B43,Effectifs!$F$8:$U$907,7,0))</f>
        <v/>
      </c>
      <c r="E43" s="83" t="str">
        <f>IF(ISERROR(VLOOKUP($B43,Effectifs!$F$8:$U$907,8,0)),"",VLOOKUP($B43,Effectifs!$F$8:$U$907,8,0))</f>
        <v/>
      </c>
      <c r="F43" s="83" t="str">
        <f>IF(ISERROR(VLOOKUP($B43,Effectifs!$F$8:$U$907,10,0)),"",VLOOKUP($B43,Effectifs!$F$8:$U$907,10,0))</f>
        <v/>
      </c>
      <c r="G43" s="82" t="str">
        <f>IF(ISERROR(VLOOKUP($B43,Effectifs!$F$8:$U$907,13,0)),"",VLOOKUP($B43,Effectifs!$F$8:$U$907,13,0))</f>
        <v/>
      </c>
      <c r="H43" s="79" t="str">
        <f>IF(ISERROR(VLOOKUP($B43,Effectifs!$F$8:$U$907,14,0)),"",VLOOKUP($B43,Effectifs!$F$8:$U$907,14,0))</f>
        <v/>
      </c>
      <c r="I43" s="71"/>
      <c r="J43" s="71"/>
      <c r="K43" s="71"/>
      <c r="L43" s="71"/>
      <c r="M43" s="71"/>
      <c r="N43" s="71"/>
      <c r="O43" s="71"/>
      <c r="P43" s="71"/>
      <c r="Q43" s="71"/>
      <c r="R43" s="74"/>
    </row>
    <row r="44" spans="2:18" x14ac:dyDescent="0.25">
      <c r="B44" s="69"/>
      <c r="C44" s="77" t="str">
        <f ca="1">IF(ISERROR(($C$3-VLOOKUP($B44,Effectifs!$F$8:$U$907,5,0))/365),"",($C$3-VLOOKUP($B44,Effectifs!$F$8:$U$907,5,0))/365)</f>
        <v/>
      </c>
      <c r="D44" s="82" t="str">
        <f>IF(ISERROR(VLOOKUP($B44,Effectifs!$F$8:$U$907,7,0)),"",VLOOKUP($B44,Effectifs!$F$8:$U$907,7,0))</f>
        <v/>
      </c>
      <c r="E44" s="83" t="str">
        <f>IF(ISERROR(VLOOKUP($B44,Effectifs!$F$8:$U$907,8,0)),"",VLOOKUP($B44,Effectifs!$F$8:$U$907,8,0))</f>
        <v/>
      </c>
      <c r="F44" s="83" t="str">
        <f>IF(ISERROR(VLOOKUP($B44,Effectifs!$F$8:$U$907,10,0)),"",VLOOKUP($B44,Effectifs!$F$8:$U$907,10,0))</f>
        <v/>
      </c>
      <c r="G44" s="82" t="str">
        <f>IF(ISERROR(VLOOKUP($B44,Effectifs!$F$8:$U$907,13,0)),"",VLOOKUP($B44,Effectifs!$F$8:$U$907,13,0))</f>
        <v/>
      </c>
      <c r="H44" s="79" t="str">
        <f>IF(ISERROR(VLOOKUP($B44,Effectifs!$F$8:$U$907,14,0)),"",VLOOKUP($B44,Effectifs!$F$8:$U$907,14,0))</f>
        <v/>
      </c>
      <c r="I44" s="71"/>
      <c r="J44" s="71"/>
      <c r="K44" s="71"/>
      <c r="L44" s="71"/>
      <c r="M44" s="71"/>
      <c r="N44" s="71"/>
      <c r="O44" s="71"/>
      <c r="P44" s="71"/>
      <c r="Q44" s="71"/>
      <c r="R44" s="74"/>
    </row>
    <row r="45" spans="2:18" x14ac:dyDescent="0.25">
      <c r="B45" s="69"/>
      <c r="C45" s="77" t="str">
        <f ca="1">IF(ISERROR(($C$3-VLOOKUP($B45,Effectifs!$F$8:$U$907,5,0))/365),"",($C$3-VLOOKUP($B45,Effectifs!$F$8:$U$907,5,0))/365)</f>
        <v/>
      </c>
      <c r="D45" s="82" t="str">
        <f>IF(ISERROR(VLOOKUP($B45,Effectifs!$F$8:$U$907,7,0)),"",VLOOKUP($B45,Effectifs!$F$8:$U$907,7,0))</f>
        <v/>
      </c>
      <c r="E45" s="83" t="str">
        <f>IF(ISERROR(VLOOKUP($B45,Effectifs!$F$8:$U$907,8,0)),"",VLOOKUP($B45,Effectifs!$F$8:$U$907,8,0))</f>
        <v/>
      </c>
      <c r="F45" s="83" t="str">
        <f>IF(ISERROR(VLOOKUP($B45,Effectifs!$F$8:$U$907,10,0)),"",VLOOKUP($B45,Effectifs!$F$8:$U$907,10,0))</f>
        <v/>
      </c>
      <c r="G45" s="82" t="str">
        <f>IF(ISERROR(VLOOKUP($B45,Effectifs!$F$8:$U$907,13,0)),"",VLOOKUP($B45,Effectifs!$F$8:$U$907,13,0))</f>
        <v/>
      </c>
      <c r="H45" s="79" t="str">
        <f>IF(ISERROR(VLOOKUP($B45,Effectifs!$F$8:$U$907,14,0)),"",VLOOKUP($B45,Effectifs!$F$8:$U$907,14,0))</f>
        <v/>
      </c>
      <c r="I45" s="71"/>
      <c r="J45" s="71"/>
      <c r="K45" s="71"/>
      <c r="L45" s="71"/>
      <c r="M45" s="71"/>
      <c r="N45" s="71"/>
      <c r="O45" s="71"/>
      <c r="P45" s="71"/>
      <c r="Q45" s="71"/>
      <c r="R45" s="74"/>
    </row>
    <row r="46" spans="2:18" x14ac:dyDescent="0.25">
      <c r="B46" s="69"/>
      <c r="C46" s="77" t="str">
        <f ca="1">IF(ISERROR(($C$3-VLOOKUP($B46,Effectifs!$F$8:$U$907,5,0))/365),"",($C$3-VLOOKUP($B46,Effectifs!$F$8:$U$907,5,0))/365)</f>
        <v/>
      </c>
      <c r="D46" s="82" t="str">
        <f>IF(ISERROR(VLOOKUP($B46,Effectifs!$F$8:$U$907,7,0)),"",VLOOKUP($B46,Effectifs!$F$8:$U$907,7,0))</f>
        <v/>
      </c>
      <c r="E46" s="83" t="str">
        <f>IF(ISERROR(VLOOKUP($B46,Effectifs!$F$8:$U$907,8,0)),"",VLOOKUP($B46,Effectifs!$F$8:$U$907,8,0))</f>
        <v/>
      </c>
      <c r="F46" s="83" t="str">
        <f>IF(ISERROR(VLOOKUP($B46,Effectifs!$F$8:$U$907,10,0)),"",VLOOKUP($B46,Effectifs!$F$8:$U$907,10,0))</f>
        <v/>
      </c>
      <c r="G46" s="82" t="str">
        <f>IF(ISERROR(VLOOKUP($B46,Effectifs!$F$8:$U$907,13,0)),"",VLOOKUP($B46,Effectifs!$F$8:$U$907,13,0))</f>
        <v/>
      </c>
      <c r="H46" s="79" t="str">
        <f>IF(ISERROR(VLOOKUP($B46,Effectifs!$F$8:$U$907,14,0)),"",VLOOKUP($B46,Effectifs!$F$8:$U$907,14,0))</f>
        <v/>
      </c>
      <c r="I46" s="71"/>
      <c r="J46" s="71"/>
      <c r="K46" s="71"/>
      <c r="L46" s="71"/>
      <c r="M46" s="71"/>
      <c r="N46" s="71"/>
      <c r="O46" s="71"/>
      <c r="P46" s="71"/>
      <c r="Q46" s="71"/>
      <c r="R46" s="74"/>
    </row>
    <row r="47" spans="2:18" x14ac:dyDescent="0.25">
      <c r="B47" s="69"/>
      <c r="C47" s="77" t="str">
        <f ca="1">IF(ISERROR(($C$3-VLOOKUP($B47,Effectifs!$F$8:$U$907,5,0))/365),"",($C$3-VLOOKUP($B47,Effectifs!$F$8:$U$907,5,0))/365)</f>
        <v/>
      </c>
      <c r="D47" s="82" t="str">
        <f>IF(ISERROR(VLOOKUP($B47,Effectifs!$F$8:$U$907,7,0)),"",VLOOKUP($B47,Effectifs!$F$8:$U$907,7,0))</f>
        <v/>
      </c>
      <c r="E47" s="83" t="str">
        <f>IF(ISERROR(VLOOKUP($B47,Effectifs!$F$8:$U$907,8,0)),"",VLOOKUP($B47,Effectifs!$F$8:$U$907,8,0))</f>
        <v/>
      </c>
      <c r="F47" s="83" t="str">
        <f>IF(ISERROR(VLOOKUP($B47,Effectifs!$F$8:$U$907,10,0)),"",VLOOKUP($B47,Effectifs!$F$8:$U$907,10,0))</f>
        <v/>
      </c>
      <c r="G47" s="82" t="str">
        <f>IF(ISERROR(VLOOKUP($B47,Effectifs!$F$8:$U$907,13,0)),"",VLOOKUP($B47,Effectifs!$F$8:$U$907,13,0))</f>
        <v/>
      </c>
      <c r="H47" s="79" t="str">
        <f>IF(ISERROR(VLOOKUP($B47,Effectifs!$F$8:$U$907,14,0)),"",VLOOKUP($B47,Effectifs!$F$8:$U$907,14,0))</f>
        <v/>
      </c>
      <c r="I47" s="71"/>
      <c r="J47" s="71"/>
      <c r="K47" s="71"/>
      <c r="L47" s="71"/>
      <c r="M47" s="71"/>
      <c r="N47" s="71"/>
      <c r="O47" s="71"/>
      <c r="P47" s="71"/>
      <c r="Q47" s="71"/>
      <c r="R47" s="74"/>
    </row>
    <row r="48" spans="2:18" x14ac:dyDescent="0.25">
      <c r="B48" s="69"/>
      <c r="C48" s="77" t="str">
        <f ca="1">IF(ISERROR(($C$3-VLOOKUP($B48,Effectifs!$F$8:$U$907,5,0))/365),"",($C$3-VLOOKUP($B48,Effectifs!$F$8:$U$907,5,0))/365)</f>
        <v/>
      </c>
      <c r="D48" s="82" t="str">
        <f>IF(ISERROR(VLOOKUP($B48,Effectifs!$F$8:$U$907,7,0)),"",VLOOKUP($B48,Effectifs!$F$8:$U$907,7,0))</f>
        <v/>
      </c>
      <c r="E48" s="83" t="str">
        <f>IF(ISERROR(VLOOKUP($B48,Effectifs!$F$8:$U$907,8,0)),"",VLOOKUP($B48,Effectifs!$F$8:$U$907,8,0))</f>
        <v/>
      </c>
      <c r="F48" s="83" t="str">
        <f>IF(ISERROR(VLOOKUP($B48,Effectifs!$F$8:$U$907,10,0)),"",VLOOKUP($B48,Effectifs!$F$8:$U$907,10,0))</f>
        <v/>
      </c>
      <c r="G48" s="82" t="str">
        <f>IF(ISERROR(VLOOKUP($B48,Effectifs!$F$8:$U$907,13,0)),"",VLOOKUP($B48,Effectifs!$F$8:$U$907,13,0))</f>
        <v/>
      </c>
      <c r="H48" s="79" t="str">
        <f>IF(ISERROR(VLOOKUP($B48,Effectifs!$F$8:$U$907,14,0)),"",VLOOKUP($B48,Effectifs!$F$8:$U$907,14,0))</f>
        <v/>
      </c>
      <c r="I48" s="71"/>
      <c r="J48" s="71"/>
      <c r="K48" s="71"/>
      <c r="L48" s="71"/>
      <c r="M48" s="71"/>
      <c r="N48" s="71"/>
      <c r="O48" s="71"/>
      <c r="P48" s="71"/>
      <c r="Q48" s="71"/>
      <c r="R48" s="74"/>
    </row>
    <row r="49" spans="2:18" x14ac:dyDescent="0.25">
      <c r="B49" s="69"/>
      <c r="C49" s="77" t="str">
        <f ca="1">IF(ISERROR(($C$3-VLOOKUP($B49,Effectifs!$F$8:$U$907,5,0))/365),"",($C$3-VLOOKUP($B49,Effectifs!$F$8:$U$907,5,0))/365)</f>
        <v/>
      </c>
      <c r="D49" s="82" t="str">
        <f>IF(ISERROR(VLOOKUP($B49,Effectifs!$F$8:$U$907,7,0)),"",VLOOKUP($B49,Effectifs!$F$8:$U$907,7,0))</f>
        <v/>
      </c>
      <c r="E49" s="83" t="str">
        <f>IF(ISERROR(VLOOKUP($B49,Effectifs!$F$8:$U$907,8,0)),"",VLOOKUP($B49,Effectifs!$F$8:$U$907,8,0))</f>
        <v/>
      </c>
      <c r="F49" s="83" t="str">
        <f>IF(ISERROR(VLOOKUP($B49,Effectifs!$F$8:$U$907,10,0)),"",VLOOKUP($B49,Effectifs!$F$8:$U$907,10,0))</f>
        <v/>
      </c>
      <c r="G49" s="82" t="str">
        <f>IF(ISERROR(VLOOKUP($B49,Effectifs!$F$8:$U$907,13,0)),"",VLOOKUP($B49,Effectifs!$F$8:$U$907,13,0))</f>
        <v/>
      </c>
      <c r="H49" s="79" t="str">
        <f>IF(ISERROR(VLOOKUP($B49,Effectifs!$F$8:$U$907,14,0)),"",VLOOKUP($B49,Effectifs!$F$8:$U$907,14,0))</f>
        <v/>
      </c>
      <c r="I49" s="71"/>
      <c r="J49" s="71"/>
      <c r="K49" s="71"/>
      <c r="L49" s="71"/>
      <c r="M49" s="71"/>
      <c r="N49" s="71"/>
      <c r="O49" s="71"/>
      <c r="P49" s="71"/>
      <c r="Q49" s="71"/>
      <c r="R49" s="74"/>
    </row>
    <row r="50" spans="2:18" x14ac:dyDescent="0.25">
      <c r="B50" s="69"/>
      <c r="C50" s="77" t="str">
        <f ca="1">IF(ISERROR(($C$3-VLOOKUP($B50,Effectifs!$F$8:$U$907,5,0))/365),"",($C$3-VLOOKUP($B50,Effectifs!$F$8:$U$907,5,0))/365)</f>
        <v/>
      </c>
      <c r="D50" s="82" t="str">
        <f>IF(ISERROR(VLOOKUP($B50,Effectifs!$F$8:$U$907,7,0)),"",VLOOKUP($B50,Effectifs!$F$8:$U$907,7,0))</f>
        <v/>
      </c>
      <c r="E50" s="83" t="str">
        <f>IF(ISERROR(VLOOKUP($B50,Effectifs!$F$8:$U$907,8,0)),"",VLOOKUP($B50,Effectifs!$F$8:$U$907,8,0))</f>
        <v/>
      </c>
      <c r="F50" s="83" t="str">
        <f>IF(ISERROR(VLOOKUP($B50,Effectifs!$F$8:$U$907,10,0)),"",VLOOKUP($B50,Effectifs!$F$8:$U$907,10,0))</f>
        <v/>
      </c>
      <c r="G50" s="82" t="str">
        <f>IF(ISERROR(VLOOKUP($B50,Effectifs!$F$8:$U$907,13,0)),"",VLOOKUP($B50,Effectifs!$F$8:$U$907,13,0))</f>
        <v/>
      </c>
      <c r="H50" s="79" t="str">
        <f>IF(ISERROR(VLOOKUP($B50,Effectifs!$F$8:$U$907,14,0)),"",VLOOKUP($B50,Effectifs!$F$8:$U$907,14,0))</f>
        <v/>
      </c>
      <c r="I50" s="71"/>
      <c r="J50" s="71"/>
      <c r="K50" s="71"/>
      <c r="L50" s="71"/>
      <c r="M50" s="71"/>
      <c r="N50" s="71"/>
      <c r="O50" s="71"/>
      <c r="P50" s="71"/>
      <c r="Q50" s="71"/>
      <c r="R50" s="74"/>
    </row>
    <row r="51" spans="2:18" x14ac:dyDescent="0.25">
      <c r="B51" s="69"/>
      <c r="C51" s="77" t="str">
        <f ca="1">IF(ISERROR(($C$3-VLOOKUP($B51,Effectifs!$F$8:$U$907,5,0))/365),"",($C$3-VLOOKUP($B51,Effectifs!$F$8:$U$907,5,0))/365)</f>
        <v/>
      </c>
      <c r="D51" s="82" t="str">
        <f>IF(ISERROR(VLOOKUP($B51,Effectifs!$F$8:$U$907,7,0)),"",VLOOKUP($B51,Effectifs!$F$8:$U$907,7,0))</f>
        <v/>
      </c>
      <c r="E51" s="83" t="str">
        <f>IF(ISERROR(VLOOKUP($B51,Effectifs!$F$8:$U$907,8,0)),"",VLOOKUP($B51,Effectifs!$F$8:$U$907,8,0))</f>
        <v/>
      </c>
      <c r="F51" s="83" t="str">
        <f>IF(ISERROR(VLOOKUP($B51,Effectifs!$F$8:$U$907,10,0)),"",VLOOKUP($B51,Effectifs!$F$8:$U$907,10,0))</f>
        <v/>
      </c>
      <c r="G51" s="82" t="str">
        <f>IF(ISERROR(VLOOKUP($B51,Effectifs!$F$8:$U$907,13,0)),"",VLOOKUP($B51,Effectifs!$F$8:$U$907,13,0))</f>
        <v/>
      </c>
      <c r="H51" s="79" t="str">
        <f>IF(ISERROR(VLOOKUP($B51,Effectifs!$F$8:$U$907,14,0)),"",VLOOKUP($B51,Effectifs!$F$8:$U$907,14,0))</f>
        <v/>
      </c>
      <c r="I51" s="71"/>
      <c r="J51" s="71"/>
      <c r="K51" s="71"/>
      <c r="L51" s="71"/>
      <c r="M51" s="71"/>
      <c r="N51" s="71"/>
      <c r="O51" s="71"/>
      <c r="P51" s="71"/>
      <c r="Q51" s="71"/>
      <c r="R51" s="74"/>
    </row>
    <row r="52" spans="2:18" x14ac:dyDescent="0.25">
      <c r="B52" s="69"/>
      <c r="C52" s="77" t="str">
        <f ca="1">IF(ISERROR(($C$3-VLOOKUP($B52,Effectifs!$F$8:$U$907,5,0))/365),"",($C$3-VLOOKUP($B52,Effectifs!$F$8:$U$907,5,0))/365)</f>
        <v/>
      </c>
      <c r="D52" s="82" t="str">
        <f>IF(ISERROR(VLOOKUP($B52,Effectifs!$F$8:$U$907,7,0)),"",VLOOKUP($B52,Effectifs!$F$8:$U$907,7,0))</f>
        <v/>
      </c>
      <c r="E52" s="83" t="str">
        <f>IF(ISERROR(VLOOKUP($B52,Effectifs!$F$8:$U$907,8,0)),"",VLOOKUP($B52,Effectifs!$F$8:$U$907,8,0))</f>
        <v/>
      </c>
      <c r="F52" s="83" t="str">
        <f>IF(ISERROR(VLOOKUP($B52,Effectifs!$F$8:$U$907,10,0)),"",VLOOKUP($B52,Effectifs!$F$8:$U$907,10,0))</f>
        <v/>
      </c>
      <c r="G52" s="82" t="str">
        <f>IF(ISERROR(VLOOKUP($B52,Effectifs!$F$8:$U$907,13,0)),"",VLOOKUP($B52,Effectifs!$F$8:$U$907,13,0))</f>
        <v/>
      </c>
      <c r="H52" s="79" t="str">
        <f>IF(ISERROR(VLOOKUP($B52,Effectifs!$F$8:$U$907,14,0)),"",VLOOKUP($B52,Effectifs!$F$8:$U$907,14,0))</f>
        <v/>
      </c>
      <c r="I52" s="71"/>
      <c r="J52" s="71"/>
      <c r="K52" s="71"/>
      <c r="L52" s="71"/>
      <c r="M52" s="71"/>
      <c r="N52" s="71"/>
      <c r="O52" s="71"/>
      <c r="P52" s="71"/>
      <c r="Q52" s="71"/>
      <c r="R52" s="74"/>
    </row>
    <row r="53" spans="2:18" x14ac:dyDescent="0.25">
      <c r="B53" s="69"/>
      <c r="C53" s="77" t="str">
        <f ca="1">IF(ISERROR(($C$3-VLOOKUP($B53,Effectifs!$F$8:$U$907,5,0))/365),"",($C$3-VLOOKUP($B53,Effectifs!$F$8:$U$907,5,0))/365)</f>
        <v/>
      </c>
      <c r="D53" s="82" t="str">
        <f>IF(ISERROR(VLOOKUP($B53,Effectifs!$F$8:$U$907,7,0)),"",VLOOKUP($B53,Effectifs!$F$8:$U$907,7,0))</f>
        <v/>
      </c>
      <c r="E53" s="83" t="str">
        <f>IF(ISERROR(VLOOKUP($B53,Effectifs!$F$8:$U$907,8,0)),"",VLOOKUP($B53,Effectifs!$F$8:$U$907,8,0))</f>
        <v/>
      </c>
      <c r="F53" s="83" t="str">
        <f>IF(ISERROR(VLOOKUP($B53,Effectifs!$F$8:$U$907,10,0)),"",VLOOKUP($B53,Effectifs!$F$8:$U$907,10,0))</f>
        <v/>
      </c>
      <c r="G53" s="82" t="str">
        <f>IF(ISERROR(VLOOKUP($B53,Effectifs!$F$8:$U$907,13,0)),"",VLOOKUP($B53,Effectifs!$F$8:$U$907,13,0))</f>
        <v/>
      </c>
      <c r="H53" s="79" t="str">
        <f>IF(ISERROR(VLOOKUP($B53,Effectifs!$F$8:$U$907,14,0)),"",VLOOKUP($B53,Effectifs!$F$8:$U$907,14,0))</f>
        <v/>
      </c>
      <c r="I53" s="71"/>
      <c r="J53" s="71"/>
      <c r="K53" s="71"/>
      <c r="L53" s="71"/>
      <c r="M53" s="71"/>
      <c r="N53" s="71"/>
      <c r="O53" s="71"/>
      <c r="P53" s="71"/>
      <c r="Q53" s="71"/>
      <c r="R53" s="74"/>
    </row>
    <row r="54" spans="2:18" x14ac:dyDescent="0.25">
      <c r="B54" s="69"/>
      <c r="C54" s="77" t="str">
        <f ca="1">IF(ISERROR(($C$3-VLOOKUP($B54,Effectifs!$F$8:$U$907,5,0))/365),"",($C$3-VLOOKUP($B54,Effectifs!$F$8:$U$907,5,0))/365)</f>
        <v/>
      </c>
      <c r="D54" s="82" t="str">
        <f>IF(ISERROR(VLOOKUP($B54,Effectifs!$F$8:$U$907,7,0)),"",VLOOKUP($B54,Effectifs!$F$8:$U$907,7,0))</f>
        <v/>
      </c>
      <c r="E54" s="83" t="str">
        <f>IF(ISERROR(VLOOKUP($B54,Effectifs!$F$8:$U$907,8,0)),"",VLOOKUP($B54,Effectifs!$F$8:$U$907,8,0))</f>
        <v/>
      </c>
      <c r="F54" s="83" t="str">
        <f>IF(ISERROR(VLOOKUP($B54,Effectifs!$F$8:$U$907,10,0)),"",VLOOKUP($B54,Effectifs!$F$8:$U$907,10,0))</f>
        <v/>
      </c>
      <c r="G54" s="82" t="str">
        <f>IF(ISERROR(VLOOKUP($B54,Effectifs!$F$8:$U$907,13,0)),"",VLOOKUP($B54,Effectifs!$F$8:$U$907,13,0))</f>
        <v/>
      </c>
      <c r="H54" s="79" t="str">
        <f>IF(ISERROR(VLOOKUP($B54,Effectifs!$F$8:$U$907,14,0)),"",VLOOKUP($B54,Effectifs!$F$8:$U$907,14,0))</f>
        <v/>
      </c>
      <c r="I54" s="71"/>
      <c r="J54" s="71"/>
      <c r="K54" s="71"/>
      <c r="L54" s="71"/>
      <c r="M54" s="71"/>
      <c r="N54" s="71"/>
      <c r="O54" s="71"/>
      <c r="P54" s="71"/>
      <c r="Q54" s="71"/>
      <c r="R54" s="74"/>
    </row>
    <row r="55" spans="2:18" x14ac:dyDescent="0.25">
      <c r="B55" s="69"/>
      <c r="C55" s="77" t="str">
        <f ca="1">IF(ISERROR(($C$3-VLOOKUP($B55,Effectifs!$F$8:$U$907,5,0))/365),"",($C$3-VLOOKUP($B55,Effectifs!$F$8:$U$907,5,0))/365)</f>
        <v/>
      </c>
      <c r="D55" s="82" t="str">
        <f>IF(ISERROR(VLOOKUP($B55,Effectifs!$F$8:$U$907,7,0)),"",VLOOKUP($B55,Effectifs!$F$8:$U$907,7,0))</f>
        <v/>
      </c>
      <c r="E55" s="83" t="str">
        <f>IF(ISERROR(VLOOKUP($B55,Effectifs!$F$8:$U$907,8,0)),"",VLOOKUP($B55,Effectifs!$F$8:$U$907,8,0))</f>
        <v/>
      </c>
      <c r="F55" s="83" t="str">
        <f>IF(ISERROR(VLOOKUP($B55,Effectifs!$F$8:$U$907,10,0)),"",VLOOKUP($B55,Effectifs!$F$8:$U$907,10,0))</f>
        <v/>
      </c>
      <c r="G55" s="82" t="str">
        <f>IF(ISERROR(VLOOKUP($B55,Effectifs!$F$8:$U$907,13,0)),"",VLOOKUP($B55,Effectifs!$F$8:$U$907,13,0))</f>
        <v/>
      </c>
      <c r="H55" s="79" t="str">
        <f>IF(ISERROR(VLOOKUP($B55,Effectifs!$F$8:$U$907,14,0)),"",VLOOKUP($B55,Effectifs!$F$8:$U$907,14,0))</f>
        <v/>
      </c>
      <c r="I55" s="71"/>
      <c r="J55" s="71"/>
      <c r="K55" s="71"/>
      <c r="L55" s="71"/>
      <c r="M55" s="71"/>
      <c r="N55" s="71"/>
      <c r="O55" s="71"/>
      <c r="P55" s="71"/>
      <c r="Q55" s="71"/>
      <c r="R55" s="74"/>
    </row>
    <row r="56" spans="2:18" x14ac:dyDescent="0.25">
      <c r="B56" s="69"/>
      <c r="C56" s="77" t="str">
        <f ca="1">IF(ISERROR(($C$3-VLOOKUP($B56,Effectifs!$F$8:$U$907,5,0))/365),"",($C$3-VLOOKUP($B56,Effectifs!$F$8:$U$907,5,0))/365)</f>
        <v/>
      </c>
      <c r="D56" s="82" t="str">
        <f>IF(ISERROR(VLOOKUP($B56,Effectifs!$F$8:$U$907,7,0)),"",VLOOKUP($B56,Effectifs!$F$8:$U$907,7,0))</f>
        <v/>
      </c>
      <c r="E56" s="83" t="str">
        <f>IF(ISERROR(VLOOKUP($B56,Effectifs!$F$8:$U$907,8,0)),"",VLOOKUP($B56,Effectifs!$F$8:$U$907,8,0))</f>
        <v/>
      </c>
      <c r="F56" s="83" t="str">
        <f>IF(ISERROR(VLOOKUP($B56,Effectifs!$F$8:$U$907,10,0)),"",VLOOKUP($B56,Effectifs!$F$8:$U$907,10,0))</f>
        <v/>
      </c>
      <c r="G56" s="82" t="str">
        <f>IF(ISERROR(VLOOKUP($B56,Effectifs!$F$8:$U$907,13,0)),"",VLOOKUP($B56,Effectifs!$F$8:$U$907,13,0))</f>
        <v/>
      </c>
      <c r="H56" s="79" t="str">
        <f>IF(ISERROR(VLOOKUP($B56,Effectifs!$F$8:$U$907,14,0)),"",VLOOKUP($B56,Effectifs!$F$8:$U$907,14,0))</f>
        <v/>
      </c>
      <c r="I56" s="71"/>
      <c r="J56" s="71"/>
      <c r="K56" s="71"/>
      <c r="L56" s="71"/>
      <c r="M56" s="71"/>
      <c r="N56" s="71"/>
      <c r="O56" s="71"/>
      <c r="P56" s="71"/>
      <c r="Q56" s="71"/>
      <c r="R56" s="74"/>
    </row>
    <row r="57" spans="2:18" x14ac:dyDescent="0.25">
      <c r="B57" s="69"/>
      <c r="C57" s="77" t="str">
        <f ca="1">IF(ISERROR(($C$3-VLOOKUP($B57,Effectifs!$F$8:$U$907,5,0))/365),"",($C$3-VLOOKUP($B57,Effectifs!$F$8:$U$907,5,0))/365)</f>
        <v/>
      </c>
      <c r="D57" s="82" t="str">
        <f>IF(ISERROR(VLOOKUP($B57,Effectifs!$F$8:$U$907,7,0)),"",VLOOKUP($B57,Effectifs!$F$8:$U$907,7,0))</f>
        <v/>
      </c>
      <c r="E57" s="83" t="str">
        <f>IF(ISERROR(VLOOKUP($B57,Effectifs!$F$8:$U$907,8,0)),"",VLOOKUP($B57,Effectifs!$F$8:$U$907,8,0))</f>
        <v/>
      </c>
      <c r="F57" s="83" t="str">
        <f>IF(ISERROR(VLOOKUP($B57,Effectifs!$F$8:$U$907,10,0)),"",VLOOKUP($B57,Effectifs!$F$8:$U$907,10,0))</f>
        <v/>
      </c>
      <c r="G57" s="82" t="str">
        <f>IF(ISERROR(VLOOKUP($B57,Effectifs!$F$8:$U$907,13,0)),"",VLOOKUP($B57,Effectifs!$F$8:$U$907,13,0))</f>
        <v/>
      </c>
      <c r="H57" s="79" t="str">
        <f>IF(ISERROR(VLOOKUP($B57,Effectifs!$F$8:$U$907,14,0)),"",VLOOKUP($B57,Effectifs!$F$8:$U$907,14,0))</f>
        <v/>
      </c>
      <c r="I57" s="71"/>
      <c r="J57" s="71"/>
      <c r="K57" s="71"/>
      <c r="L57" s="71"/>
      <c r="M57" s="71"/>
      <c r="N57" s="71"/>
      <c r="O57" s="71"/>
      <c r="P57" s="71"/>
      <c r="Q57" s="71"/>
      <c r="R57" s="74"/>
    </row>
    <row r="58" spans="2:18" x14ac:dyDescent="0.25">
      <c r="B58" s="69"/>
      <c r="C58" s="77" t="str">
        <f ca="1">IF(ISERROR(($C$3-VLOOKUP($B58,Effectifs!$F$8:$U$907,5,0))/365),"",($C$3-VLOOKUP($B58,Effectifs!$F$8:$U$907,5,0))/365)</f>
        <v/>
      </c>
      <c r="D58" s="82" t="str">
        <f>IF(ISERROR(VLOOKUP($B58,Effectifs!$F$8:$U$907,7,0)),"",VLOOKUP($B58,Effectifs!$F$8:$U$907,7,0))</f>
        <v/>
      </c>
      <c r="E58" s="83" t="str">
        <f>IF(ISERROR(VLOOKUP($B58,Effectifs!$F$8:$U$907,8,0)),"",VLOOKUP($B58,Effectifs!$F$8:$U$907,8,0))</f>
        <v/>
      </c>
      <c r="F58" s="83" t="str">
        <f>IF(ISERROR(VLOOKUP($B58,Effectifs!$F$8:$U$907,10,0)),"",VLOOKUP($B58,Effectifs!$F$8:$U$907,10,0))</f>
        <v/>
      </c>
      <c r="G58" s="82" t="str">
        <f>IF(ISERROR(VLOOKUP($B58,Effectifs!$F$8:$U$907,13,0)),"",VLOOKUP($B58,Effectifs!$F$8:$U$907,13,0))</f>
        <v/>
      </c>
      <c r="H58" s="79" t="str">
        <f>IF(ISERROR(VLOOKUP($B58,Effectifs!$F$8:$U$907,14,0)),"",VLOOKUP($B58,Effectifs!$F$8:$U$907,14,0))</f>
        <v/>
      </c>
      <c r="I58" s="71"/>
      <c r="J58" s="71"/>
      <c r="K58" s="71"/>
      <c r="L58" s="71"/>
      <c r="M58" s="71"/>
      <c r="N58" s="71"/>
      <c r="O58" s="71"/>
      <c r="P58" s="71"/>
      <c r="Q58" s="71"/>
      <c r="R58" s="74"/>
    </row>
    <row r="59" spans="2:18" x14ac:dyDescent="0.25">
      <c r="B59" s="69"/>
      <c r="C59" s="77" t="str">
        <f ca="1">IF(ISERROR(($C$3-VLOOKUP($B59,Effectifs!$F$8:$U$907,5,0))/365),"",($C$3-VLOOKUP($B59,Effectifs!$F$8:$U$907,5,0))/365)</f>
        <v/>
      </c>
      <c r="D59" s="82" t="str">
        <f>IF(ISERROR(VLOOKUP($B59,Effectifs!$F$8:$U$907,7,0)),"",VLOOKUP($B59,Effectifs!$F$8:$U$907,7,0))</f>
        <v/>
      </c>
      <c r="E59" s="83" t="str">
        <f>IF(ISERROR(VLOOKUP($B59,Effectifs!$F$8:$U$907,8,0)),"",VLOOKUP($B59,Effectifs!$F$8:$U$907,8,0))</f>
        <v/>
      </c>
      <c r="F59" s="83" t="str">
        <f>IF(ISERROR(VLOOKUP($B59,Effectifs!$F$8:$U$907,10,0)),"",VLOOKUP($B59,Effectifs!$F$8:$U$907,10,0))</f>
        <v/>
      </c>
      <c r="G59" s="82" t="str">
        <f>IF(ISERROR(VLOOKUP($B59,Effectifs!$F$8:$U$907,13,0)),"",VLOOKUP($B59,Effectifs!$F$8:$U$907,13,0))</f>
        <v/>
      </c>
      <c r="H59" s="79" t="str">
        <f>IF(ISERROR(VLOOKUP($B59,Effectifs!$F$8:$U$907,14,0)),"",VLOOKUP($B59,Effectifs!$F$8:$U$907,14,0))</f>
        <v/>
      </c>
      <c r="I59" s="71"/>
      <c r="J59" s="71"/>
      <c r="K59" s="71"/>
      <c r="L59" s="71"/>
      <c r="M59" s="71"/>
      <c r="N59" s="71"/>
      <c r="O59" s="71"/>
      <c r="P59" s="71"/>
      <c r="Q59" s="71"/>
      <c r="R59" s="74"/>
    </row>
    <row r="60" spans="2:18" x14ac:dyDescent="0.25">
      <c r="B60" s="69"/>
      <c r="C60" s="77" t="str">
        <f ca="1">IF(ISERROR(($C$3-VLOOKUP($B60,Effectifs!$F$8:$U$907,5,0))/365),"",($C$3-VLOOKUP($B60,Effectifs!$F$8:$U$907,5,0))/365)</f>
        <v/>
      </c>
      <c r="D60" s="82" t="str">
        <f>IF(ISERROR(VLOOKUP($B60,Effectifs!$F$8:$U$907,7,0)),"",VLOOKUP($B60,Effectifs!$F$8:$U$907,7,0))</f>
        <v/>
      </c>
      <c r="E60" s="83" t="str">
        <f>IF(ISERROR(VLOOKUP($B60,Effectifs!$F$8:$U$907,8,0)),"",VLOOKUP($B60,Effectifs!$F$8:$U$907,8,0))</f>
        <v/>
      </c>
      <c r="F60" s="83" t="str">
        <f>IF(ISERROR(VLOOKUP($B60,Effectifs!$F$8:$U$907,10,0)),"",VLOOKUP($B60,Effectifs!$F$8:$U$907,10,0))</f>
        <v/>
      </c>
      <c r="G60" s="82" t="str">
        <f>IF(ISERROR(VLOOKUP($B60,Effectifs!$F$8:$U$907,13,0)),"",VLOOKUP($B60,Effectifs!$F$8:$U$907,13,0))</f>
        <v/>
      </c>
      <c r="H60" s="79" t="str">
        <f>IF(ISERROR(VLOOKUP($B60,Effectifs!$F$8:$U$907,14,0)),"",VLOOKUP($B60,Effectifs!$F$8:$U$907,14,0))</f>
        <v/>
      </c>
      <c r="I60" s="71"/>
      <c r="J60" s="71"/>
      <c r="K60" s="71"/>
      <c r="L60" s="71"/>
      <c r="M60" s="71"/>
      <c r="N60" s="71"/>
      <c r="O60" s="71"/>
      <c r="P60" s="71"/>
      <c r="Q60" s="71"/>
      <c r="R60" s="74"/>
    </row>
    <row r="61" spans="2:18" x14ac:dyDescent="0.25">
      <c r="B61" s="69"/>
      <c r="C61" s="77" t="str">
        <f ca="1">IF(ISERROR(($C$3-VLOOKUP($B61,Effectifs!$F$8:$U$907,5,0))/365),"",($C$3-VLOOKUP($B61,Effectifs!$F$8:$U$907,5,0))/365)</f>
        <v/>
      </c>
      <c r="D61" s="82" t="str">
        <f>IF(ISERROR(VLOOKUP($B61,Effectifs!$F$8:$U$907,7,0)),"",VLOOKUP($B61,Effectifs!$F$8:$U$907,7,0))</f>
        <v/>
      </c>
      <c r="E61" s="83" t="str">
        <f>IF(ISERROR(VLOOKUP($B61,Effectifs!$F$8:$U$907,8,0)),"",VLOOKUP($B61,Effectifs!$F$8:$U$907,8,0))</f>
        <v/>
      </c>
      <c r="F61" s="83" t="str">
        <f>IF(ISERROR(VLOOKUP($B61,Effectifs!$F$8:$U$907,10,0)),"",VLOOKUP($B61,Effectifs!$F$8:$U$907,10,0))</f>
        <v/>
      </c>
      <c r="G61" s="82" t="str">
        <f>IF(ISERROR(VLOOKUP($B61,Effectifs!$F$8:$U$907,13,0)),"",VLOOKUP($B61,Effectifs!$F$8:$U$907,13,0))</f>
        <v/>
      </c>
      <c r="H61" s="79" t="str">
        <f>IF(ISERROR(VLOOKUP($B61,Effectifs!$F$8:$U$907,14,0)),"",VLOOKUP($B61,Effectifs!$F$8:$U$907,14,0))</f>
        <v/>
      </c>
      <c r="I61" s="71"/>
      <c r="J61" s="71"/>
      <c r="K61" s="71"/>
      <c r="L61" s="71"/>
      <c r="M61" s="71"/>
      <c r="N61" s="71"/>
      <c r="O61" s="71"/>
      <c r="P61" s="71"/>
      <c r="Q61" s="71"/>
      <c r="R61" s="74"/>
    </row>
    <row r="62" spans="2:18" x14ac:dyDescent="0.25">
      <c r="B62" s="69"/>
      <c r="C62" s="77" t="str">
        <f ca="1">IF(ISERROR(($C$3-VLOOKUP($B62,Effectifs!$F$8:$U$907,5,0))/365),"",($C$3-VLOOKUP($B62,Effectifs!$F$8:$U$907,5,0))/365)</f>
        <v/>
      </c>
      <c r="D62" s="82" t="str">
        <f>IF(ISERROR(VLOOKUP($B62,Effectifs!$F$8:$U$907,7,0)),"",VLOOKUP($B62,Effectifs!$F$8:$U$907,7,0))</f>
        <v/>
      </c>
      <c r="E62" s="83" t="str">
        <f>IF(ISERROR(VLOOKUP($B62,Effectifs!$F$8:$U$907,8,0)),"",VLOOKUP($B62,Effectifs!$F$8:$U$907,8,0))</f>
        <v/>
      </c>
      <c r="F62" s="83" t="str">
        <f>IF(ISERROR(VLOOKUP($B62,Effectifs!$F$8:$U$907,10,0)),"",VLOOKUP($B62,Effectifs!$F$8:$U$907,10,0))</f>
        <v/>
      </c>
      <c r="G62" s="82" t="str">
        <f>IF(ISERROR(VLOOKUP($B62,Effectifs!$F$8:$U$907,13,0)),"",VLOOKUP($B62,Effectifs!$F$8:$U$907,13,0))</f>
        <v/>
      </c>
      <c r="H62" s="79" t="str">
        <f>IF(ISERROR(VLOOKUP($B62,Effectifs!$F$8:$U$907,14,0)),"",VLOOKUP($B62,Effectifs!$F$8:$U$907,14,0))</f>
        <v/>
      </c>
      <c r="I62" s="71"/>
      <c r="J62" s="71"/>
      <c r="K62" s="71"/>
      <c r="L62" s="71"/>
      <c r="M62" s="71"/>
      <c r="N62" s="71"/>
      <c r="O62" s="71"/>
      <c r="P62" s="71"/>
      <c r="Q62" s="71"/>
      <c r="R62" s="74"/>
    </row>
    <row r="63" spans="2:18" x14ac:dyDescent="0.25">
      <c r="B63" s="69"/>
      <c r="C63" s="77" t="str">
        <f ca="1">IF(ISERROR(($C$3-VLOOKUP($B63,Effectifs!$F$8:$U$907,5,0))/365),"",($C$3-VLOOKUP($B63,Effectifs!$F$8:$U$907,5,0))/365)</f>
        <v/>
      </c>
      <c r="D63" s="82" t="str">
        <f>IF(ISERROR(VLOOKUP($B63,Effectifs!$F$8:$U$907,7,0)),"",VLOOKUP($B63,Effectifs!$F$8:$U$907,7,0))</f>
        <v/>
      </c>
      <c r="E63" s="83" t="str">
        <f>IF(ISERROR(VLOOKUP($B63,Effectifs!$F$8:$U$907,8,0)),"",VLOOKUP($B63,Effectifs!$F$8:$U$907,8,0))</f>
        <v/>
      </c>
      <c r="F63" s="83" t="str">
        <f>IF(ISERROR(VLOOKUP($B63,Effectifs!$F$8:$U$907,10,0)),"",VLOOKUP($B63,Effectifs!$F$8:$U$907,10,0))</f>
        <v/>
      </c>
      <c r="G63" s="82" t="str">
        <f>IF(ISERROR(VLOOKUP($B63,Effectifs!$F$8:$U$907,13,0)),"",VLOOKUP($B63,Effectifs!$F$8:$U$907,13,0))</f>
        <v/>
      </c>
      <c r="H63" s="79" t="str">
        <f>IF(ISERROR(VLOOKUP($B63,Effectifs!$F$8:$U$907,14,0)),"",VLOOKUP($B63,Effectifs!$F$8:$U$907,14,0))</f>
        <v/>
      </c>
      <c r="I63" s="71"/>
      <c r="J63" s="71"/>
      <c r="K63" s="71"/>
      <c r="L63" s="71"/>
      <c r="M63" s="71"/>
      <c r="N63" s="71"/>
      <c r="O63" s="71"/>
      <c r="P63" s="71"/>
      <c r="Q63" s="71"/>
      <c r="R63" s="74"/>
    </row>
    <row r="64" spans="2:18" x14ac:dyDescent="0.25">
      <c r="B64" s="69"/>
      <c r="C64" s="77" t="str">
        <f ca="1">IF(ISERROR(($C$3-VLOOKUP($B64,Effectifs!$F$8:$U$907,5,0))/365),"",($C$3-VLOOKUP($B64,Effectifs!$F$8:$U$907,5,0))/365)</f>
        <v/>
      </c>
      <c r="D64" s="82" t="str">
        <f>IF(ISERROR(VLOOKUP($B64,Effectifs!$F$8:$U$907,7,0)),"",VLOOKUP($B64,Effectifs!$F$8:$U$907,7,0))</f>
        <v/>
      </c>
      <c r="E64" s="83" t="str">
        <f>IF(ISERROR(VLOOKUP($B64,Effectifs!$F$8:$U$907,8,0)),"",VLOOKUP($B64,Effectifs!$F$8:$U$907,8,0))</f>
        <v/>
      </c>
      <c r="F64" s="83" t="str">
        <f>IF(ISERROR(VLOOKUP($B64,Effectifs!$F$8:$U$907,10,0)),"",VLOOKUP($B64,Effectifs!$F$8:$U$907,10,0))</f>
        <v/>
      </c>
      <c r="G64" s="82" t="str">
        <f>IF(ISERROR(VLOOKUP($B64,Effectifs!$F$8:$U$907,13,0)),"",VLOOKUP($B64,Effectifs!$F$8:$U$907,13,0))</f>
        <v/>
      </c>
      <c r="H64" s="79" t="str">
        <f>IF(ISERROR(VLOOKUP($B64,Effectifs!$F$8:$U$907,14,0)),"",VLOOKUP($B64,Effectifs!$F$8:$U$907,14,0))</f>
        <v/>
      </c>
      <c r="I64" s="71"/>
      <c r="J64" s="71"/>
      <c r="K64" s="71"/>
      <c r="L64" s="71"/>
      <c r="M64" s="71"/>
      <c r="N64" s="71"/>
      <c r="O64" s="71"/>
      <c r="P64" s="71"/>
      <c r="Q64" s="71"/>
      <c r="R64" s="74"/>
    </row>
    <row r="65" spans="2:18" x14ac:dyDescent="0.25">
      <c r="B65" s="69"/>
      <c r="C65" s="77" t="str">
        <f ca="1">IF(ISERROR(($C$3-VLOOKUP($B65,Effectifs!$F$8:$U$907,5,0))/365),"",($C$3-VLOOKUP($B65,Effectifs!$F$8:$U$907,5,0))/365)</f>
        <v/>
      </c>
      <c r="D65" s="82" t="str">
        <f>IF(ISERROR(VLOOKUP($B65,Effectifs!$F$8:$U$907,7,0)),"",VLOOKUP($B65,Effectifs!$F$8:$U$907,7,0))</f>
        <v/>
      </c>
      <c r="E65" s="83" t="str">
        <f>IF(ISERROR(VLOOKUP($B65,Effectifs!$F$8:$U$907,8,0)),"",VLOOKUP($B65,Effectifs!$F$8:$U$907,8,0))</f>
        <v/>
      </c>
      <c r="F65" s="83" t="str">
        <f>IF(ISERROR(VLOOKUP($B65,Effectifs!$F$8:$U$907,10,0)),"",VLOOKUP($B65,Effectifs!$F$8:$U$907,10,0))</f>
        <v/>
      </c>
      <c r="G65" s="82" t="str">
        <f>IF(ISERROR(VLOOKUP($B65,Effectifs!$F$8:$U$907,13,0)),"",VLOOKUP($B65,Effectifs!$F$8:$U$907,13,0))</f>
        <v/>
      </c>
      <c r="H65" s="79" t="str">
        <f>IF(ISERROR(VLOOKUP($B65,Effectifs!$F$8:$U$907,14,0)),"",VLOOKUP($B65,Effectifs!$F$8:$U$907,14,0))</f>
        <v/>
      </c>
      <c r="I65" s="71"/>
      <c r="J65" s="71"/>
      <c r="K65" s="71"/>
      <c r="L65" s="71"/>
      <c r="M65" s="71"/>
      <c r="N65" s="71"/>
      <c r="O65" s="71"/>
      <c r="P65" s="71"/>
      <c r="Q65" s="71"/>
      <c r="R65" s="74"/>
    </row>
    <row r="66" spans="2:18" x14ac:dyDescent="0.25">
      <c r="B66" s="69"/>
      <c r="C66" s="77" t="str">
        <f ca="1">IF(ISERROR(($C$3-VLOOKUP($B66,Effectifs!$F$8:$U$907,5,0))/365),"",($C$3-VLOOKUP($B66,Effectifs!$F$8:$U$907,5,0))/365)</f>
        <v/>
      </c>
      <c r="D66" s="82" t="str">
        <f>IF(ISERROR(VLOOKUP($B66,Effectifs!$F$8:$U$907,7,0)),"",VLOOKUP($B66,Effectifs!$F$8:$U$907,7,0))</f>
        <v/>
      </c>
      <c r="E66" s="83" t="str">
        <f>IF(ISERROR(VLOOKUP($B66,Effectifs!$F$8:$U$907,8,0)),"",VLOOKUP($B66,Effectifs!$F$8:$U$907,8,0))</f>
        <v/>
      </c>
      <c r="F66" s="83" t="str">
        <f>IF(ISERROR(VLOOKUP($B66,Effectifs!$F$8:$U$907,10,0)),"",VLOOKUP($B66,Effectifs!$F$8:$U$907,10,0))</f>
        <v/>
      </c>
      <c r="G66" s="82" t="str">
        <f>IF(ISERROR(VLOOKUP($B66,Effectifs!$F$8:$U$907,13,0)),"",VLOOKUP($B66,Effectifs!$F$8:$U$907,13,0))</f>
        <v/>
      </c>
      <c r="H66" s="79" t="str">
        <f>IF(ISERROR(VLOOKUP($B66,Effectifs!$F$8:$U$907,14,0)),"",VLOOKUP($B66,Effectifs!$F$8:$U$907,14,0))</f>
        <v/>
      </c>
      <c r="I66" s="71"/>
      <c r="J66" s="71"/>
      <c r="K66" s="71"/>
      <c r="L66" s="71"/>
      <c r="M66" s="71"/>
      <c r="N66" s="71"/>
      <c r="O66" s="71"/>
      <c r="P66" s="71"/>
      <c r="Q66" s="71"/>
      <c r="R66" s="74"/>
    </row>
    <row r="67" spans="2:18" x14ac:dyDescent="0.25">
      <c r="B67" s="69"/>
      <c r="C67" s="77" t="str">
        <f ca="1">IF(ISERROR(($C$3-VLOOKUP($B67,Effectifs!$F$8:$U$907,5,0))/365),"",($C$3-VLOOKUP($B67,Effectifs!$F$8:$U$907,5,0))/365)</f>
        <v/>
      </c>
      <c r="D67" s="82" t="str">
        <f>IF(ISERROR(VLOOKUP($B67,Effectifs!$F$8:$U$907,7,0)),"",VLOOKUP($B67,Effectifs!$F$8:$U$907,7,0))</f>
        <v/>
      </c>
      <c r="E67" s="83" t="str">
        <f>IF(ISERROR(VLOOKUP($B67,Effectifs!$F$8:$U$907,8,0)),"",VLOOKUP($B67,Effectifs!$F$8:$U$907,8,0))</f>
        <v/>
      </c>
      <c r="F67" s="83" t="str">
        <f>IF(ISERROR(VLOOKUP($B67,Effectifs!$F$8:$U$907,10,0)),"",VLOOKUP($B67,Effectifs!$F$8:$U$907,10,0))</f>
        <v/>
      </c>
      <c r="G67" s="82" t="str">
        <f>IF(ISERROR(VLOOKUP($B67,Effectifs!$F$8:$U$907,13,0)),"",VLOOKUP($B67,Effectifs!$F$8:$U$907,13,0))</f>
        <v/>
      </c>
      <c r="H67" s="79" t="str">
        <f>IF(ISERROR(VLOOKUP($B67,Effectifs!$F$8:$U$907,14,0)),"",VLOOKUP($B67,Effectifs!$F$8:$U$907,14,0))</f>
        <v/>
      </c>
      <c r="I67" s="71"/>
      <c r="J67" s="71"/>
      <c r="K67" s="71"/>
      <c r="L67" s="71"/>
      <c r="M67" s="71"/>
      <c r="N67" s="71"/>
      <c r="O67" s="71"/>
      <c r="P67" s="71"/>
      <c r="Q67" s="71"/>
      <c r="R67" s="74"/>
    </row>
    <row r="68" spans="2:18" x14ac:dyDescent="0.25">
      <c r="B68" s="69"/>
      <c r="C68" s="77" t="str">
        <f ca="1">IF(ISERROR(($C$3-VLOOKUP($B68,Effectifs!$F$8:$U$907,5,0))/365),"",($C$3-VLOOKUP($B68,Effectifs!$F$8:$U$907,5,0))/365)</f>
        <v/>
      </c>
      <c r="D68" s="82" t="str">
        <f>IF(ISERROR(VLOOKUP($B68,Effectifs!$F$8:$U$907,7,0)),"",VLOOKUP($B68,Effectifs!$F$8:$U$907,7,0))</f>
        <v/>
      </c>
      <c r="E68" s="83" t="str">
        <f>IF(ISERROR(VLOOKUP($B68,Effectifs!$F$8:$U$907,8,0)),"",VLOOKUP($B68,Effectifs!$F$8:$U$907,8,0))</f>
        <v/>
      </c>
      <c r="F68" s="83" t="str">
        <f>IF(ISERROR(VLOOKUP($B68,Effectifs!$F$8:$U$907,10,0)),"",VLOOKUP($B68,Effectifs!$F$8:$U$907,10,0))</f>
        <v/>
      </c>
      <c r="G68" s="82" t="str">
        <f>IF(ISERROR(VLOOKUP($B68,Effectifs!$F$8:$U$907,13,0)),"",VLOOKUP($B68,Effectifs!$F$8:$U$907,13,0))</f>
        <v/>
      </c>
      <c r="H68" s="79" t="str">
        <f>IF(ISERROR(VLOOKUP($B68,Effectifs!$F$8:$U$907,14,0)),"",VLOOKUP($B68,Effectifs!$F$8:$U$907,14,0))</f>
        <v/>
      </c>
      <c r="I68" s="71"/>
      <c r="J68" s="71"/>
      <c r="K68" s="71"/>
      <c r="L68" s="71"/>
      <c r="M68" s="71"/>
      <c r="N68" s="71"/>
      <c r="O68" s="71"/>
      <c r="P68" s="71"/>
      <c r="Q68" s="71"/>
      <c r="R68" s="74"/>
    </row>
    <row r="69" spans="2:18" x14ac:dyDescent="0.25">
      <c r="B69" s="69"/>
      <c r="C69" s="77" t="str">
        <f ca="1">IF(ISERROR(($C$3-VLOOKUP($B69,Effectifs!$F$8:$U$907,5,0))/365),"",($C$3-VLOOKUP($B69,Effectifs!$F$8:$U$907,5,0))/365)</f>
        <v/>
      </c>
      <c r="D69" s="82" t="str">
        <f>IF(ISERROR(VLOOKUP($B69,Effectifs!$F$8:$U$907,7,0)),"",VLOOKUP($B69,Effectifs!$F$8:$U$907,7,0))</f>
        <v/>
      </c>
      <c r="E69" s="83" t="str">
        <f>IF(ISERROR(VLOOKUP($B69,Effectifs!$F$8:$U$907,8,0)),"",VLOOKUP($B69,Effectifs!$F$8:$U$907,8,0))</f>
        <v/>
      </c>
      <c r="F69" s="83" t="str">
        <f>IF(ISERROR(VLOOKUP($B69,Effectifs!$F$8:$U$907,10,0)),"",VLOOKUP($B69,Effectifs!$F$8:$U$907,10,0))</f>
        <v/>
      </c>
      <c r="G69" s="82" t="str">
        <f>IF(ISERROR(VLOOKUP($B69,Effectifs!$F$8:$U$907,13,0)),"",VLOOKUP($B69,Effectifs!$F$8:$U$907,13,0))</f>
        <v/>
      </c>
      <c r="H69" s="79" t="str">
        <f>IF(ISERROR(VLOOKUP($B69,Effectifs!$F$8:$U$907,14,0)),"",VLOOKUP($B69,Effectifs!$F$8:$U$907,14,0))</f>
        <v/>
      </c>
      <c r="I69" s="71"/>
      <c r="J69" s="71"/>
      <c r="K69" s="71"/>
      <c r="L69" s="71"/>
      <c r="M69" s="71"/>
      <c r="N69" s="71"/>
      <c r="O69" s="71"/>
      <c r="P69" s="71"/>
      <c r="Q69" s="71"/>
      <c r="R69" s="74"/>
    </row>
    <row r="70" spans="2:18" x14ac:dyDescent="0.25">
      <c r="B70" s="69"/>
      <c r="C70" s="77" t="str">
        <f ca="1">IF(ISERROR(($C$3-VLOOKUP($B70,Effectifs!$F$8:$U$907,5,0))/365),"",($C$3-VLOOKUP($B70,Effectifs!$F$8:$U$907,5,0))/365)</f>
        <v/>
      </c>
      <c r="D70" s="82" t="str">
        <f>IF(ISERROR(VLOOKUP($B70,Effectifs!$F$8:$U$907,7,0)),"",VLOOKUP($B70,Effectifs!$F$8:$U$907,7,0))</f>
        <v/>
      </c>
      <c r="E70" s="83" t="str">
        <f>IF(ISERROR(VLOOKUP($B70,Effectifs!$F$8:$U$907,8,0)),"",VLOOKUP($B70,Effectifs!$F$8:$U$907,8,0))</f>
        <v/>
      </c>
      <c r="F70" s="83" t="str">
        <f>IF(ISERROR(VLOOKUP($B70,Effectifs!$F$8:$U$907,10,0)),"",VLOOKUP($B70,Effectifs!$F$8:$U$907,10,0))</f>
        <v/>
      </c>
      <c r="G70" s="82" t="str">
        <f>IF(ISERROR(VLOOKUP($B70,Effectifs!$F$8:$U$907,13,0)),"",VLOOKUP($B70,Effectifs!$F$8:$U$907,13,0))</f>
        <v/>
      </c>
      <c r="H70" s="79" t="str">
        <f>IF(ISERROR(VLOOKUP($B70,Effectifs!$F$8:$U$907,14,0)),"",VLOOKUP($B70,Effectifs!$F$8:$U$907,14,0))</f>
        <v/>
      </c>
      <c r="I70" s="71"/>
      <c r="J70" s="71"/>
      <c r="K70" s="71"/>
      <c r="L70" s="71"/>
      <c r="M70" s="71"/>
      <c r="N70" s="71"/>
      <c r="O70" s="71"/>
      <c r="P70" s="71"/>
      <c r="Q70" s="71"/>
      <c r="R70" s="74"/>
    </row>
    <row r="71" spans="2:18" x14ac:dyDescent="0.25">
      <c r="B71" s="69"/>
      <c r="C71" s="77" t="str">
        <f ca="1">IF(ISERROR(($C$3-VLOOKUP($B71,Effectifs!$F$8:$U$907,5,0))/365),"",($C$3-VLOOKUP($B71,Effectifs!$F$8:$U$907,5,0))/365)</f>
        <v/>
      </c>
      <c r="D71" s="82" t="str">
        <f>IF(ISERROR(VLOOKUP($B71,Effectifs!$F$8:$U$907,7,0)),"",VLOOKUP($B71,Effectifs!$F$8:$U$907,7,0))</f>
        <v/>
      </c>
      <c r="E71" s="83" t="str">
        <f>IF(ISERROR(VLOOKUP($B71,Effectifs!$F$8:$U$907,8,0)),"",VLOOKUP($B71,Effectifs!$F$8:$U$907,8,0))</f>
        <v/>
      </c>
      <c r="F71" s="83" t="str">
        <f>IF(ISERROR(VLOOKUP($B71,Effectifs!$F$8:$U$907,10,0)),"",VLOOKUP($B71,Effectifs!$F$8:$U$907,10,0))</f>
        <v/>
      </c>
      <c r="G71" s="82" t="str">
        <f>IF(ISERROR(VLOOKUP($B71,Effectifs!$F$8:$U$907,13,0)),"",VLOOKUP($B71,Effectifs!$F$8:$U$907,13,0))</f>
        <v/>
      </c>
      <c r="H71" s="79" t="str">
        <f>IF(ISERROR(VLOOKUP($B71,Effectifs!$F$8:$U$907,14,0)),"",VLOOKUP($B71,Effectifs!$F$8:$U$907,14,0))</f>
        <v/>
      </c>
      <c r="I71" s="71"/>
      <c r="J71" s="71"/>
      <c r="K71" s="71"/>
      <c r="L71" s="71"/>
      <c r="M71" s="71"/>
      <c r="N71" s="71"/>
      <c r="O71" s="71"/>
      <c r="P71" s="71"/>
      <c r="Q71" s="71"/>
      <c r="R71" s="74"/>
    </row>
    <row r="72" spans="2:18" x14ac:dyDescent="0.25">
      <c r="B72" s="69"/>
      <c r="C72" s="77" t="str">
        <f ca="1">IF(ISERROR(($C$3-VLOOKUP($B72,Effectifs!$F$8:$U$907,5,0))/365),"",($C$3-VLOOKUP($B72,Effectifs!$F$8:$U$907,5,0))/365)</f>
        <v/>
      </c>
      <c r="D72" s="82" t="str">
        <f>IF(ISERROR(VLOOKUP($B72,Effectifs!$F$8:$U$907,7,0)),"",VLOOKUP($B72,Effectifs!$F$8:$U$907,7,0))</f>
        <v/>
      </c>
      <c r="E72" s="83" t="str">
        <f>IF(ISERROR(VLOOKUP($B72,Effectifs!$F$8:$U$907,8,0)),"",VLOOKUP($B72,Effectifs!$F$8:$U$907,8,0))</f>
        <v/>
      </c>
      <c r="F72" s="83" t="str">
        <f>IF(ISERROR(VLOOKUP($B72,Effectifs!$F$8:$U$907,10,0)),"",VLOOKUP($B72,Effectifs!$F$8:$U$907,10,0))</f>
        <v/>
      </c>
      <c r="G72" s="82" t="str">
        <f>IF(ISERROR(VLOOKUP($B72,Effectifs!$F$8:$U$907,13,0)),"",VLOOKUP($B72,Effectifs!$F$8:$U$907,13,0))</f>
        <v/>
      </c>
      <c r="H72" s="79" t="str">
        <f>IF(ISERROR(VLOOKUP($B72,Effectifs!$F$8:$U$907,14,0)),"",VLOOKUP($B72,Effectifs!$F$8:$U$907,14,0))</f>
        <v/>
      </c>
      <c r="I72" s="71"/>
      <c r="J72" s="71"/>
      <c r="K72" s="71"/>
      <c r="L72" s="71"/>
      <c r="M72" s="71"/>
      <c r="N72" s="71"/>
      <c r="O72" s="71"/>
      <c r="P72" s="71"/>
      <c r="Q72" s="71"/>
      <c r="R72" s="74"/>
    </row>
    <row r="73" spans="2:18" x14ac:dyDescent="0.25">
      <c r="B73" s="69"/>
      <c r="C73" s="77" t="str">
        <f ca="1">IF(ISERROR(($C$3-VLOOKUP($B73,Effectifs!$F$8:$U$907,5,0))/365),"",($C$3-VLOOKUP($B73,Effectifs!$F$8:$U$907,5,0))/365)</f>
        <v/>
      </c>
      <c r="D73" s="82" t="str">
        <f>IF(ISERROR(VLOOKUP($B73,Effectifs!$F$8:$U$907,7,0)),"",VLOOKUP($B73,Effectifs!$F$8:$U$907,7,0))</f>
        <v/>
      </c>
      <c r="E73" s="83" t="str">
        <f>IF(ISERROR(VLOOKUP($B73,Effectifs!$F$8:$U$907,8,0)),"",VLOOKUP($B73,Effectifs!$F$8:$U$907,8,0))</f>
        <v/>
      </c>
      <c r="F73" s="83" t="str">
        <f>IF(ISERROR(VLOOKUP($B73,Effectifs!$F$8:$U$907,10,0)),"",VLOOKUP($B73,Effectifs!$F$8:$U$907,10,0))</f>
        <v/>
      </c>
      <c r="G73" s="82" t="str">
        <f>IF(ISERROR(VLOOKUP($B73,Effectifs!$F$8:$U$907,13,0)),"",VLOOKUP($B73,Effectifs!$F$8:$U$907,13,0))</f>
        <v/>
      </c>
      <c r="H73" s="79" t="str">
        <f>IF(ISERROR(VLOOKUP($B73,Effectifs!$F$8:$U$907,14,0)),"",VLOOKUP($B73,Effectifs!$F$8:$U$907,14,0))</f>
        <v/>
      </c>
      <c r="I73" s="71"/>
      <c r="J73" s="71"/>
      <c r="K73" s="71"/>
      <c r="L73" s="71"/>
      <c r="M73" s="71"/>
      <c r="N73" s="71"/>
      <c r="O73" s="71"/>
      <c r="P73" s="71"/>
      <c r="Q73" s="71"/>
      <c r="R73" s="74"/>
    </row>
    <row r="74" spans="2:18" x14ac:dyDescent="0.25">
      <c r="B74" s="69"/>
      <c r="C74" s="77" t="str">
        <f ca="1">IF(ISERROR(($C$3-VLOOKUP($B74,Effectifs!$F$8:$U$907,5,0))/365),"",($C$3-VLOOKUP($B74,Effectifs!$F$8:$U$907,5,0))/365)</f>
        <v/>
      </c>
      <c r="D74" s="82" t="str">
        <f>IF(ISERROR(VLOOKUP($B74,Effectifs!$F$8:$U$907,7,0)),"",VLOOKUP($B74,Effectifs!$F$8:$U$907,7,0))</f>
        <v/>
      </c>
      <c r="E74" s="83" t="str">
        <f>IF(ISERROR(VLOOKUP($B74,Effectifs!$F$8:$U$907,8,0)),"",VLOOKUP($B74,Effectifs!$F$8:$U$907,8,0))</f>
        <v/>
      </c>
      <c r="F74" s="83" t="str">
        <f>IF(ISERROR(VLOOKUP($B74,Effectifs!$F$8:$U$907,10,0)),"",VLOOKUP($B74,Effectifs!$F$8:$U$907,10,0))</f>
        <v/>
      </c>
      <c r="G74" s="82" t="str">
        <f>IF(ISERROR(VLOOKUP($B74,Effectifs!$F$8:$U$907,13,0)),"",VLOOKUP($B74,Effectifs!$F$8:$U$907,13,0))</f>
        <v/>
      </c>
      <c r="H74" s="79" t="str">
        <f>IF(ISERROR(VLOOKUP($B74,Effectifs!$F$8:$U$907,14,0)),"",VLOOKUP($B74,Effectifs!$F$8:$U$907,14,0))</f>
        <v/>
      </c>
      <c r="I74" s="71"/>
      <c r="J74" s="71"/>
      <c r="K74" s="71"/>
      <c r="L74" s="71"/>
      <c r="M74" s="71"/>
      <c r="N74" s="71"/>
      <c r="O74" s="71"/>
      <c r="P74" s="71"/>
      <c r="Q74" s="71"/>
      <c r="R74" s="74"/>
    </row>
    <row r="75" spans="2:18" x14ac:dyDescent="0.25">
      <c r="B75" s="69"/>
      <c r="C75" s="77" t="str">
        <f ca="1">IF(ISERROR(($C$3-VLOOKUP($B75,Effectifs!$F$8:$U$907,5,0))/365),"",($C$3-VLOOKUP($B75,Effectifs!$F$8:$U$907,5,0))/365)</f>
        <v/>
      </c>
      <c r="D75" s="82" t="str">
        <f>IF(ISERROR(VLOOKUP($B75,Effectifs!$F$8:$U$907,7,0)),"",VLOOKUP($B75,Effectifs!$F$8:$U$907,7,0))</f>
        <v/>
      </c>
      <c r="E75" s="83" t="str">
        <f>IF(ISERROR(VLOOKUP($B75,Effectifs!$F$8:$U$907,8,0)),"",VLOOKUP($B75,Effectifs!$F$8:$U$907,8,0))</f>
        <v/>
      </c>
      <c r="F75" s="83" t="str">
        <f>IF(ISERROR(VLOOKUP($B75,Effectifs!$F$8:$U$907,10,0)),"",VLOOKUP($B75,Effectifs!$F$8:$U$907,10,0))</f>
        <v/>
      </c>
      <c r="G75" s="82" t="str">
        <f>IF(ISERROR(VLOOKUP($B75,Effectifs!$F$8:$U$907,13,0)),"",VLOOKUP($B75,Effectifs!$F$8:$U$907,13,0))</f>
        <v/>
      </c>
      <c r="H75" s="79" t="str">
        <f>IF(ISERROR(VLOOKUP($B75,Effectifs!$F$8:$U$907,14,0)),"",VLOOKUP($B75,Effectifs!$F$8:$U$907,14,0))</f>
        <v/>
      </c>
      <c r="I75" s="71"/>
      <c r="J75" s="71"/>
      <c r="K75" s="71"/>
      <c r="L75" s="71"/>
      <c r="M75" s="71"/>
      <c r="N75" s="71"/>
      <c r="O75" s="71"/>
      <c r="P75" s="71"/>
      <c r="Q75" s="71"/>
      <c r="R75" s="74"/>
    </row>
    <row r="76" spans="2:18" x14ac:dyDescent="0.25">
      <c r="B76" s="69"/>
      <c r="C76" s="77" t="str">
        <f ca="1">IF(ISERROR(($C$3-VLOOKUP($B76,Effectifs!$F$8:$U$907,5,0))/365),"",($C$3-VLOOKUP($B76,Effectifs!$F$8:$U$907,5,0))/365)</f>
        <v/>
      </c>
      <c r="D76" s="82" t="str">
        <f>IF(ISERROR(VLOOKUP($B76,Effectifs!$F$8:$U$907,7,0)),"",VLOOKUP($B76,Effectifs!$F$8:$U$907,7,0))</f>
        <v/>
      </c>
      <c r="E76" s="83" t="str">
        <f>IF(ISERROR(VLOOKUP($B76,Effectifs!$F$8:$U$907,8,0)),"",VLOOKUP($B76,Effectifs!$F$8:$U$907,8,0))</f>
        <v/>
      </c>
      <c r="F76" s="83" t="str">
        <f>IF(ISERROR(VLOOKUP($B76,Effectifs!$F$8:$U$907,10,0)),"",VLOOKUP($B76,Effectifs!$F$8:$U$907,10,0))</f>
        <v/>
      </c>
      <c r="G76" s="82" t="str">
        <f>IF(ISERROR(VLOOKUP($B76,Effectifs!$F$8:$U$907,13,0)),"",VLOOKUP($B76,Effectifs!$F$8:$U$907,13,0))</f>
        <v/>
      </c>
      <c r="H76" s="79" t="str">
        <f>IF(ISERROR(VLOOKUP($B76,Effectifs!$F$8:$U$907,14,0)),"",VLOOKUP($B76,Effectifs!$F$8:$U$907,14,0))</f>
        <v/>
      </c>
      <c r="I76" s="71"/>
      <c r="J76" s="71"/>
      <c r="K76" s="71"/>
      <c r="L76" s="71"/>
      <c r="M76" s="71"/>
      <c r="N76" s="71"/>
      <c r="O76" s="71"/>
      <c r="P76" s="71"/>
      <c r="Q76" s="71"/>
      <c r="R76" s="74"/>
    </row>
    <row r="77" spans="2:18" x14ac:dyDescent="0.25">
      <c r="B77" s="69"/>
      <c r="C77" s="77" t="str">
        <f ca="1">IF(ISERROR(($C$3-VLOOKUP($B77,Effectifs!$F$8:$U$907,5,0))/365),"",($C$3-VLOOKUP($B77,Effectifs!$F$8:$U$907,5,0))/365)</f>
        <v/>
      </c>
      <c r="D77" s="82" t="str">
        <f>IF(ISERROR(VLOOKUP($B77,Effectifs!$F$8:$U$907,7,0)),"",VLOOKUP($B77,Effectifs!$F$8:$U$907,7,0))</f>
        <v/>
      </c>
      <c r="E77" s="83" t="str">
        <f>IF(ISERROR(VLOOKUP($B77,Effectifs!$F$8:$U$907,8,0)),"",VLOOKUP($B77,Effectifs!$F$8:$U$907,8,0))</f>
        <v/>
      </c>
      <c r="F77" s="83" t="str">
        <f>IF(ISERROR(VLOOKUP($B77,Effectifs!$F$8:$U$907,10,0)),"",VLOOKUP($B77,Effectifs!$F$8:$U$907,10,0))</f>
        <v/>
      </c>
      <c r="G77" s="82" t="str">
        <f>IF(ISERROR(VLOOKUP($B77,Effectifs!$F$8:$U$907,13,0)),"",VLOOKUP($B77,Effectifs!$F$8:$U$907,13,0))</f>
        <v/>
      </c>
      <c r="H77" s="79" t="str">
        <f>IF(ISERROR(VLOOKUP($B77,Effectifs!$F$8:$U$907,14,0)),"",VLOOKUP($B77,Effectifs!$F$8:$U$907,14,0))</f>
        <v/>
      </c>
      <c r="I77" s="71"/>
      <c r="J77" s="71"/>
      <c r="K77" s="71"/>
      <c r="L77" s="71"/>
      <c r="M77" s="71"/>
      <c r="N77" s="71"/>
      <c r="O77" s="71"/>
      <c r="P77" s="71"/>
      <c r="Q77" s="71"/>
      <c r="R77" s="74"/>
    </row>
    <row r="78" spans="2:18" x14ac:dyDescent="0.25">
      <c r="B78" s="69"/>
      <c r="C78" s="77" t="str">
        <f ca="1">IF(ISERROR(($C$3-VLOOKUP($B78,Effectifs!$F$8:$U$907,5,0))/365),"",($C$3-VLOOKUP($B78,Effectifs!$F$8:$U$907,5,0))/365)</f>
        <v/>
      </c>
      <c r="D78" s="82" t="str">
        <f>IF(ISERROR(VLOOKUP($B78,Effectifs!$F$8:$U$907,7,0)),"",VLOOKUP($B78,Effectifs!$F$8:$U$907,7,0))</f>
        <v/>
      </c>
      <c r="E78" s="83" t="str">
        <f>IF(ISERROR(VLOOKUP($B78,Effectifs!$F$8:$U$907,8,0)),"",VLOOKUP($B78,Effectifs!$F$8:$U$907,8,0))</f>
        <v/>
      </c>
      <c r="F78" s="83" t="str">
        <f>IF(ISERROR(VLOOKUP($B78,Effectifs!$F$8:$U$907,10,0)),"",VLOOKUP($B78,Effectifs!$F$8:$U$907,10,0))</f>
        <v/>
      </c>
      <c r="G78" s="82" t="str">
        <f>IF(ISERROR(VLOOKUP($B78,Effectifs!$F$8:$U$907,13,0)),"",VLOOKUP($B78,Effectifs!$F$8:$U$907,13,0))</f>
        <v/>
      </c>
      <c r="H78" s="79" t="str">
        <f>IF(ISERROR(VLOOKUP($B78,Effectifs!$F$8:$U$907,14,0)),"",VLOOKUP($B78,Effectifs!$F$8:$U$907,14,0))</f>
        <v/>
      </c>
      <c r="I78" s="71"/>
      <c r="J78" s="71"/>
      <c r="K78" s="71"/>
      <c r="L78" s="71"/>
      <c r="M78" s="71"/>
      <c r="N78" s="71"/>
      <c r="O78" s="71"/>
      <c r="P78" s="71"/>
      <c r="Q78" s="71"/>
      <c r="R78" s="74"/>
    </row>
    <row r="79" spans="2:18" x14ac:dyDescent="0.25">
      <c r="B79" s="69"/>
      <c r="C79" s="77" t="str">
        <f ca="1">IF(ISERROR(($C$3-VLOOKUP($B79,Effectifs!$F$8:$U$907,5,0))/365),"",($C$3-VLOOKUP($B79,Effectifs!$F$8:$U$907,5,0))/365)</f>
        <v/>
      </c>
      <c r="D79" s="82" t="str">
        <f>IF(ISERROR(VLOOKUP($B79,Effectifs!$F$8:$U$907,7,0)),"",VLOOKUP($B79,Effectifs!$F$8:$U$907,7,0))</f>
        <v/>
      </c>
      <c r="E79" s="83" t="str">
        <f>IF(ISERROR(VLOOKUP($B79,Effectifs!$F$8:$U$907,8,0)),"",VLOOKUP($B79,Effectifs!$F$8:$U$907,8,0))</f>
        <v/>
      </c>
      <c r="F79" s="83" t="str">
        <f>IF(ISERROR(VLOOKUP($B79,Effectifs!$F$8:$U$907,10,0)),"",VLOOKUP($B79,Effectifs!$F$8:$U$907,10,0))</f>
        <v/>
      </c>
      <c r="G79" s="82" t="str">
        <f>IF(ISERROR(VLOOKUP($B79,Effectifs!$F$8:$U$907,13,0)),"",VLOOKUP($B79,Effectifs!$F$8:$U$907,13,0))</f>
        <v/>
      </c>
      <c r="H79" s="79" t="str">
        <f>IF(ISERROR(VLOOKUP($B79,Effectifs!$F$8:$U$907,14,0)),"",VLOOKUP($B79,Effectifs!$F$8:$U$907,14,0))</f>
        <v/>
      </c>
      <c r="I79" s="71"/>
      <c r="J79" s="71"/>
      <c r="K79" s="71"/>
      <c r="L79" s="71"/>
      <c r="M79" s="71"/>
      <c r="N79" s="71"/>
      <c r="O79" s="71"/>
      <c r="P79" s="71"/>
      <c r="Q79" s="71"/>
      <c r="R79" s="74"/>
    </row>
    <row r="80" spans="2:18" x14ac:dyDescent="0.25">
      <c r="B80" s="69"/>
      <c r="C80" s="77" t="str">
        <f ca="1">IF(ISERROR(($C$3-VLOOKUP($B80,Effectifs!$F$8:$U$907,5,0))/365),"",($C$3-VLOOKUP($B80,Effectifs!$F$8:$U$907,5,0))/365)</f>
        <v/>
      </c>
      <c r="D80" s="82" t="str">
        <f>IF(ISERROR(VLOOKUP($B80,Effectifs!$F$8:$U$907,7,0)),"",VLOOKUP($B80,Effectifs!$F$8:$U$907,7,0))</f>
        <v/>
      </c>
      <c r="E80" s="83" t="str">
        <f>IF(ISERROR(VLOOKUP($B80,Effectifs!$F$8:$U$907,8,0)),"",VLOOKUP($B80,Effectifs!$F$8:$U$907,8,0))</f>
        <v/>
      </c>
      <c r="F80" s="83" t="str">
        <f>IF(ISERROR(VLOOKUP($B80,Effectifs!$F$8:$U$907,10,0)),"",VLOOKUP($B80,Effectifs!$F$8:$U$907,10,0))</f>
        <v/>
      </c>
      <c r="G80" s="82" t="str">
        <f>IF(ISERROR(VLOOKUP($B80,Effectifs!$F$8:$U$907,13,0)),"",VLOOKUP($B80,Effectifs!$F$8:$U$907,13,0))</f>
        <v/>
      </c>
      <c r="H80" s="79" t="str">
        <f>IF(ISERROR(VLOOKUP($B80,Effectifs!$F$8:$U$907,14,0)),"",VLOOKUP($B80,Effectifs!$F$8:$U$907,14,0))</f>
        <v/>
      </c>
      <c r="I80" s="71"/>
      <c r="J80" s="71"/>
      <c r="K80" s="71"/>
      <c r="L80" s="71"/>
      <c r="M80" s="71"/>
      <c r="N80" s="71"/>
      <c r="O80" s="71"/>
      <c r="P80" s="71"/>
      <c r="Q80" s="71"/>
      <c r="R80" s="74"/>
    </row>
    <row r="81" spans="2:18" x14ac:dyDescent="0.25">
      <c r="B81" s="69"/>
      <c r="C81" s="77" t="str">
        <f ca="1">IF(ISERROR(($C$3-VLOOKUP($B81,Effectifs!$F$8:$U$907,5,0))/365),"",($C$3-VLOOKUP($B81,Effectifs!$F$8:$U$907,5,0))/365)</f>
        <v/>
      </c>
      <c r="D81" s="82" t="str">
        <f>IF(ISERROR(VLOOKUP($B81,Effectifs!$F$8:$U$907,7,0)),"",VLOOKUP($B81,Effectifs!$F$8:$U$907,7,0))</f>
        <v/>
      </c>
      <c r="E81" s="83" t="str">
        <f>IF(ISERROR(VLOOKUP($B81,Effectifs!$F$8:$U$907,8,0)),"",VLOOKUP($B81,Effectifs!$F$8:$U$907,8,0))</f>
        <v/>
      </c>
      <c r="F81" s="83" t="str">
        <f>IF(ISERROR(VLOOKUP($B81,Effectifs!$F$8:$U$907,10,0)),"",VLOOKUP($B81,Effectifs!$F$8:$U$907,10,0))</f>
        <v/>
      </c>
      <c r="G81" s="82" t="str">
        <f>IF(ISERROR(VLOOKUP($B81,Effectifs!$F$8:$U$907,13,0)),"",VLOOKUP($B81,Effectifs!$F$8:$U$907,13,0))</f>
        <v/>
      </c>
      <c r="H81" s="79" t="str">
        <f>IF(ISERROR(VLOOKUP($B81,Effectifs!$F$8:$U$907,14,0)),"",VLOOKUP($B81,Effectifs!$F$8:$U$907,14,0))</f>
        <v/>
      </c>
      <c r="I81" s="71"/>
      <c r="J81" s="71"/>
      <c r="K81" s="71"/>
      <c r="L81" s="71"/>
      <c r="M81" s="71"/>
      <c r="N81" s="71"/>
      <c r="O81" s="71"/>
      <c r="P81" s="71"/>
      <c r="Q81" s="71"/>
      <c r="R81" s="74"/>
    </row>
    <row r="82" spans="2:18" x14ac:dyDescent="0.25">
      <c r="B82" s="69"/>
      <c r="C82" s="77" t="str">
        <f ca="1">IF(ISERROR(($C$3-VLOOKUP($B82,Effectifs!$F$8:$U$907,5,0))/365),"",($C$3-VLOOKUP($B82,Effectifs!$F$8:$U$907,5,0))/365)</f>
        <v/>
      </c>
      <c r="D82" s="82" t="str">
        <f>IF(ISERROR(VLOOKUP($B82,Effectifs!$F$8:$U$907,7,0)),"",VLOOKUP($B82,Effectifs!$F$8:$U$907,7,0))</f>
        <v/>
      </c>
      <c r="E82" s="83" t="str">
        <f>IF(ISERROR(VLOOKUP($B82,Effectifs!$F$8:$U$907,8,0)),"",VLOOKUP($B82,Effectifs!$F$8:$U$907,8,0))</f>
        <v/>
      </c>
      <c r="F82" s="83" t="str">
        <f>IF(ISERROR(VLOOKUP($B82,Effectifs!$F$8:$U$907,10,0)),"",VLOOKUP($B82,Effectifs!$F$8:$U$907,10,0))</f>
        <v/>
      </c>
      <c r="G82" s="82" t="str">
        <f>IF(ISERROR(VLOOKUP($B82,Effectifs!$F$8:$U$907,13,0)),"",VLOOKUP($B82,Effectifs!$F$8:$U$907,13,0))</f>
        <v/>
      </c>
      <c r="H82" s="79" t="str">
        <f>IF(ISERROR(VLOOKUP($B82,Effectifs!$F$8:$U$907,14,0)),"",VLOOKUP($B82,Effectifs!$F$8:$U$907,14,0))</f>
        <v/>
      </c>
      <c r="I82" s="71"/>
      <c r="J82" s="71"/>
      <c r="K82" s="71"/>
      <c r="L82" s="71"/>
      <c r="M82" s="71"/>
      <c r="N82" s="71"/>
      <c r="O82" s="71"/>
      <c r="P82" s="71"/>
      <c r="Q82" s="71"/>
      <c r="R82" s="74"/>
    </row>
    <row r="83" spans="2:18" x14ac:dyDescent="0.25">
      <c r="B83" s="69"/>
      <c r="C83" s="77" t="str">
        <f ca="1">IF(ISERROR(($C$3-VLOOKUP($B83,Effectifs!$F$8:$U$907,5,0))/365),"",($C$3-VLOOKUP($B83,Effectifs!$F$8:$U$907,5,0))/365)</f>
        <v/>
      </c>
      <c r="D83" s="82" t="str">
        <f>IF(ISERROR(VLOOKUP($B83,Effectifs!$F$8:$U$907,7,0)),"",VLOOKUP($B83,Effectifs!$F$8:$U$907,7,0))</f>
        <v/>
      </c>
      <c r="E83" s="83" t="str">
        <f>IF(ISERROR(VLOOKUP($B83,Effectifs!$F$8:$U$907,8,0)),"",VLOOKUP($B83,Effectifs!$F$8:$U$907,8,0))</f>
        <v/>
      </c>
      <c r="F83" s="83" t="str">
        <f>IF(ISERROR(VLOOKUP($B83,Effectifs!$F$8:$U$907,10,0)),"",VLOOKUP($B83,Effectifs!$F$8:$U$907,10,0))</f>
        <v/>
      </c>
      <c r="G83" s="82" t="str">
        <f>IF(ISERROR(VLOOKUP($B83,Effectifs!$F$8:$U$907,13,0)),"",VLOOKUP($B83,Effectifs!$F$8:$U$907,13,0))</f>
        <v/>
      </c>
      <c r="H83" s="79" t="str">
        <f>IF(ISERROR(VLOOKUP($B83,Effectifs!$F$8:$U$907,14,0)),"",VLOOKUP($B83,Effectifs!$F$8:$U$907,14,0))</f>
        <v/>
      </c>
      <c r="I83" s="71"/>
      <c r="J83" s="71"/>
      <c r="K83" s="71"/>
      <c r="L83" s="71"/>
      <c r="M83" s="71"/>
      <c r="N83" s="71"/>
      <c r="O83" s="71"/>
      <c r="P83" s="71"/>
      <c r="Q83" s="71"/>
      <c r="R83" s="74"/>
    </row>
    <row r="84" spans="2:18" x14ac:dyDescent="0.25">
      <c r="B84" s="69"/>
      <c r="C84" s="77" t="str">
        <f ca="1">IF(ISERROR(($C$3-VLOOKUP($B84,Effectifs!$F$8:$U$907,5,0))/365),"",($C$3-VLOOKUP($B84,Effectifs!$F$8:$U$907,5,0))/365)</f>
        <v/>
      </c>
      <c r="D84" s="82" t="str">
        <f>IF(ISERROR(VLOOKUP($B84,Effectifs!$F$8:$U$907,7,0)),"",VLOOKUP($B84,Effectifs!$F$8:$U$907,7,0))</f>
        <v/>
      </c>
      <c r="E84" s="83" t="str">
        <f>IF(ISERROR(VLOOKUP($B84,Effectifs!$F$8:$U$907,8,0)),"",VLOOKUP($B84,Effectifs!$F$8:$U$907,8,0))</f>
        <v/>
      </c>
      <c r="F84" s="83" t="str">
        <f>IF(ISERROR(VLOOKUP($B84,Effectifs!$F$8:$U$907,10,0)),"",VLOOKUP($B84,Effectifs!$F$8:$U$907,10,0))</f>
        <v/>
      </c>
      <c r="G84" s="82" t="str">
        <f>IF(ISERROR(VLOOKUP($B84,Effectifs!$F$8:$U$907,13,0)),"",VLOOKUP($B84,Effectifs!$F$8:$U$907,13,0))</f>
        <v/>
      </c>
      <c r="H84" s="79" t="str">
        <f>IF(ISERROR(VLOOKUP($B84,Effectifs!$F$8:$U$907,14,0)),"",VLOOKUP($B84,Effectifs!$F$8:$U$907,14,0))</f>
        <v/>
      </c>
      <c r="I84" s="71"/>
      <c r="J84" s="71"/>
      <c r="K84" s="71"/>
      <c r="L84" s="71"/>
      <c r="M84" s="71"/>
      <c r="N84" s="71"/>
      <c r="O84" s="71"/>
      <c r="P84" s="71"/>
      <c r="Q84" s="71"/>
      <c r="R84" s="74"/>
    </row>
    <row r="85" spans="2:18" x14ac:dyDescent="0.25">
      <c r="B85" s="69"/>
      <c r="C85" s="77" t="str">
        <f ca="1">IF(ISERROR(($C$3-VLOOKUP($B85,Effectifs!$F$8:$U$907,5,0))/365),"",($C$3-VLOOKUP($B85,Effectifs!$F$8:$U$907,5,0))/365)</f>
        <v/>
      </c>
      <c r="D85" s="82" t="str">
        <f>IF(ISERROR(VLOOKUP($B85,Effectifs!$F$8:$U$907,7,0)),"",VLOOKUP($B85,Effectifs!$F$8:$U$907,7,0))</f>
        <v/>
      </c>
      <c r="E85" s="83" t="str">
        <f>IF(ISERROR(VLOOKUP($B85,Effectifs!$F$8:$U$907,8,0)),"",VLOOKUP($B85,Effectifs!$F$8:$U$907,8,0))</f>
        <v/>
      </c>
      <c r="F85" s="83" t="str">
        <f>IF(ISERROR(VLOOKUP($B85,Effectifs!$F$8:$U$907,10,0)),"",VLOOKUP($B85,Effectifs!$F$8:$U$907,10,0))</f>
        <v/>
      </c>
      <c r="G85" s="82" t="str">
        <f>IF(ISERROR(VLOOKUP($B85,Effectifs!$F$8:$U$907,13,0)),"",VLOOKUP($B85,Effectifs!$F$8:$U$907,13,0))</f>
        <v/>
      </c>
      <c r="H85" s="79" t="str">
        <f>IF(ISERROR(VLOOKUP($B85,Effectifs!$F$8:$U$907,14,0)),"",VLOOKUP($B85,Effectifs!$F$8:$U$907,14,0))</f>
        <v/>
      </c>
      <c r="I85" s="71"/>
      <c r="J85" s="71"/>
      <c r="K85" s="71"/>
      <c r="L85" s="71"/>
      <c r="M85" s="71"/>
      <c r="N85" s="71"/>
      <c r="O85" s="71"/>
      <c r="P85" s="71"/>
      <c r="Q85" s="71"/>
      <c r="R85" s="74"/>
    </row>
    <row r="86" spans="2:18" x14ac:dyDescent="0.25">
      <c r="B86" s="69"/>
      <c r="C86" s="77" t="str">
        <f ca="1">IF(ISERROR(($C$3-VLOOKUP($B86,Effectifs!$F$8:$U$907,5,0))/365),"",($C$3-VLOOKUP($B86,Effectifs!$F$8:$U$907,5,0))/365)</f>
        <v/>
      </c>
      <c r="D86" s="82" t="str">
        <f>IF(ISERROR(VLOOKUP($B86,Effectifs!$F$8:$U$907,7,0)),"",VLOOKUP($B86,Effectifs!$F$8:$U$907,7,0))</f>
        <v/>
      </c>
      <c r="E86" s="83" t="str">
        <f>IF(ISERROR(VLOOKUP($B86,Effectifs!$F$8:$U$907,8,0)),"",VLOOKUP($B86,Effectifs!$F$8:$U$907,8,0))</f>
        <v/>
      </c>
      <c r="F86" s="83" t="str">
        <f>IF(ISERROR(VLOOKUP($B86,Effectifs!$F$8:$U$907,10,0)),"",VLOOKUP($B86,Effectifs!$F$8:$U$907,10,0))</f>
        <v/>
      </c>
      <c r="G86" s="82" t="str">
        <f>IF(ISERROR(VLOOKUP($B86,Effectifs!$F$8:$U$907,13,0)),"",VLOOKUP($B86,Effectifs!$F$8:$U$907,13,0))</f>
        <v/>
      </c>
      <c r="H86" s="79" t="str">
        <f>IF(ISERROR(VLOOKUP($B86,Effectifs!$F$8:$U$907,14,0)),"",VLOOKUP($B86,Effectifs!$F$8:$U$907,14,0))</f>
        <v/>
      </c>
      <c r="I86" s="71"/>
      <c r="J86" s="71"/>
      <c r="K86" s="71"/>
      <c r="L86" s="71"/>
      <c r="M86" s="71"/>
      <c r="N86" s="71"/>
      <c r="O86" s="71"/>
      <c r="P86" s="71"/>
      <c r="Q86" s="71"/>
      <c r="R86" s="74"/>
    </row>
    <row r="87" spans="2:18" x14ac:dyDescent="0.25">
      <c r="B87" s="69"/>
      <c r="C87" s="77" t="str">
        <f ca="1">IF(ISERROR(($C$3-VLOOKUP($B87,Effectifs!$F$8:$U$907,5,0))/365),"",($C$3-VLOOKUP($B87,Effectifs!$F$8:$U$907,5,0))/365)</f>
        <v/>
      </c>
      <c r="D87" s="82" t="str">
        <f>IF(ISERROR(VLOOKUP($B87,Effectifs!$F$8:$U$907,7,0)),"",VLOOKUP($B87,Effectifs!$F$8:$U$907,7,0))</f>
        <v/>
      </c>
      <c r="E87" s="83" t="str">
        <f>IF(ISERROR(VLOOKUP($B87,Effectifs!$F$8:$U$907,8,0)),"",VLOOKUP($B87,Effectifs!$F$8:$U$907,8,0))</f>
        <v/>
      </c>
      <c r="F87" s="83" t="str">
        <f>IF(ISERROR(VLOOKUP($B87,Effectifs!$F$8:$U$907,10,0)),"",VLOOKUP($B87,Effectifs!$F$8:$U$907,10,0))</f>
        <v/>
      </c>
      <c r="G87" s="82" t="str">
        <f>IF(ISERROR(VLOOKUP($B87,Effectifs!$F$8:$U$907,13,0)),"",VLOOKUP($B87,Effectifs!$F$8:$U$907,13,0))</f>
        <v/>
      </c>
      <c r="H87" s="79" t="str">
        <f>IF(ISERROR(VLOOKUP($B87,Effectifs!$F$8:$U$907,14,0)),"",VLOOKUP($B87,Effectifs!$F$8:$U$907,14,0))</f>
        <v/>
      </c>
      <c r="I87" s="71"/>
      <c r="J87" s="71"/>
      <c r="K87" s="71"/>
      <c r="L87" s="71"/>
      <c r="M87" s="71"/>
      <c r="N87" s="71"/>
      <c r="O87" s="71"/>
      <c r="P87" s="71"/>
      <c r="Q87" s="71"/>
      <c r="R87" s="74"/>
    </row>
    <row r="88" spans="2:18" x14ac:dyDescent="0.25">
      <c r="B88" s="69"/>
      <c r="C88" s="77" t="str">
        <f ca="1">IF(ISERROR(($C$3-VLOOKUP($B88,Effectifs!$F$8:$U$907,5,0))/365),"",($C$3-VLOOKUP($B88,Effectifs!$F$8:$U$907,5,0))/365)</f>
        <v/>
      </c>
      <c r="D88" s="82" t="str">
        <f>IF(ISERROR(VLOOKUP($B88,Effectifs!$F$8:$U$907,7,0)),"",VLOOKUP($B88,Effectifs!$F$8:$U$907,7,0))</f>
        <v/>
      </c>
      <c r="E88" s="83" t="str">
        <f>IF(ISERROR(VLOOKUP($B88,Effectifs!$F$8:$U$907,8,0)),"",VLOOKUP($B88,Effectifs!$F$8:$U$907,8,0))</f>
        <v/>
      </c>
      <c r="F88" s="83" t="str">
        <f>IF(ISERROR(VLOOKUP($B88,Effectifs!$F$8:$U$907,10,0)),"",VLOOKUP($B88,Effectifs!$F$8:$U$907,10,0))</f>
        <v/>
      </c>
      <c r="G88" s="82" t="str">
        <f>IF(ISERROR(VLOOKUP($B88,Effectifs!$F$8:$U$907,13,0)),"",VLOOKUP($B88,Effectifs!$F$8:$U$907,13,0))</f>
        <v/>
      </c>
      <c r="H88" s="79" t="str">
        <f>IF(ISERROR(VLOOKUP($B88,Effectifs!$F$8:$U$907,14,0)),"",VLOOKUP($B88,Effectifs!$F$8:$U$907,14,0))</f>
        <v/>
      </c>
      <c r="I88" s="71"/>
      <c r="J88" s="71"/>
      <c r="K88" s="71"/>
      <c r="L88" s="71"/>
      <c r="M88" s="71"/>
      <c r="N88" s="71"/>
      <c r="O88" s="71"/>
      <c r="P88" s="71"/>
      <c r="Q88" s="71"/>
      <c r="R88" s="74"/>
    </row>
    <row r="89" spans="2:18" x14ac:dyDescent="0.25">
      <c r="B89" s="69"/>
      <c r="C89" s="77" t="str">
        <f ca="1">IF(ISERROR(($C$3-VLOOKUP($B89,Effectifs!$F$8:$U$907,5,0))/365),"",($C$3-VLOOKUP($B89,Effectifs!$F$8:$U$907,5,0))/365)</f>
        <v/>
      </c>
      <c r="D89" s="82" t="str">
        <f>IF(ISERROR(VLOOKUP($B89,Effectifs!$F$8:$U$907,7,0)),"",VLOOKUP($B89,Effectifs!$F$8:$U$907,7,0))</f>
        <v/>
      </c>
      <c r="E89" s="83" t="str">
        <f>IF(ISERROR(VLOOKUP($B89,Effectifs!$F$8:$U$907,8,0)),"",VLOOKUP($B89,Effectifs!$F$8:$U$907,8,0))</f>
        <v/>
      </c>
      <c r="F89" s="83" t="str">
        <f>IF(ISERROR(VLOOKUP($B89,Effectifs!$F$8:$U$907,10,0)),"",VLOOKUP($B89,Effectifs!$F$8:$U$907,10,0))</f>
        <v/>
      </c>
      <c r="G89" s="82" t="str">
        <f>IF(ISERROR(VLOOKUP($B89,Effectifs!$F$8:$U$907,13,0)),"",VLOOKUP($B89,Effectifs!$F$8:$U$907,13,0))</f>
        <v/>
      </c>
      <c r="H89" s="79" t="str">
        <f>IF(ISERROR(VLOOKUP($B89,Effectifs!$F$8:$U$907,14,0)),"",VLOOKUP($B89,Effectifs!$F$8:$U$907,14,0))</f>
        <v/>
      </c>
      <c r="I89" s="71"/>
      <c r="J89" s="71"/>
      <c r="K89" s="71"/>
      <c r="L89" s="71"/>
      <c r="M89" s="71"/>
      <c r="N89" s="71"/>
      <c r="O89" s="71"/>
      <c r="P89" s="71"/>
      <c r="Q89" s="71"/>
      <c r="R89" s="74"/>
    </row>
    <row r="90" spans="2:18" x14ac:dyDescent="0.25">
      <c r="B90" s="69"/>
      <c r="C90" s="77" t="str">
        <f ca="1">IF(ISERROR(($C$3-VLOOKUP($B90,Effectifs!$F$8:$U$907,5,0))/365),"",($C$3-VLOOKUP($B90,Effectifs!$F$8:$U$907,5,0))/365)</f>
        <v/>
      </c>
      <c r="D90" s="82" t="str">
        <f>IF(ISERROR(VLOOKUP($B90,Effectifs!$F$8:$U$907,7,0)),"",VLOOKUP($B90,Effectifs!$F$8:$U$907,7,0))</f>
        <v/>
      </c>
      <c r="E90" s="83" t="str">
        <f>IF(ISERROR(VLOOKUP($B90,Effectifs!$F$8:$U$907,8,0)),"",VLOOKUP($B90,Effectifs!$F$8:$U$907,8,0))</f>
        <v/>
      </c>
      <c r="F90" s="83" t="str">
        <f>IF(ISERROR(VLOOKUP($B90,Effectifs!$F$8:$U$907,10,0)),"",VLOOKUP($B90,Effectifs!$F$8:$U$907,10,0))</f>
        <v/>
      </c>
      <c r="G90" s="82" t="str">
        <f>IF(ISERROR(VLOOKUP($B90,Effectifs!$F$8:$U$907,13,0)),"",VLOOKUP($B90,Effectifs!$F$8:$U$907,13,0))</f>
        <v/>
      </c>
      <c r="H90" s="79" t="str">
        <f>IF(ISERROR(VLOOKUP($B90,Effectifs!$F$8:$U$907,14,0)),"",VLOOKUP($B90,Effectifs!$F$8:$U$907,14,0))</f>
        <v/>
      </c>
      <c r="I90" s="71"/>
      <c r="J90" s="71"/>
      <c r="K90" s="71"/>
      <c r="L90" s="71"/>
      <c r="M90" s="71"/>
      <c r="N90" s="71"/>
      <c r="O90" s="71"/>
      <c r="P90" s="71"/>
      <c r="Q90" s="71"/>
      <c r="R90" s="74"/>
    </row>
    <row r="91" spans="2:18" x14ac:dyDescent="0.25">
      <c r="B91" s="69"/>
      <c r="C91" s="77" t="str">
        <f ca="1">IF(ISERROR(($C$3-VLOOKUP($B91,Effectifs!$F$8:$U$907,5,0))/365),"",($C$3-VLOOKUP($B91,Effectifs!$F$8:$U$907,5,0))/365)</f>
        <v/>
      </c>
      <c r="D91" s="82" t="str">
        <f>IF(ISERROR(VLOOKUP($B91,Effectifs!$F$8:$U$907,7,0)),"",VLOOKUP($B91,Effectifs!$F$8:$U$907,7,0))</f>
        <v/>
      </c>
      <c r="E91" s="83" t="str">
        <f>IF(ISERROR(VLOOKUP($B91,Effectifs!$F$8:$U$907,8,0)),"",VLOOKUP($B91,Effectifs!$F$8:$U$907,8,0))</f>
        <v/>
      </c>
      <c r="F91" s="83" t="str">
        <f>IF(ISERROR(VLOOKUP($B91,Effectifs!$F$8:$U$907,10,0)),"",VLOOKUP($B91,Effectifs!$F$8:$U$907,10,0))</f>
        <v/>
      </c>
      <c r="G91" s="82" t="str">
        <f>IF(ISERROR(VLOOKUP($B91,Effectifs!$F$8:$U$907,13,0)),"",VLOOKUP($B91,Effectifs!$F$8:$U$907,13,0))</f>
        <v/>
      </c>
      <c r="H91" s="79" t="str">
        <f>IF(ISERROR(VLOOKUP($B91,Effectifs!$F$8:$U$907,14,0)),"",VLOOKUP($B91,Effectifs!$F$8:$U$907,14,0))</f>
        <v/>
      </c>
      <c r="I91" s="71"/>
      <c r="J91" s="71"/>
      <c r="K91" s="71"/>
      <c r="L91" s="71"/>
      <c r="M91" s="71"/>
      <c r="N91" s="71"/>
      <c r="O91" s="71"/>
      <c r="P91" s="71"/>
      <c r="Q91" s="71"/>
      <c r="R91" s="74"/>
    </row>
    <row r="92" spans="2:18" x14ac:dyDescent="0.25">
      <c r="B92" s="69"/>
      <c r="C92" s="77" t="str">
        <f ca="1">IF(ISERROR(($C$3-VLOOKUP($B92,Effectifs!$F$8:$U$907,5,0))/365),"",($C$3-VLOOKUP($B92,Effectifs!$F$8:$U$907,5,0))/365)</f>
        <v/>
      </c>
      <c r="D92" s="82" t="str">
        <f>IF(ISERROR(VLOOKUP($B92,Effectifs!$F$8:$U$907,7,0)),"",VLOOKUP($B92,Effectifs!$F$8:$U$907,7,0))</f>
        <v/>
      </c>
      <c r="E92" s="83" t="str">
        <f>IF(ISERROR(VLOOKUP($B92,Effectifs!$F$8:$U$907,8,0)),"",VLOOKUP($B92,Effectifs!$F$8:$U$907,8,0))</f>
        <v/>
      </c>
      <c r="F92" s="83" t="str">
        <f>IF(ISERROR(VLOOKUP($B92,Effectifs!$F$8:$U$907,10,0)),"",VLOOKUP($B92,Effectifs!$F$8:$U$907,10,0))</f>
        <v/>
      </c>
      <c r="G92" s="82" t="str">
        <f>IF(ISERROR(VLOOKUP($B92,Effectifs!$F$8:$U$907,13,0)),"",VLOOKUP($B92,Effectifs!$F$8:$U$907,13,0))</f>
        <v/>
      </c>
      <c r="H92" s="79" t="str">
        <f>IF(ISERROR(VLOOKUP($B92,Effectifs!$F$8:$U$907,14,0)),"",VLOOKUP($B92,Effectifs!$F$8:$U$907,14,0))</f>
        <v/>
      </c>
      <c r="I92" s="71"/>
      <c r="J92" s="71"/>
      <c r="K92" s="71"/>
      <c r="L92" s="71"/>
      <c r="M92" s="71"/>
      <c r="N92" s="71"/>
      <c r="O92" s="71"/>
      <c r="P92" s="71"/>
      <c r="Q92" s="71"/>
      <c r="R92" s="74"/>
    </row>
    <row r="93" spans="2:18" x14ac:dyDescent="0.25">
      <c r="B93" s="69"/>
      <c r="C93" s="77" t="str">
        <f ca="1">IF(ISERROR(($C$3-VLOOKUP($B93,Effectifs!$F$8:$U$907,5,0))/365),"",($C$3-VLOOKUP($B93,Effectifs!$F$8:$U$907,5,0))/365)</f>
        <v/>
      </c>
      <c r="D93" s="82" t="str">
        <f>IF(ISERROR(VLOOKUP($B93,Effectifs!$F$8:$U$907,7,0)),"",VLOOKUP($B93,Effectifs!$F$8:$U$907,7,0))</f>
        <v/>
      </c>
      <c r="E93" s="83" t="str">
        <f>IF(ISERROR(VLOOKUP($B93,Effectifs!$F$8:$U$907,8,0)),"",VLOOKUP($B93,Effectifs!$F$8:$U$907,8,0))</f>
        <v/>
      </c>
      <c r="F93" s="83" t="str">
        <f>IF(ISERROR(VLOOKUP($B93,Effectifs!$F$8:$U$907,10,0)),"",VLOOKUP($B93,Effectifs!$F$8:$U$907,10,0))</f>
        <v/>
      </c>
      <c r="G93" s="82" t="str">
        <f>IF(ISERROR(VLOOKUP($B93,Effectifs!$F$8:$U$907,13,0)),"",VLOOKUP($B93,Effectifs!$F$8:$U$907,13,0))</f>
        <v/>
      </c>
      <c r="H93" s="79" t="str">
        <f>IF(ISERROR(VLOOKUP($B93,Effectifs!$F$8:$U$907,14,0)),"",VLOOKUP($B93,Effectifs!$F$8:$U$907,14,0))</f>
        <v/>
      </c>
      <c r="I93" s="71"/>
      <c r="J93" s="71"/>
      <c r="K93" s="71"/>
      <c r="L93" s="71"/>
      <c r="M93" s="71"/>
      <c r="N93" s="71"/>
      <c r="O93" s="71"/>
      <c r="P93" s="71"/>
      <c r="Q93" s="71"/>
      <c r="R93" s="74"/>
    </row>
    <row r="94" spans="2:18" x14ac:dyDescent="0.25">
      <c r="B94" s="69"/>
      <c r="C94" s="77" t="str">
        <f ca="1">IF(ISERROR(($C$3-VLOOKUP($B94,Effectifs!$F$8:$U$907,5,0))/365),"",($C$3-VLOOKUP($B94,Effectifs!$F$8:$U$907,5,0))/365)</f>
        <v/>
      </c>
      <c r="D94" s="82" t="str">
        <f>IF(ISERROR(VLOOKUP($B94,Effectifs!$F$8:$U$907,7,0)),"",VLOOKUP($B94,Effectifs!$F$8:$U$907,7,0))</f>
        <v/>
      </c>
      <c r="E94" s="83" t="str">
        <f>IF(ISERROR(VLOOKUP($B94,Effectifs!$F$8:$U$907,8,0)),"",VLOOKUP($B94,Effectifs!$F$8:$U$907,8,0))</f>
        <v/>
      </c>
      <c r="F94" s="83" t="str">
        <f>IF(ISERROR(VLOOKUP($B94,Effectifs!$F$8:$U$907,10,0)),"",VLOOKUP($B94,Effectifs!$F$8:$U$907,10,0))</f>
        <v/>
      </c>
      <c r="G94" s="82" t="str">
        <f>IF(ISERROR(VLOOKUP($B94,Effectifs!$F$8:$U$907,13,0)),"",VLOOKUP($B94,Effectifs!$F$8:$U$907,13,0))</f>
        <v/>
      </c>
      <c r="H94" s="79" t="str">
        <f>IF(ISERROR(VLOOKUP($B94,Effectifs!$F$8:$U$907,14,0)),"",VLOOKUP($B94,Effectifs!$F$8:$U$907,14,0))</f>
        <v/>
      </c>
      <c r="I94" s="71"/>
      <c r="J94" s="71"/>
      <c r="K94" s="71"/>
      <c r="L94" s="71"/>
      <c r="M94" s="71"/>
      <c r="N94" s="71"/>
      <c r="O94" s="71"/>
      <c r="P94" s="71"/>
      <c r="Q94" s="71"/>
      <c r="R94" s="74"/>
    </row>
    <row r="95" spans="2:18" x14ac:dyDescent="0.25">
      <c r="B95" s="69"/>
      <c r="C95" s="77" t="str">
        <f ca="1">IF(ISERROR(($C$3-VLOOKUP($B95,Effectifs!$F$8:$U$907,5,0))/365),"",($C$3-VLOOKUP($B95,Effectifs!$F$8:$U$907,5,0))/365)</f>
        <v/>
      </c>
      <c r="D95" s="82" t="str">
        <f>IF(ISERROR(VLOOKUP($B95,Effectifs!$F$8:$U$907,7,0)),"",VLOOKUP($B95,Effectifs!$F$8:$U$907,7,0))</f>
        <v/>
      </c>
      <c r="E95" s="83" t="str">
        <f>IF(ISERROR(VLOOKUP($B95,Effectifs!$F$8:$U$907,8,0)),"",VLOOKUP($B95,Effectifs!$F$8:$U$907,8,0))</f>
        <v/>
      </c>
      <c r="F95" s="83" t="str">
        <f>IF(ISERROR(VLOOKUP($B95,Effectifs!$F$8:$U$907,10,0)),"",VLOOKUP($B95,Effectifs!$F$8:$U$907,10,0))</f>
        <v/>
      </c>
      <c r="G95" s="82" t="str">
        <f>IF(ISERROR(VLOOKUP($B95,Effectifs!$F$8:$U$907,13,0)),"",VLOOKUP($B95,Effectifs!$F$8:$U$907,13,0))</f>
        <v/>
      </c>
      <c r="H95" s="79" t="str">
        <f>IF(ISERROR(VLOOKUP($B95,Effectifs!$F$8:$U$907,14,0)),"",VLOOKUP($B95,Effectifs!$F$8:$U$907,14,0))</f>
        <v/>
      </c>
      <c r="I95" s="71"/>
      <c r="J95" s="71"/>
      <c r="K95" s="71"/>
      <c r="L95" s="71"/>
      <c r="M95" s="71"/>
      <c r="N95" s="71"/>
      <c r="O95" s="71"/>
      <c r="P95" s="71"/>
      <c r="Q95" s="71"/>
      <c r="R95" s="74"/>
    </row>
    <row r="96" spans="2:18" x14ac:dyDescent="0.25">
      <c r="B96" s="69"/>
      <c r="C96" s="77" t="str">
        <f ca="1">IF(ISERROR(($C$3-VLOOKUP($B96,Effectifs!$F$8:$U$907,5,0))/365),"",($C$3-VLOOKUP($B96,Effectifs!$F$8:$U$907,5,0))/365)</f>
        <v/>
      </c>
      <c r="D96" s="82" t="str">
        <f>IF(ISERROR(VLOOKUP($B96,Effectifs!$F$8:$U$907,7,0)),"",VLOOKUP($B96,Effectifs!$F$8:$U$907,7,0))</f>
        <v/>
      </c>
      <c r="E96" s="83" t="str">
        <f>IF(ISERROR(VLOOKUP($B96,Effectifs!$F$8:$U$907,8,0)),"",VLOOKUP($B96,Effectifs!$F$8:$U$907,8,0))</f>
        <v/>
      </c>
      <c r="F96" s="83" t="str">
        <f>IF(ISERROR(VLOOKUP($B96,Effectifs!$F$8:$U$907,10,0)),"",VLOOKUP($B96,Effectifs!$F$8:$U$907,10,0))</f>
        <v/>
      </c>
      <c r="G96" s="82" t="str">
        <f>IF(ISERROR(VLOOKUP($B96,Effectifs!$F$8:$U$907,13,0)),"",VLOOKUP($B96,Effectifs!$F$8:$U$907,13,0))</f>
        <v/>
      </c>
      <c r="H96" s="79" t="str">
        <f>IF(ISERROR(VLOOKUP($B96,Effectifs!$F$8:$U$907,14,0)),"",VLOOKUP($B96,Effectifs!$F$8:$U$907,14,0))</f>
        <v/>
      </c>
      <c r="I96" s="71"/>
      <c r="J96" s="71"/>
      <c r="K96" s="71"/>
      <c r="L96" s="71"/>
      <c r="M96" s="71"/>
      <c r="N96" s="71"/>
      <c r="O96" s="71"/>
      <c r="P96" s="71"/>
      <c r="Q96" s="71"/>
      <c r="R96" s="74"/>
    </row>
    <row r="97" spans="2:18" x14ac:dyDescent="0.25">
      <c r="B97" s="69"/>
      <c r="C97" s="77" t="str">
        <f ca="1">IF(ISERROR(($C$3-VLOOKUP($B97,Effectifs!$F$8:$U$907,5,0))/365),"",($C$3-VLOOKUP($B97,Effectifs!$F$8:$U$907,5,0))/365)</f>
        <v/>
      </c>
      <c r="D97" s="82" t="str">
        <f>IF(ISERROR(VLOOKUP($B97,Effectifs!$F$8:$U$907,7,0)),"",VLOOKUP($B97,Effectifs!$F$8:$U$907,7,0))</f>
        <v/>
      </c>
      <c r="E97" s="83" t="str">
        <f>IF(ISERROR(VLOOKUP($B97,Effectifs!$F$8:$U$907,8,0)),"",VLOOKUP($B97,Effectifs!$F$8:$U$907,8,0))</f>
        <v/>
      </c>
      <c r="F97" s="83" t="str">
        <f>IF(ISERROR(VLOOKUP($B97,Effectifs!$F$8:$U$907,10,0)),"",VLOOKUP($B97,Effectifs!$F$8:$U$907,10,0))</f>
        <v/>
      </c>
      <c r="G97" s="82" t="str">
        <f>IF(ISERROR(VLOOKUP($B97,Effectifs!$F$8:$U$907,13,0)),"",VLOOKUP($B97,Effectifs!$F$8:$U$907,13,0))</f>
        <v/>
      </c>
      <c r="H97" s="79" t="str">
        <f>IF(ISERROR(VLOOKUP($B97,Effectifs!$F$8:$U$907,14,0)),"",VLOOKUP($B97,Effectifs!$F$8:$U$907,14,0))</f>
        <v/>
      </c>
      <c r="I97" s="71"/>
      <c r="J97" s="71"/>
      <c r="K97" s="71"/>
      <c r="L97" s="71"/>
      <c r="M97" s="71"/>
      <c r="N97" s="71"/>
      <c r="O97" s="71"/>
      <c r="P97" s="71"/>
      <c r="Q97" s="71"/>
      <c r="R97" s="74"/>
    </row>
    <row r="98" spans="2:18" x14ac:dyDescent="0.25">
      <c r="B98" s="69"/>
      <c r="C98" s="77" t="str">
        <f ca="1">IF(ISERROR(($C$3-VLOOKUP($B98,Effectifs!$F$8:$U$907,5,0))/365),"",($C$3-VLOOKUP($B98,Effectifs!$F$8:$U$907,5,0))/365)</f>
        <v/>
      </c>
      <c r="D98" s="82" t="str">
        <f>IF(ISERROR(VLOOKUP($B98,Effectifs!$F$8:$U$907,7,0)),"",VLOOKUP($B98,Effectifs!$F$8:$U$907,7,0))</f>
        <v/>
      </c>
      <c r="E98" s="83" t="str">
        <f>IF(ISERROR(VLOOKUP($B98,Effectifs!$F$8:$U$907,8,0)),"",VLOOKUP($B98,Effectifs!$F$8:$U$907,8,0))</f>
        <v/>
      </c>
      <c r="F98" s="83" t="str">
        <f>IF(ISERROR(VLOOKUP($B98,Effectifs!$F$8:$U$907,10,0)),"",VLOOKUP($B98,Effectifs!$F$8:$U$907,10,0))</f>
        <v/>
      </c>
      <c r="G98" s="82" t="str">
        <f>IF(ISERROR(VLOOKUP($B98,Effectifs!$F$8:$U$907,13,0)),"",VLOOKUP($B98,Effectifs!$F$8:$U$907,13,0))</f>
        <v/>
      </c>
      <c r="H98" s="79" t="str">
        <f>IF(ISERROR(VLOOKUP($B98,Effectifs!$F$8:$U$907,14,0)),"",VLOOKUP($B98,Effectifs!$F$8:$U$907,14,0))</f>
        <v/>
      </c>
      <c r="I98" s="71"/>
      <c r="J98" s="71"/>
      <c r="K98" s="71"/>
      <c r="L98" s="71"/>
      <c r="M98" s="71"/>
      <c r="N98" s="71"/>
      <c r="O98" s="71"/>
      <c r="P98" s="71"/>
      <c r="Q98" s="71"/>
      <c r="R98" s="74"/>
    </row>
    <row r="99" spans="2:18" x14ac:dyDescent="0.25">
      <c r="B99" s="69"/>
      <c r="C99" s="77" t="str">
        <f ca="1">IF(ISERROR(($C$3-VLOOKUP($B99,Effectifs!$F$8:$U$907,5,0))/365),"",($C$3-VLOOKUP($B99,Effectifs!$F$8:$U$907,5,0))/365)</f>
        <v/>
      </c>
      <c r="D99" s="82" t="str">
        <f>IF(ISERROR(VLOOKUP($B99,Effectifs!$F$8:$U$907,7,0)),"",VLOOKUP($B99,Effectifs!$F$8:$U$907,7,0))</f>
        <v/>
      </c>
      <c r="E99" s="83" t="str">
        <f>IF(ISERROR(VLOOKUP($B99,Effectifs!$F$8:$U$907,8,0)),"",VLOOKUP($B99,Effectifs!$F$8:$U$907,8,0))</f>
        <v/>
      </c>
      <c r="F99" s="83" t="str">
        <f>IF(ISERROR(VLOOKUP($B99,Effectifs!$F$8:$U$907,10,0)),"",VLOOKUP($B99,Effectifs!$F$8:$U$907,10,0))</f>
        <v/>
      </c>
      <c r="G99" s="82" t="str">
        <f>IF(ISERROR(VLOOKUP($B99,Effectifs!$F$8:$U$907,13,0)),"",VLOOKUP($B99,Effectifs!$F$8:$U$907,13,0))</f>
        <v/>
      </c>
      <c r="H99" s="79" t="str">
        <f>IF(ISERROR(VLOOKUP($B99,Effectifs!$F$8:$U$907,14,0)),"",VLOOKUP($B99,Effectifs!$F$8:$U$907,14,0))</f>
        <v/>
      </c>
      <c r="I99" s="71"/>
      <c r="J99" s="71"/>
      <c r="K99" s="71"/>
      <c r="L99" s="71"/>
      <c r="M99" s="71"/>
      <c r="N99" s="71"/>
      <c r="O99" s="71"/>
      <c r="P99" s="71"/>
      <c r="Q99" s="71"/>
      <c r="R99" s="74"/>
    </row>
    <row r="100" spans="2:18" x14ac:dyDescent="0.25">
      <c r="B100" s="69"/>
      <c r="C100" s="77" t="str">
        <f ca="1">IF(ISERROR(($C$3-VLOOKUP($B100,Effectifs!$F$8:$U$907,5,0))/365),"",($C$3-VLOOKUP($B100,Effectifs!$F$8:$U$907,5,0))/365)</f>
        <v/>
      </c>
      <c r="D100" s="82" t="str">
        <f>IF(ISERROR(VLOOKUP($B100,Effectifs!$F$8:$U$907,7,0)),"",VLOOKUP($B100,Effectifs!$F$8:$U$907,7,0))</f>
        <v/>
      </c>
      <c r="E100" s="83" t="str">
        <f>IF(ISERROR(VLOOKUP($B100,Effectifs!$F$8:$U$907,8,0)),"",VLOOKUP($B100,Effectifs!$F$8:$U$907,8,0))</f>
        <v/>
      </c>
      <c r="F100" s="83" t="str">
        <f>IF(ISERROR(VLOOKUP($B100,Effectifs!$F$8:$U$907,10,0)),"",VLOOKUP($B100,Effectifs!$F$8:$U$907,10,0))</f>
        <v/>
      </c>
      <c r="G100" s="82" t="str">
        <f>IF(ISERROR(VLOOKUP($B100,Effectifs!$F$8:$U$907,13,0)),"",VLOOKUP($B100,Effectifs!$F$8:$U$907,13,0))</f>
        <v/>
      </c>
      <c r="H100" s="79" t="str">
        <f>IF(ISERROR(VLOOKUP($B100,Effectifs!$F$8:$U$907,14,0)),"",VLOOKUP($B100,Effectifs!$F$8:$U$907,14,0))</f>
        <v/>
      </c>
      <c r="I100" s="71"/>
      <c r="J100" s="71"/>
      <c r="K100" s="71"/>
      <c r="L100" s="71"/>
      <c r="M100" s="71"/>
      <c r="N100" s="71"/>
      <c r="O100" s="71"/>
      <c r="P100" s="71"/>
      <c r="Q100" s="71"/>
      <c r="R100" s="74"/>
    </row>
    <row r="101" spans="2:18" x14ac:dyDescent="0.25">
      <c r="B101" s="69"/>
      <c r="C101" s="77" t="str">
        <f ca="1">IF(ISERROR(($C$3-VLOOKUP($B101,Effectifs!$F$8:$U$907,5,0))/365),"",($C$3-VLOOKUP($B101,Effectifs!$F$8:$U$907,5,0))/365)</f>
        <v/>
      </c>
      <c r="D101" s="82" t="str">
        <f>IF(ISERROR(VLOOKUP($B101,Effectifs!$F$8:$U$907,7,0)),"",VLOOKUP($B101,Effectifs!$F$8:$U$907,7,0))</f>
        <v/>
      </c>
      <c r="E101" s="83" t="str">
        <f>IF(ISERROR(VLOOKUP($B101,Effectifs!$F$8:$U$907,8,0)),"",VLOOKUP($B101,Effectifs!$F$8:$U$907,8,0))</f>
        <v/>
      </c>
      <c r="F101" s="83" t="str">
        <f>IF(ISERROR(VLOOKUP($B101,Effectifs!$F$8:$U$907,10,0)),"",VLOOKUP($B101,Effectifs!$F$8:$U$907,10,0))</f>
        <v/>
      </c>
      <c r="G101" s="82" t="str">
        <f>IF(ISERROR(VLOOKUP($B101,Effectifs!$F$8:$U$907,13,0)),"",VLOOKUP($B101,Effectifs!$F$8:$U$907,13,0))</f>
        <v/>
      </c>
      <c r="H101" s="79" t="str">
        <f>IF(ISERROR(VLOOKUP($B101,Effectifs!$F$8:$U$907,14,0)),"",VLOOKUP($B101,Effectifs!$F$8:$U$907,14,0))</f>
        <v/>
      </c>
      <c r="I101" s="71"/>
      <c r="J101" s="71"/>
      <c r="K101" s="71"/>
      <c r="L101" s="71"/>
      <c r="M101" s="71"/>
      <c r="N101" s="71"/>
      <c r="O101" s="71"/>
      <c r="P101" s="71"/>
      <c r="Q101" s="71"/>
      <c r="R101" s="74"/>
    </row>
    <row r="102" spans="2:18" x14ac:dyDescent="0.25">
      <c r="B102" s="69"/>
      <c r="C102" s="77" t="str">
        <f ca="1">IF(ISERROR(($C$3-VLOOKUP($B102,Effectifs!$F$8:$U$907,5,0))/365),"",($C$3-VLOOKUP($B102,Effectifs!$F$8:$U$907,5,0))/365)</f>
        <v/>
      </c>
      <c r="D102" s="82" t="str">
        <f>IF(ISERROR(VLOOKUP($B102,Effectifs!$F$8:$U$907,7,0)),"",VLOOKUP($B102,Effectifs!$F$8:$U$907,7,0))</f>
        <v/>
      </c>
      <c r="E102" s="83" t="str">
        <f>IF(ISERROR(VLOOKUP($B102,Effectifs!$F$8:$U$907,8,0)),"",VLOOKUP($B102,Effectifs!$F$8:$U$907,8,0))</f>
        <v/>
      </c>
      <c r="F102" s="83" t="str">
        <f>IF(ISERROR(VLOOKUP($B102,Effectifs!$F$8:$U$907,10,0)),"",VLOOKUP($B102,Effectifs!$F$8:$U$907,10,0))</f>
        <v/>
      </c>
      <c r="G102" s="82" t="str">
        <f>IF(ISERROR(VLOOKUP($B102,Effectifs!$F$8:$U$907,13,0)),"",VLOOKUP($B102,Effectifs!$F$8:$U$907,13,0))</f>
        <v/>
      </c>
      <c r="H102" s="79" t="str">
        <f>IF(ISERROR(VLOOKUP($B102,Effectifs!$F$8:$U$907,14,0)),"",VLOOKUP($B102,Effectifs!$F$8:$U$907,14,0))</f>
        <v/>
      </c>
      <c r="I102" s="71"/>
      <c r="J102" s="71"/>
      <c r="K102" s="71"/>
      <c r="L102" s="71"/>
      <c r="M102" s="71"/>
      <c r="N102" s="71"/>
      <c r="O102" s="71"/>
      <c r="P102" s="71"/>
      <c r="Q102" s="71"/>
      <c r="R102" s="74"/>
    </row>
    <row r="103" spans="2:18" x14ac:dyDescent="0.25">
      <c r="B103" s="69"/>
      <c r="C103" s="77" t="str">
        <f ca="1">IF(ISERROR(($C$3-VLOOKUP($B103,Effectifs!$F$8:$U$907,5,0))/365),"",($C$3-VLOOKUP($B103,Effectifs!$F$8:$U$907,5,0))/365)</f>
        <v/>
      </c>
      <c r="D103" s="82" t="str">
        <f>IF(ISERROR(VLOOKUP($B103,Effectifs!$F$8:$U$907,7,0)),"",VLOOKUP($B103,Effectifs!$F$8:$U$907,7,0))</f>
        <v/>
      </c>
      <c r="E103" s="83" t="str">
        <f>IF(ISERROR(VLOOKUP($B103,Effectifs!$F$8:$U$907,8,0)),"",VLOOKUP($B103,Effectifs!$F$8:$U$907,8,0))</f>
        <v/>
      </c>
      <c r="F103" s="83" t="str">
        <f>IF(ISERROR(VLOOKUP($B103,Effectifs!$F$8:$U$907,10,0)),"",VLOOKUP($B103,Effectifs!$F$8:$U$907,10,0))</f>
        <v/>
      </c>
      <c r="G103" s="82" t="str">
        <f>IF(ISERROR(VLOOKUP($B103,Effectifs!$F$8:$U$907,13,0)),"",VLOOKUP($B103,Effectifs!$F$8:$U$907,13,0))</f>
        <v/>
      </c>
      <c r="H103" s="79" t="str">
        <f>IF(ISERROR(VLOOKUP($B103,Effectifs!$F$8:$U$907,14,0)),"",VLOOKUP($B103,Effectifs!$F$8:$U$907,14,0))</f>
        <v/>
      </c>
      <c r="I103" s="71"/>
      <c r="J103" s="71"/>
      <c r="K103" s="71"/>
      <c r="L103" s="71"/>
      <c r="M103" s="71"/>
      <c r="N103" s="71"/>
      <c r="O103" s="71"/>
      <c r="P103" s="71"/>
      <c r="Q103" s="71"/>
      <c r="R103" s="74"/>
    </row>
    <row r="104" spans="2:18" x14ac:dyDescent="0.25">
      <c r="B104" s="69"/>
      <c r="C104" s="77" t="str">
        <f ca="1">IF(ISERROR(($C$3-VLOOKUP($B104,Effectifs!$F$8:$U$907,5,0))/365),"",($C$3-VLOOKUP($B104,Effectifs!$F$8:$U$907,5,0))/365)</f>
        <v/>
      </c>
      <c r="D104" s="82" t="str">
        <f>IF(ISERROR(VLOOKUP($B104,Effectifs!$F$8:$U$907,7,0)),"",VLOOKUP($B104,Effectifs!$F$8:$U$907,7,0))</f>
        <v/>
      </c>
      <c r="E104" s="83" t="str">
        <f>IF(ISERROR(VLOOKUP($B104,Effectifs!$F$8:$U$907,8,0)),"",VLOOKUP($B104,Effectifs!$F$8:$U$907,8,0))</f>
        <v/>
      </c>
      <c r="F104" s="83" t="str">
        <f>IF(ISERROR(VLOOKUP($B104,Effectifs!$F$8:$U$907,10,0)),"",VLOOKUP($B104,Effectifs!$F$8:$U$907,10,0))</f>
        <v/>
      </c>
      <c r="G104" s="82" t="str">
        <f>IF(ISERROR(VLOOKUP($B104,Effectifs!$F$8:$U$907,13,0)),"",VLOOKUP($B104,Effectifs!$F$8:$U$907,13,0))</f>
        <v/>
      </c>
      <c r="H104" s="79" t="str">
        <f>IF(ISERROR(VLOOKUP($B104,Effectifs!$F$8:$U$907,14,0)),"",VLOOKUP($B104,Effectifs!$F$8:$U$907,14,0))</f>
        <v/>
      </c>
      <c r="I104" s="71"/>
      <c r="J104" s="71"/>
      <c r="K104" s="71"/>
      <c r="L104" s="71"/>
      <c r="M104" s="71"/>
      <c r="N104" s="71"/>
      <c r="O104" s="71"/>
      <c r="P104" s="71"/>
      <c r="Q104" s="71"/>
      <c r="R104" s="74"/>
    </row>
    <row r="105" spans="2:18" x14ac:dyDescent="0.25">
      <c r="B105" s="69"/>
      <c r="C105" s="77" t="str">
        <f ca="1">IF(ISERROR(($C$3-VLOOKUP($B105,Effectifs!$F$8:$U$907,5,0))/365),"",($C$3-VLOOKUP($B105,Effectifs!$F$8:$U$907,5,0))/365)</f>
        <v/>
      </c>
      <c r="D105" s="82" t="str">
        <f>IF(ISERROR(VLOOKUP($B105,Effectifs!$F$8:$U$907,7,0)),"",VLOOKUP($B105,Effectifs!$F$8:$U$907,7,0))</f>
        <v/>
      </c>
      <c r="E105" s="83" t="str">
        <f>IF(ISERROR(VLOOKUP($B105,Effectifs!$F$8:$U$907,8,0)),"",VLOOKUP($B105,Effectifs!$F$8:$U$907,8,0))</f>
        <v/>
      </c>
      <c r="F105" s="83" t="str">
        <f>IF(ISERROR(VLOOKUP($B105,Effectifs!$F$8:$U$907,10,0)),"",VLOOKUP($B105,Effectifs!$F$8:$U$907,10,0))</f>
        <v/>
      </c>
      <c r="G105" s="82" t="str">
        <f>IF(ISERROR(VLOOKUP($B105,Effectifs!$F$8:$U$907,13,0)),"",VLOOKUP($B105,Effectifs!$F$8:$U$907,13,0))</f>
        <v/>
      </c>
      <c r="H105" s="79" t="str">
        <f>IF(ISERROR(VLOOKUP($B105,Effectifs!$F$8:$U$907,14,0)),"",VLOOKUP($B105,Effectifs!$F$8:$U$907,14,0))</f>
        <v/>
      </c>
      <c r="I105" s="71"/>
      <c r="J105" s="71"/>
      <c r="K105" s="71"/>
      <c r="L105" s="71"/>
      <c r="M105" s="71"/>
      <c r="N105" s="71"/>
      <c r="O105" s="71"/>
      <c r="P105" s="71"/>
      <c r="Q105" s="71"/>
      <c r="R105" s="74"/>
    </row>
    <row r="106" spans="2:18" x14ac:dyDescent="0.25">
      <c r="B106" s="69"/>
      <c r="C106" s="77" t="str">
        <f ca="1">IF(ISERROR(($C$3-VLOOKUP($B106,Effectifs!$F$8:$U$907,5,0))/365),"",($C$3-VLOOKUP($B106,Effectifs!$F$8:$U$907,5,0))/365)</f>
        <v/>
      </c>
      <c r="D106" s="82" t="str">
        <f>IF(ISERROR(VLOOKUP($B106,Effectifs!$F$8:$U$907,7,0)),"",VLOOKUP($B106,Effectifs!$F$8:$U$907,7,0))</f>
        <v/>
      </c>
      <c r="E106" s="83" t="str">
        <f>IF(ISERROR(VLOOKUP($B106,Effectifs!$F$8:$U$907,8,0)),"",VLOOKUP($B106,Effectifs!$F$8:$U$907,8,0))</f>
        <v/>
      </c>
      <c r="F106" s="83" t="str">
        <f>IF(ISERROR(VLOOKUP($B106,Effectifs!$F$8:$U$907,10,0)),"",VLOOKUP($B106,Effectifs!$F$8:$U$907,10,0))</f>
        <v/>
      </c>
      <c r="G106" s="82" t="str">
        <f>IF(ISERROR(VLOOKUP($B106,Effectifs!$F$8:$U$907,13,0)),"",VLOOKUP($B106,Effectifs!$F$8:$U$907,13,0))</f>
        <v/>
      </c>
      <c r="H106" s="79" t="str">
        <f>IF(ISERROR(VLOOKUP($B106,Effectifs!$F$8:$U$907,14,0)),"",VLOOKUP($B106,Effectifs!$F$8:$U$907,14,0))</f>
        <v/>
      </c>
      <c r="I106" s="71"/>
      <c r="J106" s="71"/>
      <c r="K106" s="71"/>
      <c r="L106" s="71"/>
      <c r="M106" s="71"/>
      <c r="N106" s="71"/>
      <c r="O106" s="71"/>
      <c r="P106" s="71"/>
      <c r="Q106" s="71"/>
      <c r="R106" s="74"/>
    </row>
    <row r="107" spans="2:18" x14ac:dyDescent="0.25">
      <c r="B107" s="69"/>
      <c r="C107" s="77" t="str">
        <f ca="1">IF(ISERROR(($C$3-VLOOKUP($B107,Effectifs!$F$8:$U$907,5,0))/365),"",($C$3-VLOOKUP($B107,Effectifs!$F$8:$U$907,5,0))/365)</f>
        <v/>
      </c>
      <c r="D107" s="82" t="str">
        <f>IF(ISERROR(VLOOKUP($B107,Effectifs!$F$8:$U$907,7,0)),"",VLOOKUP($B107,Effectifs!$F$8:$U$907,7,0))</f>
        <v/>
      </c>
      <c r="E107" s="83" t="str">
        <f>IF(ISERROR(VLOOKUP($B107,Effectifs!$F$8:$U$907,8,0)),"",VLOOKUP($B107,Effectifs!$F$8:$U$907,8,0))</f>
        <v/>
      </c>
      <c r="F107" s="83" t="str">
        <f>IF(ISERROR(VLOOKUP($B107,Effectifs!$F$8:$U$907,10,0)),"",VLOOKUP($B107,Effectifs!$F$8:$U$907,10,0))</f>
        <v/>
      </c>
      <c r="G107" s="82" t="str">
        <f>IF(ISERROR(VLOOKUP($B107,Effectifs!$F$8:$U$907,13,0)),"",VLOOKUP($B107,Effectifs!$F$8:$U$907,13,0))</f>
        <v/>
      </c>
      <c r="H107" s="79" t="str">
        <f>IF(ISERROR(VLOOKUP($B107,Effectifs!$F$8:$U$907,14,0)),"",VLOOKUP($B107,Effectifs!$F$8:$U$907,14,0))</f>
        <v/>
      </c>
      <c r="I107" s="71"/>
      <c r="J107" s="71"/>
      <c r="K107" s="71"/>
      <c r="L107" s="71"/>
      <c r="M107" s="71"/>
      <c r="N107" s="71"/>
      <c r="O107" s="71"/>
      <c r="P107" s="71"/>
      <c r="Q107" s="71"/>
      <c r="R107" s="74"/>
    </row>
    <row r="108" spans="2:18" x14ac:dyDescent="0.25">
      <c r="B108" s="69"/>
      <c r="C108" s="77" t="str">
        <f ca="1">IF(ISERROR(($C$3-VLOOKUP($B108,Effectifs!$F$8:$U$907,5,0))/365),"",($C$3-VLOOKUP($B108,Effectifs!$F$8:$U$907,5,0))/365)</f>
        <v/>
      </c>
      <c r="D108" s="82" t="str">
        <f>IF(ISERROR(VLOOKUP($B108,Effectifs!$F$8:$U$907,7,0)),"",VLOOKUP($B108,Effectifs!$F$8:$U$907,7,0))</f>
        <v/>
      </c>
      <c r="E108" s="83" t="str">
        <f>IF(ISERROR(VLOOKUP($B108,Effectifs!$F$8:$U$907,8,0)),"",VLOOKUP($B108,Effectifs!$F$8:$U$907,8,0))</f>
        <v/>
      </c>
      <c r="F108" s="83" t="str">
        <f>IF(ISERROR(VLOOKUP($B108,Effectifs!$F$8:$U$907,10,0)),"",VLOOKUP($B108,Effectifs!$F$8:$U$907,10,0))</f>
        <v/>
      </c>
      <c r="G108" s="82" t="str">
        <f>IF(ISERROR(VLOOKUP($B108,Effectifs!$F$8:$U$907,13,0)),"",VLOOKUP($B108,Effectifs!$F$8:$U$907,13,0))</f>
        <v/>
      </c>
      <c r="H108" s="79" t="str">
        <f>IF(ISERROR(VLOOKUP($B108,Effectifs!$F$8:$U$907,14,0)),"",VLOOKUP($B108,Effectifs!$F$8:$U$907,14,0))</f>
        <v/>
      </c>
      <c r="I108" s="71"/>
      <c r="J108" s="71"/>
      <c r="K108" s="71"/>
      <c r="L108" s="71"/>
      <c r="M108" s="71"/>
      <c r="N108" s="71"/>
      <c r="O108" s="71"/>
      <c r="P108" s="71"/>
      <c r="Q108" s="71"/>
      <c r="R108" s="74"/>
    </row>
    <row r="109" spans="2:18" x14ac:dyDescent="0.25">
      <c r="B109" s="69"/>
      <c r="C109" s="77" t="str">
        <f ca="1">IF(ISERROR(($C$3-VLOOKUP($B109,Effectifs!$F$8:$U$907,5,0))/365),"",($C$3-VLOOKUP($B109,Effectifs!$F$8:$U$907,5,0))/365)</f>
        <v/>
      </c>
      <c r="D109" s="82" t="str">
        <f>IF(ISERROR(VLOOKUP($B109,Effectifs!$F$8:$U$907,7,0)),"",VLOOKUP($B109,Effectifs!$F$8:$U$907,7,0))</f>
        <v/>
      </c>
      <c r="E109" s="83" t="str">
        <f>IF(ISERROR(VLOOKUP($B109,Effectifs!$F$8:$U$907,8,0)),"",VLOOKUP($B109,Effectifs!$F$8:$U$907,8,0))</f>
        <v/>
      </c>
      <c r="F109" s="83" t="str">
        <f>IF(ISERROR(VLOOKUP($B109,Effectifs!$F$8:$U$907,10,0)),"",VLOOKUP($B109,Effectifs!$F$8:$U$907,10,0))</f>
        <v/>
      </c>
      <c r="G109" s="82" t="str">
        <f>IF(ISERROR(VLOOKUP($B109,Effectifs!$F$8:$U$907,13,0)),"",VLOOKUP($B109,Effectifs!$F$8:$U$907,13,0))</f>
        <v/>
      </c>
      <c r="H109" s="79" t="str">
        <f>IF(ISERROR(VLOOKUP($B109,Effectifs!$F$8:$U$907,14,0)),"",VLOOKUP($B109,Effectifs!$F$8:$U$907,14,0))</f>
        <v/>
      </c>
      <c r="I109" s="71"/>
      <c r="J109" s="71"/>
      <c r="K109" s="71"/>
      <c r="L109" s="71"/>
      <c r="M109" s="71"/>
      <c r="N109" s="71"/>
      <c r="O109" s="71"/>
      <c r="P109" s="71"/>
      <c r="Q109" s="71"/>
      <c r="R109" s="74"/>
    </row>
    <row r="110" spans="2:18" x14ac:dyDescent="0.25">
      <c r="B110" s="69"/>
      <c r="C110" s="77" t="str">
        <f ca="1">IF(ISERROR(($C$3-VLOOKUP($B110,Effectifs!$F$8:$U$907,5,0))/365),"",($C$3-VLOOKUP($B110,Effectifs!$F$8:$U$907,5,0))/365)</f>
        <v/>
      </c>
      <c r="D110" s="82" t="str">
        <f>IF(ISERROR(VLOOKUP($B110,Effectifs!$F$8:$U$907,7,0)),"",VLOOKUP($B110,Effectifs!$F$8:$U$907,7,0))</f>
        <v/>
      </c>
      <c r="E110" s="83" t="str">
        <f>IF(ISERROR(VLOOKUP($B110,Effectifs!$F$8:$U$907,8,0)),"",VLOOKUP($B110,Effectifs!$F$8:$U$907,8,0))</f>
        <v/>
      </c>
      <c r="F110" s="83" t="str">
        <f>IF(ISERROR(VLOOKUP($B110,Effectifs!$F$8:$U$907,10,0)),"",VLOOKUP($B110,Effectifs!$F$8:$U$907,10,0))</f>
        <v/>
      </c>
      <c r="G110" s="82" t="str">
        <f>IF(ISERROR(VLOOKUP($B110,Effectifs!$F$8:$U$907,13,0)),"",VLOOKUP($B110,Effectifs!$F$8:$U$907,13,0))</f>
        <v/>
      </c>
      <c r="H110" s="79" t="str">
        <f>IF(ISERROR(VLOOKUP($B110,Effectifs!$F$8:$U$907,14,0)),"",VLOOKUP($B110,Effectifs!$F$8:$U$907,14,0))</f>
        <v/>
      </c>
      <c r="I110" s="71"/>
      <c r="J110" s="71"/>
      <c r="K110" s="71"/>
      <c r="L110" s="71"/>
      <c r="M110" s="71"/>
      <c r="N110" s="71"/>
      <c r="O110" s="71"/>
      <c r="P110" s="71"/>
      <c r="Q110" s="71"/>
      <c r="R110" s="74"/>
    </row>
    <row r="111" spans="2:18" x14ac:dyDescent="0.25">
      <c r="B111" s="69"/>
      <c r="C111" s="77" t="str">
        <f ca="1">IF(ISERROR(($C$3-VLOOKUP($B111,Effectifs!$F$8:$U$907,5,0))/365),"",($C$3-VLOOKUP($B111,Effectifs!$F$8:$U$907,5,0))/365)</f>
        <v/>
      </c>
      <c r="D111" s="82" t="str">
        <f>IF(ISERROR(VLOOKUP($B111,Effectifs!$F$8:$U$907,7,0)),"",VLOOKUP($B111,Effectifs!$F$8:$U$907,7,0))</f>
        <v/>
      </c>
      <c r="E111" s="83" t="str">
        <f>IF(ISERROR(VLOOKUP($B111,Effectifs!$F$8:$U$907,8,0)),"",VLOOKUP($B111,Effectifs!$F$8:$U$907,8,0))</f>
        <v/>
      </c>
      <c r="F111" s="83" t="str">
        <f>IF(ISERROR(VLOOKUP($B111,Effectifs!$F$8:$U$907,10,0)),"",VLOOKUP($B111,Effectifs!$F$8:$U$907,10,0))</f>
        <v/>
      </c>
      <c r="G111" s="82" t="str">
        <f>IF(ISERROR(VLOOKUP($B111,Effectifs!$F$8:$U$907,13,0)),"",VLOOKUP($B111,Effectifs!$F$8:$U$907,13,0))</f>
        <v/>
      </c>
      <c r="H111" s="79" t="str">
        <f>IF(ISERROR(VLOOKUP($B111,Effectifs!$F$8:$U$907,14,0)),"",VLOOKUP($B111,Effectifs!$F$8:$U$907,14,0))</f>
        <v/>
      </c>
      <c r="I111" s="71"/>
      <c r="J111" s="71"/>
      <c r="K111" s="71"/>
      <c r="L111" s="71"/>
      <c r="M111" s="71"/>
      <c r="N111" s="71"/>
      <c r="O111" s="71"/>
      <c r="P111" s="71"/>
      <c r="Q111" s="71"/>
      <c r="R111" s="74"/>
    </row>
    <row r="112" spans="2:18" x14ac:dyDescent="0.25">
      <c r="B112" s="69"/>
      <c r="C112" s="77" t="str">
        <f ca="1">IF(ISERROR(($C$3-VLOOKUP($B112,Effectifs!$F$8:$U$907,5,0))/365),"",($C$3-VLOOKUP($B112,Effectifs!$F$8:$U$907,5,0))/365)</f>
        <v/>
      </c>
      <c r="D112" s="82" t="str">
        <f>IF(ISERROR(VLOOKUP($B112,Effectifs!$F$8:$U$907,7,0)),"",VLOOKUP($B112,Effectifs!$F$8:$U$907,7,0))</f>
        <v/>
      </c>
      <c r="E112" s="83" t="str">
        <f>IF(ISERROR(VLOOKUP($B112,Effectifs!$F$8:$U$907,8,0)),"",VLOOKUP($B112,Effectifs!$F$8:$U$907,8,0))</f>
        <v/>
      </c>
      <c r="F112" s="83" t="str">
        <f>IF(ISERROR(VLOOKUP($B112,Effectifs!$F$8:$U$907,10,0)),"",VLOOKUP($B112,Effectifs!$F$8:$U$907,10,0))</f>
        <v/>
      </c>
      <c r="G112" s="82" t="str">
        <f>IF(ISERROR(VLOOKUP($B112,Effectifs!$F$8:$U$907,13,0)),"",VLOOKUP($B112,Effectifs!$F$8:$U$907,13,0))</f>
        <v/>
      </c>
      <c r="H112" s="79" t="str">
        <f>IF(ISERROR(VLOOKUP($B112,Effectifs!$F$8:$U$907,14,0)),"",VLOOKUP($B112,Effectifs!$F$8:$U$907,14,0))</f>
        <v/>
      </c>
      <c r="I112" s="71"/>
      <c r="J112" s="71"/>
      <c r="K112" s="71"/>
      <c r="L112" s="71"/>
      <c r="M112" s="71"/>
      <c r="N112" s="71"/>
      <c r="O112" s="71"/>
      <c r="P112" s="71"/>
      <c r="Q112" s="71"/>
      <c r="R112" s="74"/>
    </row>
    <row r="113" spans="2:18" x14ac:dyDescent="0.25">
      <c r="B113" s="69"/>
      <c r="C113" s="77" t="str">
        <f ca="1">IF(ISERROR(($C$3-VLOOKUP($B113,Effectifs!$F$8:$U$907,5,0))/365),"",($C$3-VLOOKUP($B113,Effectifs!$F$8:$U$907,5,0))/365)</f>
        <v/>
      </c>
      <c r="D113" s="82" t="str">
        <f>IF(ISERROR(VLOOKUP($B113,Effectifs!$F$8:$U$907,7,0)),"",VLOOKUP($B113,Effectifs!$F$8:$U$907,7,0))</f>
        <v/>
      </c>
      <c r="E113" s="83" t="str">
        <f>IF(ISERROR(VLOOKUP($B113,Effectifs!$F$8:$U$907,8,0)),"",VLOOKUP($B113,Effectifs!$F$8:$U$907,8,0))</f>
        <v/>
      </c>
      <c r="F113" s="83" t="str">
        <f>IF(ISERROR(VLOOKUP($B113,Effectifs!$F$8:$U$907,10,0)),"",VLOOKUP($B113,Effectifs!$F$8:$U$907,10,0))</f>
        <v/>
      </c>
      <c r="G113" s="82" t="str">
        <f>IF(ISERROR(VLOOKUP($B113,Effectifs!$F$8:$U$907,13,0)),"",VLOOKUP($B113,Effectifs!$F$8:$U$907,13,0))</f>
        <v/>
      </c>
      <c r="H113" s="79" t="str">
        <f>IF(ISERROR(VLOOKUP($B113,Effectifs!$F$8:$U$907,14,0)),"",VLOOKUP($B113,Effectifs!$F$8:$U$907,14,0))</f>
        <v/>
      </c>
      <c r="I113" s="71"/>
      <c r="J113" s="71"/>
      <c r="K113" s="71"/>
      <c r="L113" s="71"/>
      <c r="M113" s="71"/>
      <c r="N113" s="71"/>
      <c r="O113" s="71"/>
      <c r="P113" s="71"/>
      <c r="Q113" s="71"/>
      <c r="R113" s="74"/>
    </row>
    <row r="114" spans="2:18" x14ac:dyDescent="0.25">
      <c r="B114" s="69"/>
      <c r="C114" s="77" t="str">
        <f ca="1">IF(ISERROR(($C$3-VLOOKUP($B114,Effectifs!$F$8:$U$907,5,0))/365),"",($C$3-VLOOKUP($B114,Effectifs!$F$8:$U$907,5,0))/365)</f>
        <v/>
      </c>
      <c r="D114" s="82" t="str">
        <f>IF(ISERROR(VLOOKUP($B114,Effectifs!$F$8:$U$907,7,0)),"",VLOOKUP($B114,Effectifs!$F$8:$U$907,7,0))</f>
        <v/>
      </c>
      <c r="E114" s="83" t="str">
        <f>IF(ISERROR(VLOOKUP($B114,Effectifs!$F$8:$U$907,8,0)),"",VLOOKUP($B114,Effectifs!$F$8:$U$907,8,0))</f>
        <v/>
      </c>
      <c r="F114" s="83" t="str">
        <f>IF(ISERROR(VLOOKUP($B114,Effectifs!$F$8:$U$907,10,0)),"",VLOOKUP($B114,Effectifs!$F$8:$U$907,10,0))</f>
        <v/>
      </c>
      <c r="G114" s="82" t="str">
        <f>IF(ISERROR(VLOOKUP($B114,Effectifs!$F$8:$U$907,13,0)),"",VLOOKUP($B114,Effectifs!$F$8:$U$907,13,0))</f>
        <v/>
      </c>
      <c r="H114" s="79" t="str">
        <f>IF(ISERROR(VLOOKUP($B114,Effectifs!$F$8:$U$907,14,0)),"",VLOOKUP($B114,Effectifs!$F$8:$U$907,14,0))</f>
        <v/>
      </c>
      <c r="I114" s="71"/>
      <c r="J114" s="71"/>
      <c r="K114" s="71"/>
      <c r="L114" s="71"/>
      <c r="M114" s="71"/>
      <c r="N114" s="71"/>
      <c r="O114" s="71"/>
      <c r="P114" s="71"/>
      <c r="Q114" s="71"/>
      <c r="R114" s="74"/>
    </row>
    <row r="115" spans="2:18" x14ac:dyDescent="0.25">
      <c r="B115" s="69"/>
      <c r="C115" s="77" t="str">
        <f ca="1">IF(ISERROR(($C$3-VLOOKUP($B115,Effectifs!$F$8:$U$907,5,0))/365),"",($C$3-VLOOKUP($B115,Effectifs!$F$8:$U$907,5,0))/365)</f>
        <v/>
      </c>
      <c r="D115" s="82" t="str">
        <f>IF(ISERROR(VLOOKUP($B115,Effectifs!$F$8:$U$907,7,0)),"",VLOOKUP($B115,Effectifs!$F$8:$U$907,7,0))</f>
        <v/>
      </c>
      <c r="E115" s="83" t="str">
        <f>IF(ISERROR(VLOOKUP($B115,Effectifs!$F$8:$U$907,8,0)),"",VLOOKUP($B115,Effectifs!$F$8:$U$907,8,0))</f>
        <v/>
      </c>
      <c r="F115" s="83" t="str">
        <f>IF(ISERROR(VLOOKUP($B115,Effectifs!$F$8:$U$907,10,0)),"",VLOOKUP($B115,Effectifs!$F$8:$U$907,10,0))</f>
        <v/>
      </c>
      <c r="G115" s="82" t="str">
        <f>IF(ISERROR(VLOOKUP($B115,Effectifs!$F$8:$U$907,13,0)),"",VLOOKUP($B115,Effectifs!$F$8:$U$907,13,0))</f>
        <v/>
      </c>
      <c r="H115" s="79" t="str">
        <f>IF(ISERROR(VLOOKUP($B115,Effectifs!$F$8:$U$907,14,0)),"",VLOOKUP($B115,Effectifs!$F$8:$U$907,14,0))</f>
        <v/>
      </c>
      <c r="I115" s="71"/>
      <c r="J115" s="71"/>
      <c r="K115" s="71"/>
      <c r="L115" s="71"/>
      <c r="M115" s="71"/>
      <c r="N115" s="71"/>
      <c r="O115" s="71"/>
      <c r="P115" s="71"/>
      <c r="Q115" s="71"/>
      <c r="R115" s="74"/>
    </row>
    <row r="116" spans="2:18" x14ac:dyDescent="0.25">
      <c r="B116" s="69"/>
      <c r="C116" s="77" t="str">
        <f ca="1">IF(ISERROR(($C$3-VLOOKUP($B116,Effectifs!$F$8:$U$907,5,0))/365),"",($C$3-VLOOKUP($B116,Effectifs!$F$8:$U$907,5,0))/365)</f>
        <v/>
      </c>
      <c r="D116" s="82" t="str">
        <f>IF(ISERROR(VLOOKUP($B116,Effectifs!$F$8:$U$907,7,0)),"",VLOOKUP($B116,Effectifs!$F$8:$U$907,7,0))</f>
        <v/>
      </c>
      <c r="E116" s="83" t="str">
        <f>IF(ISERROR(VLOOKUP($B116,Effectifs!$F$8:$U$907,8,0)),"",VLOOKUP($B116,Effectifs!$F$8:$U$907,8,0))</f>
        <v/>
      </c>
      <c r="F116" s="83" t="str">
        <f>IF(ISERROR(VLOOKUP($B116,Effectifs!$F$8:$U$907,10,0)),"",VLOOKUP($B116,Effectifs!$F$8:$U$907,10,0))</f>
        <v/>
      </c>
      <c r="G116" s="82" t="str">
        <f>IF(ISERROR(VLOOKUP($B116,Effectifs!$F$8:$U$907,13,0)),"",VLOOKUP($B116,Effectifs!$F$8:$U$907,13,0))</f>
        <v/>
      </c>
      <c r="H116" s="79" t="str">
        <f>IF(ISERROR(VLOOKUP($B116,Effectifs!$F$8:$U$907,14,0)),"",VLOOKUP($B116,Effectifs!$F$8:$U$907,14,0))</f>
        <v/>
      </c>
      <c r="I116" s="71"/>
      <c r="J116" s="71"/>
      <c r="K116" s="71"/>
      <c r="L116" s="71"/>
      <c r="M116" s="71"/>
      <c r="N116" s="71"/>
      <c r="O116" s="71"/>
      <c r="P116" s="71"/>
      <c r="Q116" s="71"/>
      <c r="R116" s="74"/>
    </row>
    <row r="117" spans="2:18" x14ac:dyDescent="0.25">
      <c r="B117" s="69"/>
      <c r="C117" s="77" t="str">
        <f ca="1">IF(ISERROR(($C$3-VLOOKUP($B117,Effectifs!$F$8:$U$907,5,0))/365),"",($C$3-VLOOKUP($B117,Effectifs!$F$8:$U$907,5,0))/365)</f>
        <v/>
      </c>
      <c r="D117" s="82" t="str">
        <f>IF(ISERROR(VLOOKUP($B117,Effectifs!$F$8:$U$907,7,0)),"",VLOOKUP($B117,Effectifs!$F$8:$U$907,7,0))</f>
        <v/>
      </c>
      <c r="E117" s="83" t="str">
        <f>IF(ISERROR(VLOOKUP($B117,Effectifs!$F$8:$U$907,8,0)),"",VLOOKUP($B117,Effectifs!$F$8:$U$907,8,0))</f>
        <v/>
      </c>
      <c r="F117" s="83" t="str">
        <f>IF(ISERROR(VLOOKUP($B117,Effectifs!$F$8:$U$907,10,0)),"",VLOOKUP($B117,Effectifs!$F$8:$U$907,10,0))</f>
        <v/>
      </c>
      <c r="G117" s="82" t="str">
        <f>IF(ISERROR(VLOOKUP($B117,Effectifs!$F$8:$U$907,13,0)),"",VLOOKUP($B117,Effectifs!$F$8:$U$907,13,0))</f>
        <v/>
      </c>
      <c r="H117" s="79" t="str">
        <f>IF(ISERROR(VLOOKUP($B117,Effectifs!$F$8:$U$907,14,0)),"",VLOOKUP($B117,Effectifs!$F$8:$U$907,14,0))</f>
        <v/>
      </c>
      <c r="I117" s="71"/>
      <c r="J117" s="71"/>
      <c r="K117" s="71"/>
      <c r="L117" s="71"/>
      <c r="M117" s="71"/>
      <c r="N117" s="71"/>
      <c r="O117" s="71"/>
      <c r="P117" s="71"/>
      <c r="Q117" s="71"/>
      <c r="R117" s="74"/>
    </row>
    <row r="118" spans="2:18" x14ac:dyDescent="0.25">
      <c r="B118" s="69"/>
      <c r="C118" s="77" t="str">
        <f ca="1">IF(ISERROR(($C$3-VLOOKUP($B118,Effectifs!$F$8:$U$907,5,0))/365),"",($C$3-VLOOKUP($B118,Effectifs!$F$8:$U$907,5,0))/365)</f>
        <v/>
      </c>
      <c r="D118" s="82" t="str">
        <f>IF(ISERROR(VLOOKUP($B118,Effectifs!$F$8:$U$907,7,0)),"",VLOOKUP($B118,Effectifs!$F$8:$U$907,7,0))</f>
        <v/>
      </c>
      <c r="E118" s="83" t="str">
        <f>IF(ISERROR(VLOOKUP($B118,Effectifs!$F$8:$U$907,8,0)),"",VLOOKUP($B118,Effectifs!$F$8:$U$907,8,0))</f>
        <v/>
      </c>
      <c r="F118" s="83" t="str">
        <f>IF(ISERROR(VLOOKUP($B118,Effectifs!$F$8:$U$907,10,0)),"",VLOOKUP($B118,Effectifs!$F$8:$U$907,10,0))</f>
        <v/>
      </c>
      <c r="G118" s="82" t="str">
        <f>IF(ISERROR(VLOOKUP($B118,Effectifs!$F$8:$U$907,13,0)),"",VLOOKUP($B118,Effectifs!$F$8:$U$907,13,0))</f>
        <v/>
      </c>
      <c r="H118" s="79" t="str">
        <f>IF(ISERROR(VLOOKUP($B118,Effectifs!$F$8:$U$907,14,0)),"",VLOOKUP($B118,Effectifs!$F$8:$U$907,14,0))</f>
        <v/>
      </c>
      <c r="I118" s="71"/>
      <c r="J118" s="71"/>
      <c r="K118" s="71"/>
      <c r="L118" s="71"/>
      <c r="M118" s="71"/>
      <c r="N118" s="71"/>
      <c r="O118" s="71"/>
      <c r="P118" s="71"/>
      <c r="Q118" s="71"/>
      <c r="R118" s="74"/>
    </row>
    <row r="119" spans="2:18" x14ac:dyDescent="0.25">
      <c r="B119" s="69"/>
      <c r="C119" s="77" t="str">
        <f ca="1">IF(ISERROR(($C$3-VLOOKUP($B119,Effectifs!$F$8:$U$907,5,0))/365),"",($C$3-VLOOKUP($B119,Effectifs!$F$8:$U$907,5,0))/365)</f>
        <v/>
      </c>
      <c r="D119" s="82" t="str">
        <f>IF(ISERROR(VLOOKUP($B119,Effectifs!$F$8:$U$907,7,0)),"",VLOOKUP($B119,Effectifs!$F$8:$U$907,7,0))</f>
        <v/>
      </c>
      <c r="E119" s="83" t="str">
        <f>IF(ISERROR(VLOOKUP($B119,Effectifs!$F$8:$U$907,8,0)),"",VLOOKUP($B119,Effectifs!$F$8:$U$907,8,0))</f>
        <v/>
      </c>
      <c r="F119" s="83" t="str">
        <f>IF(ISERROR(VLOOKUP($B119,Effectifs!$F$8:$U$907,10,0)),"",VLOOKUP($B119,Effectifs!$F$8:$U$907,10,0))</f>
        <v/>
      </c>
      <c r="G119" s="82" t="str">
        <f>IF(ISERROR(VLOOKUP($B119,Effectifs!$F$8:$U$907,13,0)),"",VLOOKUP($B119,Effectifs!$F$8:$U$907,13,0))</f>
        <v/>
      </c>
      <c r="H119" s="79" t="str">
        <f>IF(ISERROR(VLOOKUP($B119,Effectifs!$F$8:$U$907,14,0)),"",VLOOKUP($B119,Effectifs!$F$8:$U$907,14,0))</f>
        <v/>
      </c>
      <c r="I119" s="71"/>
      <c r="J119" s="71"/>
      <c r="K119" s="71"/>
      <c r="L119" s="71"/>
      <c r="M119" s="71"/>
      <c r="N119" s="71"/>
      <c r="O119" s="71"/>
      <c r="P119" s="71"/>
      <c r="Q119" s="71"/>
      <c r="R119" s="74"/>
    </row>
    <row r="120" spans="2:18" x14ac:dyDescent="0.25">
      <c r="B120" s="69"/>
      <c r="C120" s="77" t="str">
        <f ca="1">IF(ISERROR(($C$3-VLOOKUP($B120,Effectifs!$F$8:$U$907,5,0))/365),"",($C$3-VLOOKUP($B120,Effectifs!$F$8:$U$907,5,0))/365)</f>
        <v/>
      </c>
      <c r="D120" s="82" t="str">
        <f>IF(ISERROR(VLOOKUP($B120,Effectifs!$F$8:$U$907,7,0)),"",VLOOKUP($B120,Effectifs!$F$8:$U$907,7,0))</f>
        <v/>
      </c>
      <c r="E120" s="83" t="str">
        <f>IF(ISERROR(VLOOKUP($B120,Effectifs!$F$8:$U$907,8,0)),"",VLOOKUP($B120,Effectifs!$F$8:$U$907,8,0))</f>
        <v/>
      </c>
      <c r="F120" s="83" t="str">
        <f>IF(ISERROR(VLOOKUP($B120,Effectifs!$F$8:$U$907,10,0)),"",VLOOKUP($B120,Effectifs!$F$8:$U$907,10,0))</f>
        <v/>
      </c>
      <c r="G120" s="82" t="str">
        <f>IF(ISERROR(VLOOKUP($B120,Effectifs!$F$8:$U$907,13,0)),"",VLOOKUP($B120,Effectifs!$F$8:$U$907,13,0))</f>
        <v/>
      </c>
      <c r="H120" s="79" t="str">
        <f>IF(ISERROR(VLOOKUP($B120,Effectifs!$F$8:$U$907,14,0)),"",VLOOKUP($B120,Effectifs!$F$8:$U$907,14,0))</f>
        <v/>
      </c>
      <c r="I120" s="71"/>
      <c r="J120" s="71"/>
      <c r="K120" s="71"/>
      <c r="L120" s="71"/>
      <c r="M120" s="71"/>
      <c r="N120" s="71"/>
      <c r="O120" s="71"/>
      <c r="P120" s="71"/>
      <c r="Q120" s="71"/>
      <c r="R120" s="74"/>
    </row>
    <row r="121" spans="2:18" x14ac:dyDescent="0.25">
      <c r="B121" s="69"/>
      <c r="C121" s="77" t="str">
        <f ca="1">IF(ISERROR(($C$3-VLOOKUP($B121,Effectifs!$F$8:$U$907,5,0))/365),"",($C$3-VLOOKUP($B121,Effectifs!$F$8:$U$907,5,0))/365)</f>
        <v/>
      </c>
      <c r="D121" s="82" t="str">
        <f>IF(ISERROR(VLOOKUP($B121,Effectifs!$F$8:$U$907,7,0)),"",VLOOKUP($B121,Effectifs!$F$8:$U$907,7,0))</f>
        <v/>
      </c>
      <c r="E121" s="83" t="str">
        <f>IF(ISERROR(VLOOKUP($B121,Effectifs!$F$8:$U$907,8,0)),"",VLOOKUP($B121,Effectifs!$F$8:$U$907,8,0))</f>
        <v/>
      </c>
      <c r="F121" s="83" t="str">
        <f>IF(ISERROR(VLOOKUP($B121,Effectifs!$F$8:$U$907,10,0)),"",VLOOKUP($B121,Effectifs!$F$8:$U$907,10,0))</f>
        <v/>
      </c>
      <c r="G121" s="82" t="str">
        <f>IF(ISERROR(VLOOKUP($B121,Effectifs!$F$8:$U$907,13,0)),"",VLOOKUP($B121,Effectifs!$F$8:$U$907,13,0))</f>
        <v/>
      </c>
      <c r="H121" s="79" t="str">
        <f>IF(ISERROR(VLOOKUP($B121,Effectifs!$F$8:$U$907,14,0)),"",VLOOKUP($B121,Effectifs!$F$8:$U$907,14,0))</f>
        <v/>
      </c>
      <c r="I121" s="71"/>
      <c r="J121" s="71"/>
      <c r="K121" s="71"/>
      <c r="L121" s="71"/>
      <c r="M121" s="71"/>
      <c r="N121" s="71"/>
      <c r="O121" s="71"/>
      <c r="P121" s="71"/>
      <c r="Q121" s="71"/>
      <c r="R121" s="74"/>
    </row>
    <row r="122" spans="2:18" x14ac:dyDescent="0.25">
      <c r="B122" s="69"/>
      <c r="C122" s="77" t="str">
        <f ca="1">IF(ISERROR(($C$3-VLOOKUP($B122,Effectifs!$F$8:$U$907,5,0))/365),"",($C$3-VLOOKUP($B122,Effectifs!$F$8:$U$907,5,0))/365)</f>
        <v/>
      </c>
      <c r="D122" s="82" t="str">
        <f>IF(ISERROR(VLOOKUP($B122,Effectifs!$F$8:$U$907,7,0)),"",VLOOKUP($B122,Effectifs!$F$8:$U$907,7,0))</f>
        <v/>
      </c>
      <c r="E122" s="83" t="str">
        <f>IF(ISERROR(VLOOKUP($B122,Effectifs!$F$8:$U$907,8,0)),"",VLOOKUP($B122,Effectifs!$F$8:$U$907,8,0))</f>
        <v/>
      </c>
      <c r="F122" s="83" t="str">
        <f>IF(ISERROR(VLOOKUP($B122,Effectifs!$F$8:$U$907,10,0)),"",VLOOKUP($B122,Effectifs!$F$8:$U$907,10,0))</f>
        <v/>
      </c>
      <c r="G122" s="82" t="str">
        <f>IF(ISERROR(VLOOKUP($B122,Effectifs!$F$8:$U$907,13,0)),"",VLOOKUP($B122,Effectifs!$F$8:$U$907,13,0))</f>
        <v/>
      </c>
      <c r="H122" s="79" t="str">
        <f>IF(ISERROR(VLOOKUP($B122,Effectifs!$F$8:$U$907,14,0)),"",VLOOKUP($B122,Effectifs!$F$8:$U$907,14,0))</f>
        <v/>
      </c>
      <c r="I122" s="71"/>
      <c r="J122" s="71"/>
      <c r="K122" s="71"/>
      <c r="L122" s="71"/>
      <c r="M122" s="71"/>
      <c r="N122" s="71"/>
      <c r="O122" s="71"/>
      <c r="P122" s="71"/>
      <c r="Q122" s="71"/>
      <c r="R122" s="74"/>
    </row>
    <row r="123" spans="2:18" x14ac:dyDescent="0.25">
      <c r="B123" s="69"/>
      <c r="C123" s="77" t="str">
        <f ca="1">IF(ISERROR(($C$3-VLOOKUP($B123,Effectifs!$F$8:$U$907,5,0))/365),"",($C$3-VLOOKUP($B123,Effectifs!$F$8:$U$907,5,0))/365)</f>
        <v/>
      </c>
      <c r="D123" s="82" t="str">
        <f>IF(ISERROR(VLOOKUP($B123,Effectifs!$F$8:$U$907,7,0)),"",VLOOKUP($B123,Effectifs!$F$8:$U$907,7,0))</f>
        <v/>
      </c>
      <c r="E123" s="83" t="str">
        <f>IF(ISERROR(VLOOKUP($B123,Effectifs!$F$8:$U$907,8,0)),"",VLOOKUP($B123,Effectifs!$F$8:$U$907,8,0))</f>
        <v/>
      </c>
      <c r="F123" s="83" t="str">
        <f>IF(ISERROR(VLOOKUP($B123,Effectifs!$F$8:$U$907,10,0)),"",VLOOKUP($B123,Effectifs!$F$8:$U$907,10,0))</f>
        <v/>
      </c>
      <c r="G123" s="82" t="str">
        <f>IF(ISERROR(VLOOKUP($B123,Effectifs!$F$8:$U$907,13,0)),"",VLOOKUP($B123,Effectifs!$F$8:$U$907,13,0))</f>
        <v/>
      </c>
      <c r="H123" s="79" t="str">
        <f>IF(ISERROR(VLOOKUP($B123,Effectifs!$F$8:$U$907,14,0)),"",VLOOKUP($B123,Effectifs!$F$8:$U$907,14,0))</f>
        <v/>
      </c>
      <c r="I123" s="71"/>
      <c r="J123" s="71"/>
      <c r="K123" s="71"/>
      <c r="L123" s="71"/>
      <c r="M123" s="71"/>
      <c r="N123" s="71"/>
      <c r="O123" s="71"/>
      <c r="P123" s="71"/>
      <c r="Q123" s="71"/>
      <c r="R123" s="74"/>
    </row>
    <row r="124" spans="2:18" x14ac:dyDescent="0.25">
      <c r="B124" s="69"/>
      <c r="C124" s="77" t="str">
        <f ca="1">IF(ISERROR(($C$3-VLOOKUP($B124,Effectifs!$F$8:$U$907,5,0))/365),"",($C$3-VLOOKUP($B124,Effectifs!$F$8:$U$907,5,0))/365)</f>
        <v/>
      </c>
      <c r="D124" s="82" t="str">
        <f>IF(ISERROR(VLOOKUP($B124,Effectifs!$F$8:$U$907,7,0)),"",VLOOKUP($B124,Effectifs!$F$8:$U$907,7,0))</f>
        <v/>
      </c>
      <c r="E124" s="83" t="str">
        <f>IF(ISERROR(VLOOKUP($B124,Effectifs!$F$8:$U$907,8,0)),"",VLOOKUP($B124,Effectifs!$F$8:$U$907,8,0))</f>
        <v/>
      </c>
      <c r="F124" s="83" t="str">
        <f>IF(ISERROR(VLOOKUP($B124,Effectifs!$F$8:$U$907,10,0)),"",VLOOKUP($B124,Effectifs!$F$8:$U$907,10,0))</f>
        <v/>
      </c>
      <c r="G124" s="82" t="str">
        <f>IF(ISERROR(VLOOKUP($B124,Effectifs!$F$8:$U$907,13,0)),"",VLOOKUP($B124,Effectifs!$F$8:$U$907,13,0))</f>
        <v/>
      </c>
      <c r="H124" s="79" t="str">
        <f>IF(ISERROR(VLOOKUP($B124,Effectifs!$F$8:$U$907,14,0)),"",VLOOKUP($B124,Effectifs!$F$8:$U$907,14,0))</f>
        <v/>
      </c>
      <c r="I124" s="71"/>
      <c r="J124" s="71"/>
      <c r="K124" s="71"/>
      <c r="L124" s="71"/>
      <c r="M124" s="71"/>
      <c r="N124" s="71"/>
      <c r="O124" s="71"/>
      <c r="P124" s="71"/>
      <c r="Q124" s="71"/>
      <c r="R124" s="74"/>
    </row>
    <row r="125" spans="2:18" x14ac:dyDescent="0.25">
      <c r="B125" s="69"/>
      <c r="C125" s="77" t="str">
        <f ca="1">IF(ISERROR(($C$3-VLOOKUP($B125,Effectifs!$F$8:$U$907,5,0))/365),"",($C$3-VLOOKUP($B125,Effectifs!$F$8:$U$907,5,0))/365)</f>
        <v/>
      </c>
      <c r="D125" s="82" t="str">
        <f>IF(ISERROR(VLOOKUP($B125,Effectifs!$F$8:$U$907,7,0)),"",VLOOKUP($B125,Effectifs!$F$8:$U$907,7,0))</f>
        <v/>
      </c>
      <c r="E125" s="83" t="str">
        <f>IF(ISERROR(VLOOKUP($B125,Effectifs!$F$8:$U$907,8,0)),"",VLOOKUP($B125,Effectifs!$F$8:$U$907,8,0))</f>
        <v/>
      </c>
      <c r="F125" s="83" t="str">
        <f>IF(ISERROR(VLOOKUP($B125,Effectifs!$F$8:$U$907,10,0)),"",VLOOKUP($B125,Effectifs!$F$8:$U$907,10,0))</f>
        <v/>
      </c>
      <c r="G125" s="82" t="str">
        <f>IF(ISERROR(VLOOKUP($B125,Effectifs!$F$8:$U$907,13,0)),"",VLOOKUP($B125,Effectifs!$F$8:$U$907,13,0))</f>
        <v/>
      </c>
      <c r="H125" s="79" t="str">
        <f>IF(ISERROR(VLOOKUP($B125,Effectifs!$F$8:$U$907,14,0)),"",VLOOKUP($B125,Effectifs!$F$8:$U$907,14,0))</f>
        <v/>
      </c>
      <c r="I125" s="71"/>
      <c r="J125" s="71"/>
      <c r="K125" s="71"/>
      <c r="L125" s="71"/>
      <c r="M125" s="71"/>
      <c r="N125" s="71"/>
      <c r="O125" s="71"/>
      <c r="P125" s="71"/>
      <c r="Q125" s="71"/>
      <c r="R125" s="74"/>
    </row>
    <row r="126" spans="2:18" x14ac:dyDescent="0.25">
      <c r="B126" s="69"/>
      <c r="C126" s="77" t="str">
        <f ca="1">IF(ISERROR(($C$3-VLOOKUP($B126,Effectifs!$F$8:$U$907,5,0))/365),"",($C$3-VLOOKUP($B126,Effectifs!$F$8:$U$907,5,0))/365)</f>
        <v/>
      </c>
      <c r="D126" s="82" t="str">
        <f>IF(ISERROR(VLOOKUP($B126,Effectifs!$F$8:$U$907,7,0)),"",VLOOKUP($B126,Effectifs!$F$8:$U$907,7,0))</f>
        <v/>
      </c>
      <c r="E126" s="83" t="str">
        <f>IF(ISERROR(VLOOKUP($B126,Effectifs!$F$8:$U$907,8,0)),"",VLOOKUP($B126,Effectifs!$F$8:$U$907,8,0))</f>
        <v/>
      </c>
      <c r="F126" s="83" t="str">
        <f>IF(ISERROR(VLOOKUP($B126,Effectifs!$F$8:$U$907,10,0)),"",VLOOKUP($B126,Effectifs!$F$8:$U$907,10,0))</f>
        <v/>
      </c>
      <c r="G126" s="82" t="str">
        <f>IF(ISERROR(VLOOKUP($B126,Effectifs!$F$8:$U$907,13,0)),"",VLOOKUP($B126,Effectifs!$F$8:$U$907,13,0))</f>
        <v/>
      </c>
      <c r="H126" s="79" t="str">
        <f>IF(ISERROR(VLOOKUP($B126,Effectifs!$F$8:$U$907,14,0)),"",VLOOKUP($B126,Effectifs!$F$8:$U$907,14,0))</f>
        <v/>
      </c>
      <c r="I126" s="71"/>
      <c r="J126" s="71"/>
      <c r="K126" s="71"/>
      <c r="L126" s="71"/>
      <c r="M126" s="71"/>
      <c r="N126" s="71"/>
      <c r="O126" s="71"/>
      <c r="P126" s="71"/>
      <c r="Q126" s="71"/>
      <c r="R126" s="74"/>
    </row>
    <row r="127" spans="2:18" x14ac:dyDescent="0.25">
      <c r="B127" s="69"/>
      <c r="C127" s="77" t="str">
        <f ca="1">IF(ISERROR(($C$3-VLOOKUP($B127,Effectifs!$F$8:$U$907,5,0))/365),"",($C$3-VLOOKUP($B127,Effectifs!$F$8:$U$907,5,0))/365)</f>
        <v/>
      </c>
      <c r="D127" s="82" t="str">
        <f>IF(ISERROR(VLOOKUP($B127,Effectifs!$F$8:$U$907,7,0)),"",VLOOKUP($B127,Effectifs!$F$8:$U$907,7,0))</f>
        <v/>
      </c>
      <c r="E127" s="83" t="str">
        <f>IF(ISERROR(VLOOKUP($B127,Effectifs!$F$8:$U$907,8,0)),"",VLOOKUP($B127,Effectifs!$F$8:$U$907,8,0))</f>
        <v/>
      </c>
      <c r="F127" s="83" t="str">
        <f>IF(ISERROR(VLOOKUP($B127,Effectifs!$F$8:$U$907,10,0)),"",VLOOKUP($B127,Effectifs!$F$8:$U$907,10,0))</f>
        <v/>
      </c>
      <c r="G127" s="82" t="str">
        <f>IF(ISERROR(VLOOKUP($B127,Effectifs!$F$8:$U$907,13,0)),"",VLOOKUP($B127,Effectifs!$F$8:$U$907,13,0))</f>
        <v/>
      </c>
      <c r="H127" s="79" t="str">
        <f>IF(ISERROR(VLOOKUP($B127,Effectifs!$F$8:$U$907,14,0)),"",VLOOKUP($B127,Effectifs!$F$8:$U$907,14,0))</f>
        <v/>
      </c>
      <c r="I127" s="71"/>
      <c r="J127" s="71"/>
      <c r="K127" s="71"/>
      <c r="L127" s="71"/>
      <c r="M127" s="71"/>
      <c r="N127" s="71"/>
      <c r="O127" s="71"/>
      <c r="P127" s="71"/>
      <c r="Q127" s="71"/>
      <c r="R127" s="74"/>
    </row>
    <row r="128" spans="2:18" x14ac:dyDescent="0.25">
      <c r="B128" s="69"/>
      <c r="C128" s="77" t="str">
        <f ca="1">IF(ISERROR(($C$3-VLOOKUP($B128,Effectifs!$F$8:$U$907,5,0))/365),"",($C$3-VLOOKUP($B128,Effectifs!$F$8:$U$907,5,0))/365)</f>
        <v/>
      </c>
      <c r="D128" s="82" t="str">
        <f>IF(ISERROR(VLOOKUP($B128,Effectifs!$F$8:$U$907,7,0)),"",VLOOKUP($B128,Effectifs!$F$8:$U$907,7,0))</f>
        <v/>
      </c>
      <c r="E128" s="83" t="str">
        <f>IF(ISERROR(VLOOKUP($B128,Effectifs!$F$8:$U$907,8,0)),"",VLOOKUP($B128,Effectifs!$F$8:$U$907,8,0))</f>
        <v/>
      </c>
      <c r="F128" s="83" t="str">
        <f>IF(ISERROR(VLOOKUP($B128,Effectifs!$F$8:$U$907,10,0)),"",VLOOKUP($B128,Effectifs!$F$8:$U$907,10,0))</f>
        <v/>
      </c>
      <c r="G128" s="82" t="str">
        <f>IF(ISERROR(VLOOKUP($B128,Effectifs!$F$8:$U$907,13,0)),"",VLOOKUP($B128,Effectifs!$F$8:$U$907,13,0))</f>
        <v/>
      </c>
      <c r="H128" s="79" t="str">
        <f>IF(ISERROR(VLOOKUP($B128,Effectifs!$F$8:$U$907,14,0)),"",VLOOKUP($B128,Effectifs!$F$8:$U$907,14,0))</f>
        <v/>
      </c>
      <c r="I128" s="71"/>
      <c r="J128" s="71"/>
      <c r="K128" s="71"/>
      <c r="L128" s="71"/>
      <c r="M128" s="71"/>
      <c r="N128" s="71"/>
      <c r="O128" s="71"/>
      <c r="P128" s="71"/>
      <c r="Q128" s="71"/>
      <c r="R128" s="74"/>
    </row>
    <row r="129" spans="2:18" x14ac:dyDescent="0.25">
      <c r="B129" s="69"/>
      <c r="C129" s="77" t="str">
        <f ca="1">IF(ISERROR(($C$3-VLOOKUP($B129,Effectifs!$F$8:$U$907,5,0))/365),"",($C$3-VLOOKUP($B129,Effectifs!$F$8:$U$907,5,0))/365)</f>
        <v/>
      </c>
      <c r="D129" s="82" t="str">
        <f>IF(ISERROR(VLOOKUP($B129,Effectifs!$F$8:$U$907,7,0)),"",VLOOKUP($B129,Effectifs!$F$8:$U$907,7,0))</f>
        <v/>
      </c>
      <c r="E129" s="83" t="str">
        <f>IF(ISERROR(VLOOKUP($B129,Effectifs!$F$8:$U$907,8,0)),"",VLOOKUP($B129,Effectifs!$F$8:$U$907,8,0))</f>
        <v/>
      </c>
      <c r="F129" s="83" t="str">
        <f>IF(ISERROR(VLOOKUP($B129,Effectifs!$F$8:$U$907,10,0)),"",VLOOKUP($B129,Effectifs!$F$8:$U$907,10,0))</f>
        <v/>
      </c>
      <c r="G129" s="82" t="str">
        <f>IF(ISERROR(VLOOKUP($B129,Effectifs!$F$8:$U$907,13,0)),"",VLOOKUP($B129,Effectifs!$F$8:$U$907,13,0))</f>
        <v/>
      </c>
      <c r="H129" s="79" t="str">
        <f>IF(ISERROR(VLOOKUP($B129,Effectifs!$F$8:$U$907,14,0)),"",VLOOKUP($B129,Effectifs!$F$8:$U$907,14,0))</f>
        <v/>
      </c>
      <c r="I129" s="71"/>
      <c r="J129" s="71"/>
      <c r="K129" s="71"/>
      <c r="L129" s="71"/>
      <c r="M129" s="71"/>
      <c r="N129" s="71"/>
      <c r="O129" s="71"/>
      <c r="P129" s="71"/>
      <c r="Q129" s="71"/>
      <c r="R129" s="74"/>
    </row>
    <row r="130" spans="2:18" x14ac:dyDescent="0.25">
      <c r="B130" s="69"/>
      <c r="C130" s="77" t="str">
        <f ca="1">IF(ISERROR(($C$3-VLOOKUP($B130,Effectifs!$F$8:$U$907,5,0))/365),"",($C$3-VLOOKUP($B130,Effectifs!$F$8:$U$907,5,0))/365)</f>
        <v/>
      </c>
      <c r="D130" s="82" t="str">
        <f>IF(ISERROR(VLOOKUP($B130,Effectifs!$F$8:$U$907,7,0)),"",VLOOKUP($B130,Effectifs!$F$8:$U$907,7,0))</f>
        <v/>
      </c>
      <c r="E130" s="83" t="str">
        <f>IF(ISERROR(VLOOKUP($B130,Effectifs!$F$8:$U$907,8,0)),"",VLOOKUP($B130,Effectifs!$F$8:$U$907,8,0))</f>
        <v/>
      </c>
      <c r="F130" s="83" t="str">
        <f>IF(ISERROR(VLOOKUP($B130,Effectifs!$F$8:$U$907,10,0)),"",VLOOKUP($B130,Effectifs!$F$8:$U$907,10,0))</f>
        <v/>
      </c>
      <c r="G130" s="82" t="str">
        <f>IF(ISERROR(VLOOKUP($B130,Effectifs!$F$8:$U$907,13,0)),"",VLOOKUP($B130,Effectifs!$F$8:$U$907,13,0))</f>
        <v/>
      </c>
      <c r="H130" s="79" t="str">
        <f>IF(ISERROR(VLOOKUP($B130,Effectifs!$F$8:$U$907,14,0)),"",VLOOKUP($B130,Effectifs!$F$8:$U$907,14,0))</f>
        <v/>
      </c>
      <c r="I130" s="71"/>
      <c r="J130" s="71"/>
      <c r="K130" s="71"/>
      <c r="L130" s="71"/>
      <c r="M130" s="71"/>
      <c r="N130" s="71"/>
      <c r="O130" s="71"/>
      <c r="P130" s="71"/>
      <c r="Q130" s="71"/>
      <c r="R130" s="74"/>
    </row>
    <row r="131" spans="2:18" x14ac:dyDescent="0.25">
      <c r="B131" s="69"/>
      <c r="C131" s="77" t="str">
        <f ca="1">IF(ISERROR(($C$3-VLOOKUP($B131,Effectifs!$F$8:$U$907,5,0))/365),"",($C$3-VLOOKUP($B131,Effectifs!$F$8:$U$907,5,0))/365)</f>
        <v/>
      </c>
      <c r="D131" s="82" t="str">
        <f>IF(ISERROR(VLOOKUP($B131,Effectifs!$F$8:$U$907,7,0)),"",VLOOKUP($B131,Effectifs!$F$8:$U$907,7,0))</f>
        <v/>
      </c>
      <c r="E131" s="83" t="str">
        <f>IF(ISERROR(VLOOKUP($B131,Effectifs!$F$8:$U$907,8,0)),"",VLOOKUP($B131,Effectifs!$F$8:$U$907,8,0))</f>
        <v/>
      </c>
      <c r="F131" s="83" t="str">
        <f>IF(ISERROR(VLOOKUP($B131,Effectifs!$F$8:$U$907,10,0)),"",VLOOKUP($B131,Effectifs!$F$8:$U$907,10,0))</f>
        <v/>
      </c>
      <c r="G131" s="82" t="str">
        <f>IF(ISERROR(VLOOKUP($B131,Effectifs!$F$8:$U$907,13,0)),"",VLOOKUP($B131,Effectifs!$F$8:$U$907,13,0))</f>
        <v/>
      </c>
      <c r="H131" s="79" t="str">
        <f>IF(ISERROR(VLOOKUP($B131,Effectifs!$F$8:$U$907,14,0)),"",VLOOKUP($B131,Effectifs!$F$8:$U$907,14,0))</f>
        <v/>
      </c>
      <c r="I131" s="71"/>
      <c r="J131" s="71"/>
      <c r="K131" s="71"/>
      <c r="L131" s="71"/>
      <c r="M131" s="71"/>
      <c r="N131" s="71"/>
      <c r="O131" s="71"/>
      <c r="P131" s="71"/>
      <c r="Q131" s="71"/>
      <c r="R131" s="74"/>
    </row>
    <row r="132" spans="2:18" x14ac:dyDescent="0.25">
      <c r="B132" s="69"/>
      <c r="C132" s="77" t="str">
        <f ca="1">IF(ISERROR(($C$3-VLOOKUP($B132,Effectifs!$F$8:$U$907,5,0))/365),"",($C$3-VLOOKUP($B132,Effectifs!$F$8:$U$907,5,0))/365)</f>
        <v/>
      </c>
      <c r="D132" s="82" t="str">
        <f>IF(ISERROR(VLOOKUP($B132,Effectifs!$F$8:$U$907,7,0)),"",VLOOKUP($B132,Effectifs!$F$8:$U$907,7,0))</f>
        <v/>
      </c>
      <c r="E132" s="83" t="str">
        <f>IF(ISERROR(VLOOKUP($B132,Effectifs!$F$8:$U$907,8,0)),"",VLOOKUP($B132,Effectifs!$F$8:$U$907,8,0))</f>
        <v/>
      </c>
      <c r="F132" s="83" t="str">
        <f>IF(ISERROR(VLOOKUP($B132,Effectifs!$F$8:$U$907,10,0)),"",VLOOKUP($B132,Effectifs!$F$8:$U$907,10,0))</f>
        <v/>
      </c>
      <c r="G132" s="82" t="str">
        <f>IF(ISERROR(VLOOKUP($B132,Effectifs!$F$8:$U$907,13,0)),"",VLOOKUP($B132,Effectifs!$F$8:$U$907,13,0))</f>
        <v/>
      </c>
      <c r="H132" s="79" t="str">
        <f>IF(ISERROR(VLOOKUP($B132,Effectifs!$F$8:$U$907,14,0)),"",VLOOKUP($B132,Effectifs!$F$8:$U$907,14,0))</f>
        <v/>
      </c>
      <c r="I132" s="71"/>
      <c r="J132" s="71"/>
      <c r="K132" s="71"/>
      <c r="L132" s="71"/>
      <c r="M132" s="71"/>
      <c r="N132" s="71"/>
      <c r="O132" s="71"/>
      <c r="P132" s="71"/>
      <c r="Q132" s="71"/>
      <c r="R132" s="74"/>
    </row>
    <row r="133" spans="2:18" x14ac:dyDescent="0.25">
      <c r="B133" s="69"/>
      <c r="C133" s="77" t="str">
        <f ca="1">IF(ISERROR(($C$3-VLOOKUP($B133,Effectifs!$F$8:$U$907,5,0))/365),"",($C$3-VLOOKUP($B133,Effectifs!$F$8:$U$907,5,0))/365)</f>
        <v/>
      </c>
      <c r="D133" s="82" t="str">
        <f>IF(ISERROR(VLOOKUP($B133,Effectifs!$F$8:$U$907,7,0)),"",VLOOKUP($B133,Effectifs!$F$8:$U$907,7,0))</f>
        <v/>
      </c>
      <c r="E133" s="83" t="str">
        <f>IF(ISERROR(VLOOKUP($B133,Effectifs!$F$8:$U$907,8,0)),"",VLOOKUP($B133,Effectifs!$F$8:$U$907,8,0))</f>
        <v/>
      </c>
      <c r="F133" s="83" t="str">
        <f>IF(ISERROR(VLOOKUP($B133,Effectifs!$F$8:$U$907,10,0)),"",VLOOKUP($B133,Effectifs!$F$8:$U$907,10,0))</f>
        <v/>
      </c>
      <c r="G133" s="82" t="str">
        <f>IF(ISERROR(VLOOKUP($B133,Effectifs!$F$8:$U$907,13,0)),"",VLOOKUP($B133,Effectifs!$F$8:$U$907,13,0))</f>
        <v/>
      </c>
      <c r="H133" s="79" t="str">
        <f>IF(ISERROR(VLOOKUP($B133,Effectifs!$F$8:$U$907,14,0)),"",VLOOKUP($B133,Effectifs!$F$8:$U$907,14,0))</f>
        <v/>
      </c>
      <c r="I133" s="71"/>
      <c r="J133" s="71"/>
      <c r="K133" s="71"/>
      <c r="L133" s="71"/>
      <c r="M133" s="71"/>
      <c r="N133" s="71"/>
      <c r="O133" s="71"/>
      <c r="P133" s="71"/>
      <c r="Q133" s="71"/>
      <c r="R133" s="74"/>
    </row>
    <row r="134" spans="2:18" x14ac:dyDescent="0.25">
      <c r="B134" s="69"/>
      <c r="C134" s="77" t="str">
        <f ca="1">IF(ISERROR(($C$3-VLOOKUP($B134,Effectifs!$F$8:$U$907,5,0))/365),"",($C$3-VLOOKUP($B134,Effectifs!$F$8:$U$907,5,0))/365)</f>
        <v/>
      </c>
      <c r="D134" s="82" t="str">
        <f>IF(ISERROR(VLOOKUP($B134,Effectifs!$F$8:$U$907,7,0)),"",VLOOKUP($B134,Effectifs!$F$8:$U$907,7,0))</f>
        <v/>
      </c>
      <c r="E134" s="83" t="str">
        <f>IF(ISERROR(VLOOKUP($B134,Effectifs!$F$8:$U$907,8,0)),"",VLOOKUP($B134,Effectifs!$F$8:$U$907,8,0))</f>
        <v/>
      </c>
      <c r="F134" s="83" t="str">
        <f>IF(ISERROR(VLOOKUP($B134,Effectifs!$F$8:$U$907,10,0)),"",VLOOKUP($B134,Effectifs!$F$8:$U$907,10,0))</f>
        <v/>
      </c>
      <c r="G134" s="82" t="str">
        <f>IF(ISERROR(VLOOKUP($B134,Effectifs!$F$8:$U$907,13,0)),"",VLOOKUP($B134,Effectifs!$F$8:$U$907,13,0))</f>
        <v/>
      </c>
      <c r="H134" s="79" t="str">
        <f>IF(ISERROR(VLOOKUP($B134,Effectifs!$F$8:$U$907,14,0)),"",VLOOKUP($B134,Effectifs!$F$8:$U$907,14,0))</f>
        <v/>
      </c>
      <c r="I134" s="71"/>
      <c r="J134" s="71"/>
      <c r="K134" s="71"/>
      <c r="L134" s="71"/>
      <c r="M134" s="71"/>
      <c r="N134" s="71"/>
      <c r="O134" s="71"/>
      <c r="P134" s="71"/>
      <c r="Q134" s="71"/>
      <c r="R134" s="74"/>
    </row>
    <row r="135" spans="2:18" x14ac:dyDescent="0.25">
      <c r="B135" s="69"/>
      <c r="C135" s="77" t="str">
        <f ca="1">IF(ISERROR(($C$3-VLOOKUP($B135,Effectifs!$F$8:$U$907,5,0))/365),"",($C$3-VLOOKUP($B135,Effectifs!$F$8:$U$907,5,0))/365)</f>
        <v/>
      </c>
      <c r="D135" s="82" t="str">
        <f>IF(ISERROR(VLOOKUP($B135,Effectifs!$F$8:$U$907,7,0)),"",VLOOKUP($B135,Effectifs!$F$8:$U$907,7,0))</f>
        <v/>
      </c>
      <c r="E135" s="83" t="str">
        <f>IF(ISERROR(VLOOKUP($B135,Effectifs!$F$8:$U$907,8,0)),"",VLOOKUP($B135,Effectifs!$F$8:$U$907,8,0))</f>
        <v/>
      </c>
      <c r="F135" s="83" t="str">
        <f>IF(ISERROR(VLOOKUP($B135,Effectifs!$F$8:$U$907,10,0)),"",VLOOKUP($B135,Effectifs!$F$8:$U$907,10,0))</f>
        <v/>
      </c>
      <c r="G135" s="82" t="str">
        <f>IF(ISERROR(VLOOKUP($B135,Effectifs!$F$8:$U$907,13,0)),"",VLOOKUP($B135,Effectifs!$F$8:$U$907,13,0))</f>
        <v/>
      </c>
      <c r="H135" s="79" t="str">
        <f>IF(ISERROR(VLOOKUP($B135,Effectifs!$F$8:$U$907,14,0)),"",VLOOKUP($B135,Effectifs!$F$8:$U$907,14,0))</f>
        <v/>
      </c>
      <c r="I135" s="71"/>
      <c r="J135" s="71"/>
      <c r="K135" s="71"/>
      <c r="L135" s="71"/>
      <c r="M135" s="71"/>
      <c r="N135" s="71"/>
      <c r="O135" s="71"/>
      <c r="P135" s="71"/>
      <c r="Q135" s="71"/>
      <c r="R135" s="74"/>
    </row>
    <row r="136" spans="2:18" x14ac:dyDescent="0.25">
      <c r="B136" s="69"/>
      <c r="C136" s="77" t="str">
        <f ca="1">IF(ISERROR(($C$3-VLOOKUP($B136,Effectifs!$F$8:$U$907,5,0))/365),"",($C$3-VLOOKUP($B136,Effectifs!$F$8:$U$907,5,0))/365)</f>
        <v/>
      </c>
      <c r="D136" s="82" t="str">
        <f>IF(ISERROR(VLOOKUP($B136,Effectifs!$F$8:$U$907,7,0)),"",VLOOKUP($B136,Effectifs!$F$8:$U$907,7,0))</f>
        <v/>
      </c>
      <c r="E136" s="83" t="str">
        <f>IF(ISERROR(VLOOKUP($B136,Effectifs!$F$8:$U$907,8,0)),"",VLOOKUP($B136,Effectifs!$F$8:$U$907,8,0))</f>
        <v/>
      </c>
      <c r="F136" s="83" t="str">
        <f>IF(ISERROR(VLOOKUP($B136,Effectifs!$F$8:$U$907,10,0)),"",VLOOKUP($B136,Effectifs!$F$8:$U$907,10,0))</f>
        <v/>
      </c>
      <c r="G136" s="82" t="str">
        <f>IF(ISERROR(VLOOKUP($B136,Effectifs!$F$8:$U$907,13,0)),"",VLOOKUP($B136,Effectifs!$F$8:$U$907,13,0))</f>
        <v/>
      </c>
      <c r="H136" s="79" t="str">
        <f>IF(ISERROR(VLOOKUP($B136,Effectifs!$F$8:$U$907,14,0)),"",VLOOKUP($B136,Effectifs!$F$8:$U$907,14,0))</f>
        <v/>
      </c>
      <c r="I136" s="71"/>
      <c r="J136" s="71"/>
      <c r="K136" s="71"/>
      <c r="L136" s="71"/>
      <c r="M136" s="71"/>
      <c r="N136" s="71"/>
      <c r="O136" s="71"/>
      <c r="P136" s="71"/>
      <c r="Q136" s="71"/>
      <c r="R136" s="74"/>
    </row>
    <row r="137" spans="2:18" x14ac:dyDescent="0.25">
      <c r="B137" s="69"/>
      <c r="C137" s="77" t="str">
        <f ca="1">IF(ISERROR(($C$3-VLOOKUP($B137,Effectifs!$F$8:$U$907,5,0))/365),"",($C$3-VLOOKUP($B137,Effectifs!$F$8:$U$907,5,0))/365)</f>
        <v/>
      </c>
      <c r="D137" s="82" t="str">
        <f>IF(ISERROR(VLOOKUP($B137,Effectifs!$F$8:$U$907,7,0)),"",VLOOKUP($B137,Effectifs!$F$8:$U$907,7,0))</f>
        <v/>
      </c>
      <c r="E137" s="83" t="str">
        <f>IF(ISERROR(VLOOKUP($B137,Effectifs!$F$8:$U$907,8,0)),"",VLOOKUP($B137,Effectifs!$F$8:$U$907,8,0))</f>
        <v/>
      </c>
      <c r="F137" s="83" t="str">
        <f>IF(ISERROR(VLOOKUP($B137,Effectifs!$F$8:$U$907,10,0)),"",VLOOKUP($B137,Effectifs!$F$8:$U$907,10,0))</f>
        <v/>
      </c>
      <c r="G137" s="82" t="str">
        <f>IF(ISERROR(VLOOKUP($B137,Effectifs!$F$8:$U$907,13,0)),"",VLOOKUP($B137,Effectifs!$F$8:$U$907,13,0))</f>
        <v/>
      </c>
      <c r="H137" s="79" t="str">
        <f>IF(ISERROR(VLOOKUP($B137,Effectifs!$F$8:$U$907,14,0)),"",VLOOKUP($B137,Effectifs!$F$8:$U$907,14,0))</f>
        <v/>
      </c>
      <c r="I137" s="71"/>
      <c r="J137" s="71"/>
      <c r="K137" s="71"/>
      <c r="L137" s="71"/>
      <c r="M137" s="71"/>
      <c r="N137" s="71"/>
      <c r="O137" s="71"/>
      <c r="P137" s="71"/>
      <c r="Q137" s="71"/>
      <c r="R137" s="74"/>
    </row>
    <row r="138" spans="2:18" x14ac:dyDescent="0.25">
      <c r="B138" s="69"/>
      <c r="C138" s="77" t="str">
        <f ca="1">IF(ISERROR(($C$3-VLOOKUP($B138,Effectifs!$F$8:$U$907,5,0))/365),"",($C$3-VLOOKUP($B138,Effectifs!$F$8:$U$907,5,0))/365)</f>
        <v/>
      </c>
      <c r="D138" s="82" t="str">
        <f>IF(ISERROR(VLOOKUP($B138,Effectifs!$F$8:$U$907,7,0)),"",VLOOKUP($B138,Effectifs!$F$8:$U$907,7,0))</f>
        <v/>
      </c>
      <c r="E138" s="83" t="str">
        <f>IF(ISERROR(VLOOKUP($B138,Effectifs!$F$8:$U$907,8,0)),"",VLOOKUP($B138,Effectifs!$F$8:$U$907,8,0))</f>
        <v/>
      </c>
      <c r="F138" s="83" t="str">
        <f>IF(ISERROR(VLOOKUP($B138,Effectifs!$F$8:$U$907,10,0)),"",VLOOKUP($B138,Effectifs!$F$8:$U$907,10,0))</f>
        <v/>
      </c>
      <c r="G138" s="82" t="str">
        <f>IF(ISERROR(VLOOKUP($B138,Effectifs!$F$8:$U$907,13,0)),"",VLOOKUP($B138,Effectifs!$F$8:$U$907,13,0))</f>
        <v/>
      </c>
      <c r="H138" s="79" t="str">
        <f>IF(ISERROR(VLOOKUP($B138,Effectifs!$F$8:$U$907,14,0)),"",VLOOKUP($B138,Effectifs!$F$8:$U$907,14,0))</f>
        <v/>
      </c>
      <c r="I138" s="71"/>
      <c r="J138" s="71"/>
      <c r="K138" s="71"/>
      <c r="L138" s="71"/>
      <c r="M138" s="71"/>
      <c r="N138" s="71"/>
      <c r="O138" s="71"/>
      <c r="P138" s="71"/>
      <c r="Q138" s="71"/>
      <c r="R138" s="74"/>
    </row>
    <row r="139" spans="2:18" x14ac:dyDescent="0.25">
      <c r="B139" s="69"/>
      <c r="C139" s="77" t="str">
        <f ca="1">IF(ISERROR(($C$3-VLOOKUP($B139,Effectifs!$F$8:$U$907,5,0))/365),"",($C$3-VLOOKUP($B139,Effectifs!$F$8:$U$907,5,0))/365)</f>
        <v/>
      </c>
      <c r="D139" s="82" t="str">
        <f>IF(ISERROR(VLOOKUP($B139,Effectifs!$F$8:$U$907,7,0)),"",VLOOKUP($B139,Effectifs!$F$8:$U$907,7,0))</f>
        <v/>
      </c>
      <c r="E139" s="83" t="str">
        <f>IF(ISERROR(VLOOKUP($B139,Effectifs!$F$8:$U$907,8,0)),"",VLOOKUP($B139,Effectifs!$F$8:$U$907,8,0))</f>
        <v/>
      </c>
      <c r="F139" s="83" t="str">
        <f>IF(ISERROR(VLOOKUP($B139,Effectifs!$F$8:$U$907,10,0)),"",VLOOKUP($B139,Effectifs!$F$8:$U$907,10,0))</f>
        <v/>
      </c>
      <c r="G139" s="82" t="str">
        <f>IF(ISERROR(VLOOKUP($B139,Effectifs!$F$8:$U$907,13,0)),"",VLOOKUP($B139,Effectifs!$F$8:$U$907,13,0))</f>
        <v/>
      </c>
      <c r="H139" s="79" t="str">
        <f>IF(ISERROR(VLOOKUP($B139,Effectifs!$F$8:$U$907,14,0)),"",VLOOKUP($B139,Effectifs!$F$8:$U$907,14,0))</f>
        <v/>
      </c>
      <c r="I139" s="71"/>
      <c r="J139" s="71"/>
      <c r="K139" s="71"/>
      <c r="L139" s="71"/>
      <c r="M139" s="71"/>
      <c r="N139" s="71"/>
      <c r="O139" s="71"/>
      <c r="P139" s="71"/>
      <c r="Q139" s="71"/>
      <c r="R139" s="74"/>
    </row>
    <row r="140" spans="2:18" x14ac:dyDescent="0.25">
      <c r="B140" s="69"/>
      <c r="C140" s="77" t="str">
        <f ca="1">IF(ISERROR(($C$3-VLOOKUP($B140,Effectifs!$F$8:$U$907,5,0))/365),"",($C$3-VLOOKUP($B140,Effectifs!$F$8:$U$907,5,0))/365)</f>
        <v/>
      </c>
      <c r="D140" s="82" t="str">
        <f>IF(ISERROR(VLOOKUP($B140,Effectifs!$F$8:$U$907,7,0)),"",VLOOKUP($B140,Effectifs!$F$8:$U$907,7,0))</f>
        <v/>
      </c>
      <c r="E140" s="83" t="str">
        <f>IF(ISERROR(VLOOKUP($B140,Effectifs!$F$8:$U$907,8,0)),"",VLOOKUP($B140,Effectifs!$F$8:$U$907,8,0))</f>
        <v/>
      </c>
      <c r="F140" s="83" t="str">
        <f>IF(ISERROR(VLOOKUP($B140,Effectifs!$F$8:$U$907,10,0)),"",VLOOKUP($B140,Effectifs!$F$8:$U$907,10,0))</f>
        <v/>
      </c>
      <c r="G140" s="82" t="str">
        <f>IF(ISERROR(VLOOKUP($B140,Effectifs!$F$8:$U$907,13,0)),"",VLOOKUP($B140,Effectifs!$F$8:$U$907,13,0))</f>
        <v/>
      </c>
      <c r="H140" s="79" t="str">
        <f>IF(ISERROR(VLOOKUP($B140,Effectifs!$F$8:$U$907,14,0)),"",VLOOKUP($B140,Effectifs!$F$8:$U$907,14,0))</f>
        <v/>
      </c>
      <c r="I140" s="71"/>
      <c r="J140" s="71"/>
      <c r="K140" s="71"/>
      <c r="L140" s="71"/>
      <c r="M140" s="71"/>
      <c r="N140" s="71"/>
      <c r="O140" s="71"/>
      <c r="P140" s="71"/>
      <c r="Q140" s="71"/>
      <c r="R140" s="74"/>
    </row>
    <row r="141" spans="2:18" x14ac:dyDescent="0.25">
      <c r="B141" s="69"/>
      <c r="C141" s="77" t="str">
        <f ca="1">IF(ISERROR(($C$3-VLOOKUP($B141,Effectifs!$F$8:$U$907,5,0))/365),"",($C$3-VLOOKUP($B141,Effectifs!$F$8:$U$907,5,0))/365)</f>
        <v/>
      </c>
      <c r="D141" s="82" t="str">
        <f>IF(ISERROR(VLOOKUP($B141,Effectifs!$F$8:$U$907,7,0)),"",VLOOKUP($B141,Effectifs!$F$8:$U$907,7,0))</f>
        <v/>
      </c>
      <c r="E141" s="83" t="str">
        <f>IF(ISERROR(VLOOKUP($B141,Effectifs!$F$8:$U$907,8,0)),"",VLOOKUP($B141,Effectifs!$F$8:$U$907,8,0))</f>
        <v/>
      </c>
      <c r="F141" s="83" t="str">
        <f>IF(ISERROR(VLOOKUP($B141,Effectifs!$F$8:$U$907,10,0)),"",VLOOKUP($B141,Effectifs!$F$8:$U$907,10,0))</f>
        <v/>
      </c>
      <c r="G141" s="82" t="str">
        <f>IF(ISERROR(VLOOKUP($B141,Effectifs!$F$8:$U$907,13,0)),"",VLOOKUP($B141,Effectifs!$F$8:$U$907,13,0))</f>
        <v/>
      </c>
      <c r="H141" s="79" t="str">
        <f>IF(ISERROR(VLOOKUP($B141,Effectifs!$F$8:$U$907,14,0)),"",VLOOKUP($B141,Effectifs!$F$8:$U$907,14,0))</f>
        <v/>
      </c>
      <c r="I141" s="71"/>
      <c r="J141" s="71"/>
      <c r="K141" s="71"/>
      <c r="L141" s="71"/>
      <c r="M141" s="71"/>
      <c r="N141" s="71"/>
      <c r="O141" s="71"/>
      <c r="P141" s="71"/>
      <c r="Q141" s="71"/>
      <c r="R141" s="74"/>
    </row>
    <row r="142" spans="2:18" x14ac:dyDescent="0.25">
      <c r="B142" s="69"/>
      <c r="C142" s="77" t="str">
        <f ca="1">IF(ISERROR(($C$3-VLOOKUP($B142,Effectifs!$F$8:$U$907,5,0))/365),"",($C$3-VLOOKUP($B142,Effectifs!$F$8:$U$907,5,0))/365)</f>
        <v/>
      </c>
      <c r="D142" s="82" t="str">
        <f>IF(ISERROR(VLOOKUP($B142,Effectifs!$F$8:$U$907,7,0)),"",VLOOKUP($B142,Effectifs!$F$8:$U$907,7,0))</f>
        <v/>
      </c>
      <c r="E142" s="83" t="str">
        <f>IF(ISERROR(VLOOKUP($B142,Effectifs!$F$8:$U$907,8,0)),"",VLOOKUP($B142,Effectifs!$F$8:$U$907,8,0))</f>
        <v/>
      </c>
      <c r="F142" s="83" t="str">
        <f>IF(ISERROR(VLOOKUP($B142,Effectifs!$F$8:$U$907,10,0)),"",VLOOKUP($B142,Effectifs!$F$8:$U$907,10,0))</f>
        <v/>
      </c>
      <c r="G142" s="82" t="str">
        <f>IF(ISERROR(VLOOKUP($B142,Effectifs!$F$8:$U$907,13,0)),"",VLOOKUP($B142,Effectifs!$F$8:$U$907,13,0))</f>
        <v/>
      </c>
      <c r="H142" s="79" t="str">
        <f>IF(ISERROR(VLOOKUP($B142,Effectifs!$F$8:$U$907,14,0)),"",VLOOKUP($B142,Effectifs!$F$8:$U$907,14,0))</f>
        <v/>
      </c>
      <c r="I142" s="71"/>
      <c r="J142" s="71"/>
      <c r="K142" s="71"/>
      <c r="L142" s="71"/>
      <c r="M142" s="71"/>
      <c r="N142" s="71"/>
      <c r="O142" s="71"/>
      <c r="P142" s="71"/>
      <c r="Q142" s="71"/>
      <c r="R142" s="74"/>
    </row>
    <row r="143" spans="2:18" x14ac:dyDescent="0.25">
      <c r="B143" s="69"/>
      <c r="C143" s="77" t="str">
        <f ca="1">IF(ISERROR(($C$3-VLOOKUP($B143,Effectifs!$F$8:$U$907,5,0))/365),"",($C$3-VLOOKUP($B143,Effectifs!$F$8:$U$907,5,0))/365)</f>
        <v/>
      </c>
      <c r="D143" s="82" t="str">
        <f>IF(ISERROR(VLOOKUP($B143,Effectifs!$F$8:$U$907,7,0)),"",VLOOKUP($B143,Effectifs!$F$8:$U$907,7,0))</f>
        <v/>
      </c>
      <c r="E143" s="83" t="str">
        <f>IF(ISERROR(VLOOKUP($B143,Effectifs!$F$8:$U$907,8,0)),"",VLOOKUP($B143,Effectifs!$F$8:$U$907,8,0))</f>
        <v/>
      </c>
      <c r="F143" s="83" t="str">
        <f>IF(ISERROR(VLOOKUP($B143,Effectifs!$F$8:$U$907,10,0)),"",VLOOKUP($B143,Effectifs!$F$8:$U$907,10,0))</f>
        <v/>
      </c>
      <c r="G143" s="82" t="str">
        <f>IF(ISERROR(VLOOKUP($B143,Effectifs!$F$8:$U$907,13,0)),"",VLOOKUP($B143,Effectifs!$F$8:$U$907,13,0))</f>
        <v/>
      </c>
      <c r="H143" s="79" t="str">
        <f>IF(ISERROR(VLOOKUP($B143,Effectifs!$F$8:$U$907,14,0)),"",VLOOKUP($B143,Effectifs!$F$8:$U$907,14,0))</f>
        <v/>
      </c>
      <c r="I143" s="71"/>
      <c r="J143" s="71"/>
      <c r="K143" s="71"/>
      <c r="L143" s="71"/>
      <c r="M143" s="71"/>
      <c r="N143" s="71"/>
      <c r="O143" s="71"/>
      <c r="P143" s="71"/>
      <c r="Q143" s="71"/>
      <c r="R143" s="74"/>
    </row>
    <row r="144" spans="2:18" x14ac:dyDescent="0.25">
      <c r="B144" s="69"/>
      <c r="C144" s="77" t="str">
        <f ca="1">IF(ISERROR(($C$3-VLOOKUP($B144,Effectifs!$F$8:$U$907,5,0))/365),"",($C$3-VLOOKUP($B144,Effectifs!$F$8:$U$907,5,0))/365)</f>
        <v/>
      </c>
      <c r="D144" s="82" t="str">
        <f>IF(ISERROR(VLOOKUP($B144,Effectifs!$F$8:$U$907,7,0)),"",VLOOKUP($B144,Effectifs!$F$8:$U$907,7,0))</f>
        <v/>
      </c>
      <c r="E144" s="83" t="str">
        <f>IF(ISERROR(VLOOKUP($B144,Effectifs!$F$8:$U$907,8,0)),"",VLOOKUP($B144,Effectifs!$F$8:$U$907,8,0))</f>
        <v/>
      </c>
      <c r="F144" s="83" t="str">
        <f>IF(ISERROR(VLOOKUP($B144,Effectifs!$F$8:$U$907,10,0)),"",VLOOKUP($B144,Effectifs!$F$8:$U$907,10,0))</f>
        <v/>
      </c>
      <c r="G144" s="82" t="str">
        <f>IF(ISERROR(VLOOKUP($B144,Effectifs!$F$8:$U$907,13,0)),"",VLOOKUP($B144,Effectifs!$F$8:$U$907,13,0))</f>
        <v/>
      </c>
      <c r="H144" s="79" t="str">
        <f>IF(ISERROR(VLOOKUP($B144,Effectifs!$F$8:$U$907,14,0)),"",VLOOKUP($B144,Effectifs!$F$8:$U$907,14,0))</f>
        <v/>
      </c>
      <c r="I144" s="71"/>
      <c r="J144" s="71"/>
      <c r="K144" s="71"/>
      <c r="L144" s="71"/>
      <c r="M144" s="71"/>
      <c r="N144" s="71"/>
      <c r="O144" s="71"/>
      <c r="P144" s="71"/>
      <c r="Q144" s="71"/>
      <c r="R144" s="74"/>
    </row>
    <row r="145" spans="2:18" x14ac:dyDescent="0.25">
      <c r="B145" s="69"/>
      <c r="C145" s="77" t="str">
        <f ca="1">IF(ISERROR(($C$3-VLOOKUP($B145,Effectifs!$F$8:$U$907,5,0))/365),"",($C$3-VLOOKUP($B145,Effectifs!$F$8:$U$907,5,0))/365)</f>
        <v/>
      </c>
      <c r="D145" s="82" t="str">
        <f>IF(ISERROR(VLOOKUP($B145,Effectifs!$F$8:$U$907,7,0)),"",VLOOKUP($B145,Effectifs!$F$8:$U$907,7,0))</f>
        <v/>
      </c>
      <c r="E145" s="83" t="str">
        <f>IF(ISERROR(VLOOKUP($B145,Effectifs!$F$8:$U$907,8,0)),"",VLOOKUP($B145,Effectifs!$F$8:$U$907,8,0))</f>
        <v/>
      </c>
      <c r="F145" s="83" t="str">
        <f>IF(ISERROR(VLOOKUP($B145,Effectifs!$F$8:$U$907,10,0)),"",VLOOKUP($B145,Effectifs!$F$8:$U$907,10,0))</f>
        <v/>
      </c>
      <c r="G145" s="82" t="str">
        <f>IF(ISERROR(VLOOKUP($B145,Effectifs!$F$8:$U$907,13,0)),"",VLOOKUP($B145,Effectifs!$F$8:$U$907,13,0))</f>
        <v/>
      </c>
      <c r="H145" s="79" t="str">
        <f>IF(ISERROR(VLOOKUP($B145,Effectifs!$F$8:$U$907,14,0)),"",VLOOKUP($B145,Effectifs!$F$8:$U$907,14,0))</f>
        <v/>
      </c>
      <c r="I145" s="71"/>
      <c r="J145" s="71"/>
      <c r="K145" s="71"/>
      <c r="L145" s="71"/>
      <c r="M145" s="71"/>
      <c r="N145" s="71"/>
      <c r="O145" s="71"/>
      <c r="P145" s="71"/>
      <c r="Q145" s="71"/>
      <c r="R145" s="74"/>
    </row>
    <row r="146" spans="2:18" x14ac:dyDescent="0.25">
      <c r="B146" s="69"/>
      <c r="C146" s="77" t="str">
        <f ca="1">IF(ISERROR(($C$3-VLOOKUP($B146,Effectifs!$F$8:$U$907,5,0))/365),"",($C$3-VLOOKUP($B146,Effectifs!$F$8:$U$907,5,0))/365)</f>
        <v/>
      </c>
      <c r="D146" s="82" t="str">
        <f>IF(ISERROR(VLOOKUP($B146,Effectifs!$F$8:$U$907,7,0)),"",VLOOKUP($B146,Effectifs!$F$8:$U$907,7,0))</f>
        <v/>
      </c>
      <c r="E146" s="83" t="str">
        <f>IF(ISERROR(VLOOKUP($B146,Effectifs!$F$8:$U$907,8,0)),"",VLOOKUP($B146,Effectifs!$F$8:$U$907,8,0))</f>
        <v/>
      </c>
      <c r="F146" s="83" t="str">
        <f>IF(ISERROR(VLOOKUP($B146,Effectifs!$F$8:$U$907,10,0)),"",VLOOKUP($B146,Effectifs!$F$8:$U$907,10,0))</f>
        <v/>
      </c>
      <c r="G146" s="82" t="str">
        <f>IF(ISERROR(VLOOKUP($B146,Effectifs!$F$8:$U$907,13,0)),"",VLOOKUP($B146,Effectifs!$F$8:$U$907,13,0))</f>
        <v/>
      </c>
      <c r="H146" s="79" t="str">
        <f>IF(ISERROR(VLOOKUP($B146,Effectifs!$F$8:$U$907,14,0)),"",VLOOKUP($B146,Effectifs!$F$8:$U$907,14,0))</f>
        <v/>
      </c>
      <c r="I146" s="71"/>
      <c r="J146" s="71"/>
      <c r="K146" s="71"/>
      <c r="L146" s="71"/>
      <c r="M146" s="71"/>
      <c r="N146" s="71"/>
      <c r="O146" s="71"/>
      <c r="P146" s="71"/>
      <c r="Q146" s="71"/>
      <c r="R146" s="74"/>
    </row>
    <row r="147" spans="2:18" x14ac:dyDescent="0.25">
      <c r="B147" s="69"/>
      <c r="C147" s="77" t="str">
        <f ca="1">IF(ISERROR(($C$3-VLOOKUP($B147,Effectifs!$F$8:$U$907,5,0))/365),"",($C$3-VLOOKUP($B147,Effectifs!$F$8:$U$907,5,0))/365)</f>
        <v/>
      </c>
      <c r="D147" s="82" t="str">
        <f>IF(ISERROR(VLOOKUP($B147,Effectifs!$F$8:$U$907,7,0)),"",VLOOKUP($B147,Effectifs!$F$8:$U$907,7,0))</f>
        <v/>
      </c>
      <c r="E147" s="83" t="str">
        <f>IF(ISERROR(VLOOKUP($B147,Effectifs!$F$8:$U$907,8,0)),"",VLOOKUP($B147,Effectifs!$F$8:$U$907,8,0))</f>
        <v/>
      </c>
      <c r="F147" s="83" t="str">
        <f>IF(ISERROR(VLOOKUP($B147,Effectifs!$F$8:$U$907,10,0)),"",VLOOKUP($B147,Effectifs!$F$8:$U$907,10,0))</f>
        <v/>
      </c>
      <c r="G147" s="82" t="str">
        <f>IF(ISERROR(VLOOKUP($B147,Effectifs!$F$8:$U$907,13,0)),"",VLOOKUP($B147,Effectifs!$F$8:$U$907,13,0))</f>
        <v/>
      </c>
      <c r="H147" s="79" t="str">
        <f>IF(ISERROR(VLOOKUP($B147,Effectifs!$F$8:$U$907,14,0)),"",VLOOKUP($B147,Effectifs!$F$8:$U$907,14,0))</f>
        <v/>
      </c>
      <c r="I147" s="71"/>
      <c r="J147" s="71"/>
      <c r="K147" s="71"/>
      <c r="L147" s="71"/>
      <c r="M147" s="71"/>
      <c r="N147" s="71"/>
      <c r="O147" s="71"/>
      <c r="P147" s="71"/>
      <c r="Q147" s="71"/>
      <c r="R147" s="74"/>
    </row>
    <row r="148" spans="2:18" x14ac:dyDescent="0.25">
      <c r="B148" s="69"/>
      <c r="C148" s="77" t="str">
        <f ca="1">IF(ISERROR(($C$3-VLOOKUP($B148,Effectifs!$F$8:$U$907,5,0))/365),"",($C$3-VLOOKUP($B148,Effectifs!$F$8:$U$907,5,0))/365)</f>
        <v/>
      </c>
      <c r="D148" s="82" t="str">
        <f>IF(ISERROR(VLOOKUP($B148,Effectifs!$F$8:$U$907,7,0)),"",VLOOKUP($B148,Effectifs!$F$8:$U$907,7,0))</f>
        <v/>
      </c>
      <c r="E148" s="83" t="str">
        <f>IF(ISERROR(VLOOKUP($B148,Effectifs!$F$8:$U$907,8,0)),"",VLOOKUP($B148,Effectifs!$F$8:$U$907,8,0))</f>
        <v/>
      </c>
      <c r="F148" s="83" t="str">
        <f>IF(ISERROR(VLOOKUP($B148,Effectifs!$F$8:$U$907,10,0)),"",VLOOKUP($B148,Effectifs!$F$8:$U$907,10,0))</f>
        <v/>
      </c>
      <c r="G148" s="82" t="str">
        <f>IF(ISERROR(VLOOKUP($B148,Effectifs!$F$8:$U$907,13,0)),"",VLOOKUP($B148,Effectifs!$F$8:$U$907,13,0))</f>
        <v/>
      </c>
      <c r="H148" s="79" t="str">
        <f>IF(ISERROR(VLOOKUP($B148,Effectifs!$F$8:$U$907,14,0)),"",VLOOKUP($B148,Effectifs!$F$8:$U$907,14,0))</f>
        <v/>
      </c>
      <c r="I148" s="71"/>
      <c r="J148" s="71"/>
      <c r="K148" s="71"/>
      <c r="L148" s="71"/>
      <c r="M148" s="71"/>
      <c r="N148" s="71"/>
      <c r="O148" s="71"/>
      <c r="P148" s="71"/>
      <c r="Q148" s="71"/>
      <c r="R148" s="74"/>
    </row>
    <row r="149" spans="2:18" x14ac:dyDescent="0.25">
      <c r="B149" s="69"/>
      <c r="C149" s="77" t="str">
        <f ca="1">IF(ISERROR(($C$3-VLOOKUP($B149,Effectifs!$F$8:$U$907,5,0))/365),"",($C$3-VLOOKUP($B149,Effectifs!$F$8:$U$907,5,0))/365)</f>
        <v/>
      </c>
      <c r="D149" s="82" t="str">
        <f>IF(ISERROR(VLOOKUP($B149,Effectifs!$F$8:$U$907,7,0)),"",VLOOKUP($B149,Effectifs!$F$8:$U$907,7,0))</f>
        <v/>
      </c>
      <c r="E149" s="83" t="str">
        <f>IF(ISERROR(VLOOKUP($B149,Effectifs!$F$8:$U$907,8,0)),"",VLOOKUP($B149,Effectifs!$F$8:$U$907,8,0))</f>
        <v/>
      </c>
      <c r="F149" s="83" t="str">
        <f>IF(ISERROR(VLOOKUP($B149,Effectifs!$F$8:$U$907,10,0)),"",VLOOKUP($B149,Effectifs!$F$8:$U$907,10,0))</f>
        <v/>
      </c>
      <c r="G149" s="82" t="str">
        <f>IF(ISERROR(VLOOKUP($B149,Effectifs!$F$8:$U$907,13,0)),"",VLOOKUP($B149,Effectifs!$F$8:$U$907,13,0))</f>
        <v/>
      </c>
      <c r="H149" s="79" t="str">
        <f>IF(ISERROR(VLOOKUP($B149,Effectifs!$F$8:$U$907,14,0)),"",VLOOKUP($B149,Effectifs!$F$8:$U$907,14,0))</f>
        <v/>
      </c>
      <c r="I149" s="71"/>
      <c r="J149" s="71"/>
      <c r="K149" s="71"/>
      <c r="L149" s="71"/>
      <c r="M149" s="71"/>
      <c r="N149" s="71"/>
      <c r="O149" s="71"/>
      <c r="P149" s="71"/>
      <c r="Q149" s="71"/>
      <c r="R149" s="74"/>
    </row>
    <row r="150" spans="2:18" x14ac:dyDescent="0.25">
      <c r="B150" s="69"/>
      <c r="C150" s="77" t="str">
        <f ca="1">IF(ISERROR(($C$3-VLOOKUP($B150,Effectifs!$F$8:$U$907,5,0))/365),"",($C$3-VLOOKUP($B150,Effectifs!$F$8:$U$907,5,0))/365)</f>
        <v/>
      </c>
      <c r="D150" s="82" t="str">
        <f>IF(ISERROR(VLOOKUP($B150,Effectifs!$F$8:$U$907,7,0)),"",VLOOKUP($B150,Effectifs!$F$8:$U$907,7,0))</f>
        <v/>
      </c>
      <c r="E150" s="83" t="str">
        <f>IF(ISERROR(VLOOKUP($B150,Effectifs!$F$8:$U$907,8,0)),"",VLOOKUP($B150,Effectifs!$F$8:$U$907,8,0))</f>
        <v/>
      </c>
      <c r="F150" s="83" t="str">
        <f>IF(ISERROR(VLOOKUP($B150,Effectifs!$F$8:$U$907,10,0)),"",VLOOKUP($B150,Effectifs!$F$8:$U$907,10,0))</f>
        <v/>
      </c>
      <c r="G150" s="82" t="str">
        <f>IF(ISERROR(VLOOKUP($B150,Effectifs!$F$8:$U$907,13,0)),"",VLOOKUP($B150,Effectifs!$F$8:$U$907,13,0))</f>
        <v/>
      </c>
      <c r="H150" s="79" t="str">
        <f>IF(ISERROR(VLOOKUP($B150,Effectifs!$F$8:$U$907,14,0)),"",VLOOKUP($B150,Effectifs!$F$8:$U$907,14,0))</f>
        <v/>
      </c>
      <c r="I150" s="71"/>
      <c r="J150" s="71"/>
      <c r="K150" s="71"/>
      <c r="L150" s="71"/>
      <c r="M150" s="71"/>
      <c r="N150" s="71"/>
      <c r="O150" s="71"/>
      <c r="P150" s="71"/>
      <c r="Q150" s="71"/>
      <c r="R150" s="74"/>
    </row>
    <row r="151" spans="2:18" x14ac:dyDescent="0.25">
      <c r="B151" s="69"/>
      <c r="C151" s="77" t="str">
        <f ca="1">IF(ISERROR(($C$3-VLOOKUP($B151,Effectifs!$F$8:$U$907,5,0))/365),"",($C$3-VLOOKUP($B151,Effectifs!$F$8:$U$907,5,0))/365)</f>
        <v/>
      </c>
      <c r="D151" s="82" t="str">
        <f>IF(ISERROR(VLOOKUP($B151,Effectifs!$F$8:$U$907,7,0)),"",VLOOKUP($B151,Effectifs!$F$8:$U$907,7,0))</f>
        <v/>
      </c>
      <c r="E151" s="83" t="str">
        <f>IF(ISERROR(VLOOKUP($B151,Effectifs!$F$8:$U$907,8,0)),"",VLOOKUP($B151,Effectifs!$F$8:$U$907,8,0))</f>
        <v/>
      </c>
      <c r="F151" s="83" t="str">
        <f>IF(ISERROR(VLOOKUP($B151,Effectifs!$F$8:$U$907,10,0)),"",VLOOKUP($B151,Effectifs!$F$8:$U$907,10,0))</f>
        <v/>
      </c>
      <c r="G151" s="82" t="str">
        <f>IF(ISERROR(VLOOKUP($B151,Effectifs!$F$8:$U$907,13,0)),"",VLOOKUP($B151,Effectifs!$F$8:$U$907,13,0))</f>
        <v/>
      </c>
      <c r="H151" s="79" t="str">
        <f>IF(ISERROR(VLOOKUP($B151,Effectifs!$F$8:$U$907,14,0)),"",VLOOKUP($B151,Effectifs!$F$8:$U$907,14,0))</f>
        <v/>
      </c>
      <c r="I151" s="71"/>
      <c r="J151" s="71"/>
      <c r="K151" s="71"/>
      <c r="L151" s="71"/>
      <c r="M151" s="71"/>
      <c r="N151" s="71"/>
      <c r="O151" s="71"/>
      <c r="P151" s="71"/>
      <c r="Q151" s="71"/>
      <c r="R151" s="74"/>
    </row>
    <row r="152" spans="2:18" x14ac:dyDescent="0.25">
      <c r="B152" s="69"/>
      <c r="C152" s="77" t="str">
        <f ca="1">IF(ISERROR(($C$3-VLOOKUP($B152,Effectifs!$F$8:$U$907,5,0))/365),"",($C$3-VLOOKUP($B152,Effectifs!$F$8:$U$907,5,0))/365)</f>
        <v/>
      </c>
      <c r="D152" s="82" t="str">
        <f>IF(ISERROR(VLOOKUP($B152,Effectifs!$F$8:$U$907,7,0)),"",VLOOKUP($B152,Effectifs!$F$8:$U$907,7,0))</f>
        <v/>
      </c>
      <c r="E152" s="83" t="str">
        <f>IF(ISERROR(VLOOKUP($B152,Effectifs!$F$8:$U$907,8,0)),"",VLOOKUP($B152,Effectifs!$F$8:$U$907,8,0))</f>
        <v/>
      </c>
      <c r="F152" s="83" t="str">
        <f>IF(ISERROR(VLOOKUP($B152,Effectifs!$F$8:$U$907,10,0)),"",VLOOKUP($B152,Effectifs!$F$8:$U$907,10,0))</f>
        <v/>
      </c>
      <c r="G152" s="82" t="str">
        <f>IF(ISERROR(VLOOKUP($B152,Effectifs!$F$8:$U$907,13,0)),"",VLOOKUP($B152,Effectifs!$F$8:$U$907,13,0))</f>
        <v/>
      </c>
      <c r="H152" s="79" t="str">
        <f>IF(ISERROR(VLOOKUP($B152,Effectifs!$F$8:$U$907,14,0)),"",VLOOKUP($B152,Effectifs!$F$8:$U$907,14,0))</f>
        <v/>
      </c>
      <c r="I152" s="71"/>
      <c r="J152" s="71"/>
      <c r="K152" s="71"/>
      <c r="L152" s="71"/>
      <c r="M152" s="71"/>
      <c r="N152" s="71"/>
      <c r="O152" s="71"/>
      <c r="P152" s="71"/>
      <c r="Q152" s="71"/>
      <c r="R152" s="74"/>
    </row>
    <row r="153" spans="2:18" x14ac:dyDescent="0.25">
      <c r="B153" s="69"/>
      <c r="C153" s="77" t="str">
        <f ca="1">IF(ISERROR(($C$3-VLOOKUP($B153,Effectifs!$F$8:$U$907,5,0))/365),"",($C$3-VLOOKUP($B153,Effectifs!$F$8:$U$907,5,0))/365)</f>
        <v/>
      </c>
      <c r="D153" s="82" t="str">
        <f>IF(ISERROR(VLOOKUP($B153,Effectifs!$F$8:$U$907,7,0)),"",VLOOKUP($B153,Effectifs!$F$8:$U$907,7,0))</f>
        <v/>
      </c>
      <c r="E153" s="83" t="str">
        <f>IF(ISERROR(VLOOKUP($B153,Effectifs!$F$8:$U$907,8,0)),"",VLOOKUP($B153,Effectifs!$F$8:$U$907,8,0))</f>
        <v/>
      </c>
      <c r="F153" s="83" t="str">
        <f>IF(ISERROR(VLOOKUP($B153,Effectifs!$F$8:$U$907,10,0)),"",VLOOKUP($B153,Effectifs!$F$8:$U$907,10,0))</f>
        <v/>
      </c>
      <c r="G153" s="82" t="str">
        <f>IF(ISERROR(VLOOKUP($B153,Effectifs!$F$8:$U$907,13,0)),"",VLOOKUP($B153,Effectifs!$F$8:$U$907,13,0))</f>
        <v/>
      </c>
      <c r="H153" s="79" t="str">
        <f>IF(ISERROR(VLOOKUP($B153,Effectifs!$F$8:$U$907,14,0)),"",VLOOKUP($B153,Effectifs!$F$8:$U$907,14,0))</f>
        <v/>
      </c>
      <c r="I153" s="71"/>
      <c r="J153" s="71"/>
      <c r="K153" s="71"/>
      <c r="L153" s="71"/>
      <c r="M153" s="71"/>
      <c r="N153" s="71"/>
      <c r="O153" s="71"/>
      <c r="P153" s="71"/>
      <c r="Q153" s="71"/>
      <c r="R153" s="74"/>
    </row>
    <row r="154" spans="2:18" x14ac:dyDescent="0.25">
      <c r="B154" s="69"/>
      <c r="C154" s="77" t="str">
        <f ca="1">IF(ISERROR(($C$3-VLOOKUP($B154,Effectifs!$F$8:$U$907,5,0))/365),"",($C$3-VLOOKUP($B154,Effectifs!$F$8:$U$907,5,0))/365)</f>
        <v/>
      </c>
      <c r="D154" s="82" t="str">
        <f>IF(ISERROR(VLOOKUP($B154,Effectifs!$F$8:$U$907,7,0)),"",VLOOKUP($B154,Effectifs!$F$8:$U$907,7,0))</f>
        <v/>
      </c>
      <c r="E154" s="83" t="str">
        <f>IF(ISERROR(VLOOKUP($B154,Effectifs!$F$8:$U$907,8,0)),"",VLOOKUP($B154,Effectifs!$F$8:$U$907,8,0))</f>
        <v/>
      </c>
      <c r="F154" s="83" t="str">
        <f>IF(ISERROR(VLOOKUP($B154,Effectifs!$F$8:$U$907,10,0)),"",VLOOKUP($B154,Effectifs!$F$8:$U$907,10,0))</f>
        <v/>
      </c>
      <c r="G154" s="82" t="str">
        <f>IF(ISERROR(VLOOKUP($B154,Effectifs!$F$8:$U$907,13,0)),"",VLOOKUP($B154,Effectifs!$F$8:$U$907,13,0))</f>
        <v/>
      </c>
      <c r="H154" s="79" t="str">
        <f>IF(ISERROR(VLOOKUP($B154,Effectifs!$F$8:$U$907,14,0)),"",VLOOKUP($B154,Effectifs!$F$8:$U$907,14,0))</f>
        <v/>
      </c>
      <c r="I154" s="71"/>
      <c r="J154" s="71"/>
      <c r="K154" s="71"/>
      <c r="L154" s="71"/>
      <c r="M154" s="71"/>
      <c r="N154" s="71"/>
      <c r="O154" s="71"/>
      <c r="P154" s="71"/>
      <c r="Q154" s="71"/>
      <c r="R154" s="74"/>
    </row>
    <row r="155" spans="2:18" x14ac:dyDescent="0.25">
      <c r="B155" s="69"/>
      <c r="C155" s="77" t="str">
        <f ca="1">IF(ISERROR(($C$3-VLOOKUP($B155,Effectifs!$F$8:$U$907,5,0))/365),"",($C$3-VLOOKUP($B155,Effectifs!$F$8:$U$907,5,0))/365)</f>
        <v/>
      </c>
      <c r="D155" s="82" t="str">
        <f>IF(ISERROR(VLOOKUP($B155,Effectifs!$F$8:$U$907,7,0)),"",VLOOKUP($B155,Effectifs!$F$8:$U$907,7,0))</f>
        <v/>
      </c>
      <c r="E155" s="83" t="str">
        <f>IF(ISERROR(VLOOKUP($B155,Effectifs!$F$8:$U$907,8,0)),"",VLOOKUP($B155,Effectifs!$F$8:$U$907,8,0))</f>
        <v/>
      </c>
      <c r="F155" s="83" t="str">
        <f>IF(ISERROR(VLOOKUP($B155,Effectifs!$F$8:$U$907,10,0)),"",VLOOKUP($B155,Effectifs!$F$8:$U$907,10,0))</f>
        <v/>
      </c>
      <c r="G155" s="82" t="str">
        <f>IF(ISERROR(VLOOKUP($B155,Effectifs!$F$8:$U$907,13,0)),"",VLOOKUP($B155,Effectifs!$F$8:$U$907,13,0))</f>
        <v/>
      </c>
      <c r="H155" s="79" t="str">
        <f>IF(ISERROR(VLOOKUP($B155,Effectifs!$F$8:$U$907,14,0)),"",VLOOKUP($B155,Effectifs!$F$8:$U$907,14,0))</f>
        <v/>
      </c>
      <c r="I155" s="71"/>
      <c r="J155" s="71"/>
      <c r="K155" s="71"/>
      <c r="L155" s="71"/>
      <c r="M155" s="71"/>
      <c r="N155" s="71"/>
      <c r="O155" s="71"/>
      <c r="P155" s="71"/>
      <c r="Q155" s="71"/>
      <c r="R155" s="74"/>
    </row>
    <row r="156" spans="2:18" x14ac:dyDescent="0.25">
      <c r="B156" s="69"/>
      <c r="C156" s="77" t="str">
        <f ca="1">IF(ISERROR(($C$3-VLOOKUP($B156,Effectifs!$F$8:$U$907,5,0))/365),"",($C$3-VLOOKUP($B156,Effectifs!$F$8:$U$907,5,0))/365)</f>
        <v/>
      </c>
      <c r="D156" s="82" t="str">
        <f>IF(ISERROR(VLOOKUP($B156,Effectifs!$F$8:$U$907,7,0)),"",VLOOKUP($B156,Effectifs!$F$8:$U$907,7,0))</f>
        <v/>
      </c>
      <c r="E156" s="83" t="str">
        <f>IF(ISERROR(VLOOKUP($B156,Effectifs!$F$8:$U$907,8,0)),"",VLOOKUP($B156,Effectifs!$F$8:$U$907,8,0))</f>
        <v/>
      </c>
      <c r="F156" s="83" t="str">
        <f>IF(ISERROR(VLOOKUP($B156,Effectifs!$F$8:$U$907,10,0)),"",VLOOKUP($B156,Effectifs!$F$8:$U$907,10,0))</f>
        <v/>
      </c>
      <c r="G156" s="82" t="str">
        <f>IF(ISERROR(VLOOKUP($B156,Effectifs!$F$8:$U$907,13,0)),"",VLOOKUP($B156,Effectifs!$F$8:$U$907,13,0))</f>
        <v/>
      </c>
      <c r="H156" s="79" t="str">
        <f>IF(ISERROR(VLOOKUP($B156,Effectifs!$F$8:$U$907,14,0)),"",VLOOKUP($B156,Effectifs!$F$8:$U$907,14,0))</f>
        <v/>
      </c>
      <c r="I156" s="71"/>
      <c r="J156" s="71"/>
      <c r="K156" s="71"/>
      <c r="L156" s="71"/>
      <c r="M156" s="71"/>
      <c r="N156" s="71"/>
      <c r="O156" s="71"/>
      <c r="P156" s="71"/>
      <c r="Q156" s="71"/>
      <c r="R156" s="74"/>
    </row>
    <row r="157" spans="2:18" x14ac:dyDescent="0.25">
      <c r="B157" s="69"/>
      <c r="C157" s="77" t="str">
        <f ca="1">IF(ISERROR(($C$3-VLOOKUP($B157,Effectifs!$F$8:$U$907,5,0))/365),"",($C$3-VLOOKUP($B157,Effectifs!$F$8:$U$907,5,0))/365)</f>
        <v/>
      </c>
      <c r="D157" s="82" t="str">
        <f>IF(ISERROR(VLOOKUP($B157,Effectifs!$F$8:$U$907,7,0)),"",VLOOKUP($B157,Effectifs!$F$8:$U$907,7,0))</f>
        <v/>
      </c>
      <c r="E157" s="83" t="str">
        <f>IF(ISERROR(VLOOKUP($B157,Effectifs!$F$8:$U$907,8,0)),"",VLOOKUP($B157,Effectifs!$F$8:$U$907,8,0))</f>
        <v/>
      </c>
      <c r="F157" s="83" t="str">
        <f>IF(ISERROR(VLOOKUP($B157,Effectifs!$F$8:$U$907,10,0)),"",VLOOKUP($B157,Effectifs!$F$8:$U$907,10,0))</f>
        <v/>
      </c>
      <c r="G157" s="82" t="str">
        <f>IF(ISERROR(VLOOKUP($B157,Effectifs!$F$8:$U$907,13,0)),"",VLOOKUP($B157,Effectifs!$F$8:$U$907,13,0))</f>
        <v/>
      </c>
      <c r="H157" s="79" t="str">
        <f>IF(ISERROR(VLOOKUP($B157,Effectifs!$F$8:$U$907,14,0)),"",VLOOKUP($B157,Effectifs!$F$8:$U$907,14,0))</f>
        <v/>
      </c>
      <c r="I157" s="71"/>
      <c r="J157" s="71"/>
      <c r="K157" s="71"/>
      <c r="L157" s="71"/>
      <c r="M157" s="71"/>
      <c r="N157" s="71"/>
      <c r="O157" s="71"/>
      <c r="P157" s="71"/>
      <c r="Q157" s="71"/>
      <c r="R157" s="74"/>
    </row>
    <row r="158" spans="2:18" x14ac:dyDescent="0.25">
      <c r="B158" s="69"/>
      <c r="C158" s="77" t="str">
        <f ca="1">IF(ISERROR(($C$3-VLOOKUP($B158,Effectifs!$F$8:$U$907,5,0))/365),"",($C$3-VLOOKUP($B158,Effectifs!$F$8:$U$907,5,0))/365)</f>
        <v/>
      </c>
      <c r="D158" s="82" t="str">
        <f>IF(ISERROR(VLOOKUP($B158,Effectifs!$F$8:$U$907,7,0)),"",VLOOKUP($B158,Effectifs!$F$8:$U$907,7,0))</f>
        <v/>
      </c>
      <c r="E158" s="83" t="str">
        <f>IF(ISERROR(VLOOKUP($B158,Effectifs!$F$8:$U$907,8,0)),"",VLOOKUP($B158,Effectifs!$F$8:$U$907,8,0))</f>
        <v/>
      </c>
      <c r="F158" s="83" t="str">
        <f>IF(ISERROR(VLOOKUP($B158,Effectifs!$F$8:$U$907,10,0)),"",VLOOKUP($B158,Effectifs!$F$8:$U$907,10,0))</f>
        <v/>
      </c>
      <c r="G158" s="82" t="str">
        <f>IF(ISERROR(VLOOKUP($B158,Effectifs!$F$8:$U$907,13,0)),"",VLOOKUP($B158,Effectifs!$F$8:$U$907,13,0))</f>
        <v/>
      </c>
      <c r="H158" s="79" t="str">
        <f>IF(ISERROR(VLOOKUP($B158,Effectifs!$F$8:$U$907,14,0)),"",VLOOKUP($B158,Effectifs!$F$8:$U$907,14,0))</f>
        <v/>
      </c>
      <c r="I158" s="71"/>
      <c r="J158" s="71"/>
      <c r="K158" s="71"/>
      <c r="L158" s="71"/>
      <c r="M158" s="71"/>
      <c r="N158" s="71"/>
      <c r="O158" s="71"/>
      <c r="P158" s="71"/>
      <c r="Q158" s="71"/>
      <c r="R158" s="74"/>
    </row>
    <row r="159" spans="2:18" x14ac:dyDescent="0.25">
      <c r="B159" s="69"/>
      <c r="C159" s="77" t="str">
        <f ca="1">IF(ISERROR(($C$3-VLOOKUP($B159,Effectifs!$F$8:$U$907,5,0))/365),"",($C$3-VLOOKUP($B159,Effectifs!$F$8:$U$907,5,0))/365)</f>
        <v/>
      </c>
      <c r="D159" s="82" t="str">
        <f>IF(ISERROR(VLOOKUP($B159,Effectifs!$F$8:$U$907,7,0)),"",VLOOKUP($B159,Effectifs!$F$8:$U$907,7,0))</f>
        <v/>
      </c>
      <c r="E159" s="83" t="str">
        <f>IF(ISERROR(VLOOKUP($B159,Effectifs!$F$8:$U$907,8,0)),"",VLOOKUP($B159,Effectifs!$F$8:$U$907,8,0))</f>
        <v/>
      </c>
      <c r="F159" s="83" t="str">
        <f>IF(ISERROR(VLOOKUP($B159,Effectifs!$F$8:$U$907,10,0)),"",VLOOKUP($B159,Effectifs!$F$8:$U$907,10,0))</f>
        <v/>
      </c>
      <c r="G159" s="82" t="str">
        <f>IF(ISERROR(VLOOKUP($B159,Effectifs!$F$8:$U$907,13,0)),"",VLOOKUP($B159,Effectifs!$F$8:$U$907,13,0))</f>
        <v/>
      </c>
      <c r="H159" s="79" t="str">
        <f>IF(ISERROR(VLOOKUP($B159,Effectifs!$F$8:$U$907,14,0)),"",VLOOKUP($B159,Effectifs!$F$8:$U$907,14,0))</f>
        <v/>
      </c>
      <c r="I159" s="71"/>
      <c r="J159" s="71"/>
      <c r="K159" s="71"/>
      <c r="L159" s="71"/>
      <c r="M159" s="71"/>
      <c r="N159" s="71"/>
      <c r="O159" s="71"/>
      <c r="P159" s="71"/>
      <c r="Q159" s="71"/>
      <c r="R159" s="74"/>
    </row>
    <row r="160" spans="2:18" x14ac:dyDescent="0.25">
      <c r="B160" s="69"/>
      <c r="C160" s="77" t="str">
        <f ca="1">IF(ISERROR(($C$3-VLOOKUP($B160,Effectifs!$F$8:$U$907,5,0))/365),"",($C$3-VLOOKUP($B160,Effectifs!$F$8:$U$907,5,0))/365)</f>
        <v/>
      </c>
      <c r="D160" s="82" t="str">
        <f>IF(ISERROR(VLOOKUP($B160,Effectifs!$F$8:$U$907,7,0)),"",VLOOKUP($B160,Effectifs!$F$8:$U$907,7,0))</f>
        <v/>
      </c>
      <c r="E160" s="83" t="str">
        <f>IF(ISERROR(VLOOKUP($B160,Effectifs!$F$8:$U$907,8,0)),"",VLOOKUP($B160,Effectifs!$F$8:$U$907,8,0))</f>
        <v/>
      </c>
      <c r="F160" s="83" t="str">
        <f>IF(ISERROR(VLOOKUP($B160,Effectifs!$F$8:$U$907,10,0)),"",VLOOKUP($B160,Effectifs!$F$8:$U$907,10,0))</f>
        <v/>
      </c>
      <c r="G160" s="82" t="str">
        <f>IF(ISERROR(VLOOKUP($B160,Effectifs!$F$8:$U$907,13,0)),"",VLOOKUP($B160,Effectifs!$F$8:$U$907,13,0))</f>
        <v/>
      </c>
      <c r="H160" s="79" t="str">
        <f>IF(ISERROR(VLOOKUP($B160,Effectifs!$F$8:$U$907,14,0)),"",VLOOKUP($B160,Effectifs!$F$8:$U$907,14,0))</f>
        <v/>
      </c>
      <c r="I160" s="71"/>
      <c r="J160" s="71"/>
      <c r="K160" s="71"/>
      <c r="L160" s="71"/>
      <c r="M160" s="71"/>
      <c r="N160" s="71"/>
      <c r="O160" s="71"/>
      <c r="P160" s="71"/>
      <c r="Q160" s="71"/>
      <c r="R160" s="74"/>
    </row>
    <row r="161" spans="2:18" x14ac:dyDescent="0.25">
      <c r="B161" s="69"/>
      <c r="C161" s="77" t="str">
        <f ca="1">IF(ISERROR(($C$3-VLOOKUP($B161,Effectifs!$F$8:$U$907,5,0))/365),"",($C$3-VLOOKUP($B161,Effectifs!$F$8:$U$907,5,0))/365)</f>
        <v/>
      </c>
      <c r="D161" s="82" t="str">
        <f>IF(ISERROR(VLOOKUP($B161,Effectifs!$F$8:$U$907,7,0)),"",VLOOKUP($B161,Effectifs!$F$8:$U$907,7,0))</f>
        <v/>
      </c>
      <c r="E161" s="83" t="str">
        <f>IF(ISERROR(VLOOKUP($B161,Effectifs!$F$8:$U$907,8,0)),"",VLOOKUP($B161,Effectifs!$F$8:$U$907,8,0))</f>
        <v/>
      </c>
      <c r="F161" s="83" t="str">
        <f>IF(ISERROR(VLOOKUP($B161,Effectifs!$F$8:$U$907,10,0)),"",VLOOKUP($B161,Effectifs!$F$8:$U$907,10,0))</f>
        <v/>
      </c>
      <c r="G161" s="82" t="str">
        <f>IF(ISERROR(VLOOKUP($B161,Effectifs!$F$8:$U$907,13,0)),"",VLOOKUP($B161,Effectifs!$F$8:$U$907,13,0))</f>
        <v/>
      </c>
      <c r="H161" s="79" t="str">
        <f>IF(ISERROR(VLOOKUP($B161,Effectifs!$F$8:$U$907,14,0)),"",VLOOKUP($B161,Effectifs!$F$8:$U$907,14,0))</f>
        <v/>
      </c>
      <c r="I161" s="71"/>
      <c r="J161" s="71"/>
      <c r="K161" s="71"/>
      <c r="L161" s="71"/>
      <c r="M161" s="71"/>
      <c r="N161" s="71"/>
      <c r="O161" s="71"/>
      <c r="P161" s="71"/>
      <c r="Q161" s="71"/>
      <c r="R161" s="74"/>
    </row>
    <row r="162" spans="2:18" x14ac:dyDescent="0.25">
      <c r="B162" s="69"/>
      <c r="C162" s="77" t="str">
        <f ca="1">IF(ISERROR(($C$3-VLOOKUP($B162,Effectifs!$F$8:$U$907,5,0))/365),"",($C$3-VLOOKUP($B162,Effectifs!$F$8:$U$907,5,0))/365)</f>
        <v/>
      </c>
      <c r="D162" s="82" t="str">
        <f>IF(ISERROR(VLOOKUP($B162,Effectifs!$F$8:$U$907,7,0)),"",VLOOKUP($B162,Effectifs!$F$8:$U$907,7,0))</f>
        <v/>
      </c>
      <c r="E162" s="83" t="str">
        <f>IF(ISERROR(VLOOKUP($B162,Effectifs!$F$8:$U$907,8,0)),"",VLOOKUP($B162,Effectifs!$F$8:$U$907,8,0))</f>
        <v/>
      </c>
      <c r="F162" s="83" t="str">
        <f>IF(ISERROR(VLOOKUP($B162,Effectifs!$F$8:$U$907,10,0)),"",VLOOKUP($B162,Effectifs!$F$8:$U$907,10,0))</f>
        <v/>
      </c>
      <c r="G162" s="82" t="str">
        <f>IF(ISERROR(VLOOKUP($B162,Effectifs!$F$8:$U$907,13,0)),"",VLOOKUP($B162,Effectifs!$F$8:$U$907,13,0))</f>
        <v/>
      </c>
      <c r="H162" s="79" t="str">
        <f>IF(ISERROR(VLOOKUP($B162,Effectifs!$F$8:$U$907,14,0)),"",VLOOKUP($B162,Effectifs!$F$8:$U$907,14,0))</f>
        <v/>
      </c>
      <c r="I162" s="71"/>
      <c r="J162" s="71"/>
      <c r="K162" s="71"/>
      <c r="L162" s="71"/>
      <c r="M162" s="71"/>
      <c r="N162" s="71"/>
      <c r="O162" s="71"/>
      <c r="P162" s="71"/>
      <c r="Q162" s="71"/>
      <c r="R162" s="74"/>
    </row>
    <row r="163" spans="2:18" x14ac:dyDescent="0.25">
      <c r="B163" s="69"/>
      <c r="C163" s="77" t="str">
        <f ca="1">IF(ISERROR(($C$3-VLOOKUP($B163,Effectifs!$F$8:$U$907,5,0))/365),"",($C$3-VLOOKUP($B163,Effectifs!$F$8:$U$907,5,0))/365)</f>
        <v/>
      </c>
      <c r="D163" s="82" t="str">
        <f>IF(ISERROR(VLOOKUP($B163,Effectifs!$F$8:$U$907,7,0)),"",VLOOKUP($B163,Effectifs!$F$8:$U$907,7,0))</f>
        <v/>
      </c>
      <c r="E163" s="83" t="str">
        <f>IF(ISERROR(VLOOKUP($B163,Effectifs!$F$8:$U$907,8,0)),"",VLOOKUP($B163,Effectifs!$F$8:$U$907,8,0))</f>
        <v/>
      </c>
      <c r="F163" s="83" t="str">
        <f>IF(ISERROR(VLOOKUP($B163,Effectifs!$F$8:$U$907,10,0)),"",VLOOKUP($B163,Effectifs!$F$8:$U$907,10,0))</f>
        <v/>
      </c>
      <c r="G163" s="82" t="str">
        <f>IF(ISERROR(VLOOKUP($B163,Effectifs!$F$8:$U$907,13,0)),"",VLOOKUP($B163,Effectifs!$F$8:$U$907,13,0))</f>
        <v/>
      </c>
      <c r="H163" s="79" t="str">
        <f>IF(ISERROR(VLOOKUP($B163,Effectifs!$F$8:$U$907,14,0)),"",VLOOKUP($B163,Effectifs!$F$8:$U$907,14,0))</f>
        <v/>
      </c>
      <c r="I163" s="71"/>
      <c r="J163" s="71"/>
      <c r="K163" s="71"/>
      <c r="L163" s="71"/>
      <c r="M163" s="71"/>
      <c r="N163" s="71"/>
      <c r="O163" s="71"/>
      <c r="P163" s="71"/>
      <c r="Q163" s="71"/>
      <c r="R163" s="74"/>
    </row>
    <row r="164" spans="2:18" x14ac:dyDescent="0.25">
      <c r="B164" s="69"/>
      <c r="C164" s="77" t="str">
        <f ca="1">IF(ISERROR(($C$3-VLOOKUP($B164,Effectifs!$F$8:$U$907,5,0))/365),"",($C$3-VLOOKUP($B164,Effectifs!$F$8:$U$907,5,0))/365)</f>
        <v/>
      </c>
      <c r="D164" s="82" t="str">
        <f>IF(ISERROR(VLOOKUP($B164,Effectifs!$F$8:$U$907,7,0)),"",VLOOKUP($B164,Effectifs!$F$8:$U$907,7,0))</f>
        <v/>
      </c>
      <c r="E164" s="83" t="str">
        <f>IF(ISERROR(VLOOKUP($B164,Effectifs!$F$8:$U$907,8,0)),"",VLOOKUP($B164,Effectifs!$F$8:$U$907,8,0))</f>
        <v/>
      </c>
      <c r="F164" s="83" t="str">
        <f>IF(ISERROR(VLOOKUP($B164,Effectifs!$F$8:$U$907,10,0)),"",VLOOKUP($B164,Effectifs!$F$8:$U$907,10,0))</f>
        <v/>
      </c>
      <c r="G164" s="82" t="str">
        <f>IF(ISERROR(VLOOKUP($B164,Effectifs!$F$8:$U$907,13,0)),"",VLOOKUP($B164,Effectifs!$F$8:$U$907,13,0))</f>
        <v/>
      </c>
      <c r="H164" s="79" t="str">
        <f>IF(ISERROR(VLOOKUP($B164,Effectifs!$F$8:$U$907,14,0)),"",VLOOKUP($B164,Effectifs!$F$8:$U$907,14,0))</f>
        <v/>
      </c>
      <c r="I164" s="71"/>
      <c r="J164" s="71"/>
      <c r="K164" s="71"/>
      <c r="L164" s="71"/>
      <c r="M164" s="71"/>
      <c r="N164" s="71"/>
      <c r="O164" s="71"/>
      <c r="P164" s="71"/>
      <c r="Q164" s="71"/>
      <c r="R164" s="74"/>
    </row>
    <row r="165" spans="2:18" x14ac:dyDescent="0.25">
      <c r="B165" s="69"/>
      <c r="C165" s="77" t="str">
        <f ca="1">IF(ISERROR(($C$3-VLOOKUP($B165,Effectifs!$F$8:$U$907,5,0))/365),"",($C$3-VLOOKUP($B165,Effectifs!$F$8:$U$907,5,0))/365)</f>
        <v/>
      </c>
      <c r="D165" s="82" t="str">
        <f>IF(ISERROR(VLOOKUP($B165,Effectifs!$F$8:$U$907,7,0)),"",VLOOKUP($B165,Effectifs!$F$8:$U$907,7,0))</f>
        <v/>
      </c>
      <c r="E165" s="83" t="str">
        <f>IF(ISERROR(VLOOKUP($B165,Effectifs!$F$8:$U$907,8,0)),"",VLOOKUP($B165,Effectifs!$F$8:$U$907,8,0))</f>
        <v/>
      </c>
      <c r="F165" s="83" t="str">
        <f>IF(ISERROR(VLOOKUP($B165,Effectifs!$F$8:$U$907,10,0)),"",VLOOKUP($B165,Effectifs!$F$8:$U$907,10,0))</f>
        <v/>
      </c>
      <c r="G165" s="82" t="str">
        <f>IF(ISERROR(VLOOKUP($B165,Effectifs!$F$8:$U$907,13,0)),"",VLOOKUP($B165,Effectifs!$F$8:$U$907,13,0))</f>
        <v/>
      </c>
      <c r="H165" s="79" t="str">
        <f>IF(ISERROR(VLOOKUP($B165,Effectifs!$F$8:$U$907,14,0)),"",VLOOKUP($B165,Effectifs!$F$8:$U$907,14,0))</f>
        <v/>
      </c>
      <c r="I165" s="71"/>
      <c r="J165" s="71"/>
      <c r="K165" s="71"/>
      <c r="L165" s="71"/>
      <c r="M165" s="71"/>
      <c r="N165" s="71"/>
      <c r="O165" s="71"/>
      <c r="P165" s="71"/>
      <c r="Q165" s="71"/>
      <c r="R165" s="74"/>
    </row>
    <row r="166" spans="2:18" x14ac:dyDescent="0.25">
      <c r="B166" s="69"/>
      <c r="C166" s="77" t="str">
        <f ca="1">IF(ISERROR(($C$3-VLOOKUP($B166,Effectifs!$F$8:$U$907,5,0))/365),"",($C$3-VLOOKUP($B166,Effectifs!$F$8:$U$907,5,0))/365)</f>
        <v/>
      </c>
      <c r="D166" s="82" t="str">
        <f>IF(ISERROR(VLOOKUP($B166,Effectifs!$F$8:$U$907,7,0)),"",VLOOKUP($B166,Effectifs!$F$8:$U$907,7,0))</f>
        <v/>
      </c>
      <c r="E166" s="83" t="str">
        <f>IF(ISERROR(VLOOKUP($B166,Effectifs!$F$8:$U$907,8,0)),"",VLOOKUP($B166,Effectifs!$F$8:$U$907,8,0))</f>
        <v/>
      </c>
      <c r="F166" s="83" t="str">
        <f>IF(ISERROR(VLOOKUP($B166,Effectifs!$F$8:$U$907,10,0)),"",VLOOKUP($B166,Effectifs!$F$8:$U$907,10,0))</f>
        <v/>
      </c>
      <c r="G166" s="82" t="str">
        <f>IF(ISERROR(VLOOKUP($B166,Effectifs!$F$8:$U$907,13,0)),"",VLOOKUP($B166,Effectifs!$F$8:$U$907,13,0))</f>
        <v/>
      </c>
      <c r="H166" s="79" t="str">
        <f>IF(ISERROR(VLOOKUP($B166,Effectifs!$F$8:$U$907,14,0)),"",VLOOKUP($B166,Effectifs!$F$8:$U$907,14,0))</f>
        <v/>
      </c>
      <c r="I166" s="71"/>
      <c r="J166" s="71"/>
      <c r="K166" s="71"/>
      <c r="L166" s="71"/>
      <c r="M166" s="71"/>
      <c r="N166" s="71"/>
      <c r="O166" s="71"/>
      <c r="P166" s="71"/>
      <c r="Q166" s="71"/>
      <c r="R166" s="74"/>
    </row>
    <row r="167" spans="2:18" x14ac:dyDescent="0.25">
      <c r="B167" s="69"/>
      <c r="C167" s="77" t="str">
        <f ca="1">IF(ISERROR(($C$3-VLOOKUP($B167,Effectifs!$F$8:$U$907,5,0))/365),"",($C$3-VLOOKUP($B167,Effectifs!$F$8:$U$907,5,0))/365)</f>
        <v/>
      </c>
      <c r="D167" s="82" t="str">
        <f>IF(ISERROR(VLOOKUP($B167,Effectifs!$F$8:$U$907,7,0)),"",VLOOKUP($B167,Effectifs!$F$8:$U$907,7,0))</f>
        <v/>
      </c>
      <c r="E167" s="83" t="str">
        <f>IF(ISERROR(VLOOKUP($B167,Effectifs!$F$8:$U$907,8,0)),"",VLOOKUP($B167,Effectifs!$F$8:$U$907,8,0))</f>
        <v/>
      </c>
      <c r="F167" s="83" t="str">
        <f>IF(ISERROR(VLOOKUP($B167,Effectifs!$F$8:$U$907,10,0)),"",VLOOKUP($B167,Effectifs!$F$8:$U$907,10,0))</f>
        <v/>
      </c>
      <c r="G167" s="82" t="str">
        <f>IF(ISERROR(VLOOKUP($B167,Effectifs!$F$8:$U$907,13,0)),"",VLOOKUP($B167,Effectifs!$F$8:$U$907,13,0))</f>
        <v/>
      </c>
      <c r="H167" s="79" t="str">
        <f>IF(ISERROR(VLOOKUP($B167,Effectifs!$F$8:$U$907,14,0)),"",VLOOKUP($B167,Effectifs!$F$8:$U$907,14,0))</f>
        <v/>
      </c>
      <c r="I167" s="71"/>
      <c r="J167" s="71"/>
      <c r="K167" s="71"/>
      <c r="L167" s="71"/>
      <c r="M167" s="71"/>
      <c r="N167" s="71"/>
      <c r="O167" s="71"/>
      <c r="P167" s="71"/>
      <c r="Q167" s="71"/>
      <c r="R167" s="74"/>
    </row>
    <row r="168" spans="2:18" x14ac:dyDescent="0.25">
      <c r="B168" s="69"/>
      <c r="C168" s="77" t="str">
        <f ca="1">IF(ISERROR(($C$3-VLOOKUP($B168,Effectifs!$F$8:$U$907,5,0))/365),"",($C$3-VLOOKUP($B168,Effectifs!$F$8:$U$907,5,0))/365)</f>
        <v/>
      </c>
      <c r="D168" s="82" t="str">
        <f>IF(ISERROR(VLOOKUP($B168,Effectifs!$F$8:$U$907,7,0)),"",VLOOKUP($B168,Effectifs!$F$8:$U$907,7,0))</f>
        <v/>
      </c>
      <c r="E168" s="83" t="str">
        <f>IF(ISERROR(VLOOKUP($B168,Effectifs!$F$8:$U$907,8,0)),"",VLOOKUP($B168,Effectifs!$F$8:$U$907,8,0))</f>
        <v/>
      </c>
      <c r="F168" s="83" t="str">
        <f>IF(ISERROR(VLOOKUP($B168,Effectifs!$F$8:$U$907,10,0)),"",VLOOKUP($B168,Effectifs!$F$8:$U$907,10,0))</f>
        <v/>
      </c>
      <c r="G168" s="82" t="str">
        <f>IF(ISERROR(VLOOKUP($B168,Effectifs!$F$8:$U$907,13,0)),"",VLOOKUP($B168,Effectifs!$F$8:$U$907,13,0))</f>
        <v/>
      </c>
      <c r="H168" s="79" t="str">
        <f>IF(ISERROR(VLOOKUP($B168,Effectifs!$F$8:$U$907,14,0)),"",VLOOKUP($B168,Effectifs!$F$8:$U$907,14,0))</f>
        <v/>
      </c>
      <c r="I168" s="71"/>
      <c r="J168" s="71"/>
      <c r="K168" s="71"/>
      <c r="L168" s="71"/>
      <c r="M168" s="71"/>
      <c r="N168" s="71"/>
      <c r="O168" s="71"/>
      <c r="P168" s="71"/>
      <c r="Q168" s="71"/>
      <c r="R168" s="74"/>
    </row>
    <row r="169" spans="2:18" x14ac:dyDescent="0.25">
      <c r="B169" s="69"/>
      <c r="C169" s="77" t="str">
        <f ca="1">IF(ISERROR(($C$3-VLOOKUP($B169,Effectifs!$F$8:$U$907,5,0))/365),"",($C$3-VLOOKUP($B169,Effectifs!$F$8:$U$907,5,0))/365)</f>
        <v/>
      </c>
      <c r="D169" s="82" t="str">
        <f>IF(ISERROR(VLOOKUP($B169,Effectifs!$F$8:$U$907,7,0)),"",VLOOKUP($B169,Effectifs!$F$8:$U$907,7,0))</f>
        <v/>
      </c>
      <c r="E169" s="83" t="str">
        <f>IF(ISERROR(VLOOKUP($B169,Effectifs!$F$8:$U$907,8,0)),"",VLOOKUP($B169,Effectifs!$F$8:$U$907,8,0))</f>
        <v/>
      </c>
      <c r="F169" s="83" t="str">
        <f>IF(ISERROR(VLOOKUP($B169,Effectifs!$F$8:$U$907,10,0)),"",VLOOKUP($B169,Effectifs!$F$8:$U$907,10,0))</f>
        <v/>
      </c>
      <c r="G169" s="82" t="str">
        <f>IF(ISERROR(VLOOKUP($B169,Effectifs!$F$8:$U$907,13,0)),"",VLOOKUP($B169,Effectifs!$F$8:$U$907,13,0))</f>
        <v/>
      </c>
      <c r="H169" s="79" t="str">
        <f>IF(ISERROR(VLOOKUP($B169,Effectifs!$F$8:$U$907,14,0)),"",VLOOKUP($B169,Effectifs!$F$8:$U$907,14,0))</f>
        <v/>
      </c>
      <c r="I169" s="71"/>
      <c r="J169" s="71"/>
      <c r="K169" s="71"/>
      <c r="L169" s="71"/>
      <c r="M169" s="71"/>
      <c r="N169" s="71"/>
      <c r="O169" s="71"/>
      <c r="P169" s="71"/>
      <c r="Q169" s="71"/>
      <c r="R169" s="74"/>
    </row>
    <row r="170" spans="2:18" x14ac:dyDescent="0.25">
      <c r="B170" s="69"/>
      <c r="C170" s="77" t="str">
        <f ca="1">IF(ISERROR(($C$3-VLOOKUP($B170,Effectifs!$F$8:$U$907,5,0))/365),"",($C$3-VLOOKUP($B170,Effectifs!$F$8:$U$907,5,0))/365)</f>
        <v/>
      </c>
      <c r="D170" s="82" t="str">
        <f>IF(ISERROR(VLOOKUP($B170,Effectifs!$F$8:$U$907,7,0)),"",VLOOKUP($B170,Effectifs!$F$8:$U$907,7,0))</f>
        <v/>
      </c>
      <c r="E170" s="83" t="str">
        <f>IF(ISERROR(VLOOKUP($B170,Effectifs!$F$8:$U$907,8,0)),"",VLOOKUP($B170,Effectifs!$F$8:$U$907,8,0))</f>
        <v/>
      </c>
      <c r="F170" s="83" t="str">
        <f>IF(ISERROR(VLOOKUP($B170,Effectifs!$F$8:$U$907,10,0)),"",VLOOKUP($B170,Effectifs!$F$8:$U$907,10,0))</f>
        <v/>
      </c>
      <c r="G170" s="82" t="str">
        <f>IF(ISERROR(VLOOKUP($B170,Effectifs!$F$8:$U$907,13,0)),"",VLOOKUP($B170,Effectifs!$F$8:$U$907,13,0))</f>
        <v/>
      </c>
      <c r="H170" s="79" t="str">
        <f>IF(ISERROR(VLOOKUP($B170,Effectifs!$F$8:$U$907,14,0)),"",VLOOKUP($B170,Effectifs!$F$8:$U$907,14,0))</f>
        <v/>
      </c>
      <c r="I170" s="71"/>
      <c r="J170" s="71"/>
      <c r="K170" s="71"/>
      <c r="L170" s="71"/>
      <c r="M170" s="71"/>
      <c r="N170" s="71"/>
      <c r="O170" s="71"/>
      <c r="P170" s="71"/>
      <c r="Q170" s="71"/>
      <c r="R170" s="74"/>
    </row>
    <row r="171" spans="2:18" x14ac:dyDescent="0.25">
      <c r="B171" s="69"/>
      <c r="C171" s="77" t="str">
        <f ca="1">IF(ISERROR(($C$3-VLOOKUP($B171,Effectifs!$F$8:$U$907,5,0))/365),"",($C$3-VLOOKUP($B171,Effectifs!$F$8:$U$907,5,0))/365)</f>
        <v/>
      </c>
      <c r="D171" s="82" t="str">
        <f>IF(ISERROR(VLOOKUP($B171,Effectifs!$F$8:$U$907,7,0)),"",VLOOKUP($B171,Effectifs!$F$8:$U$907,7,0))</f>
        <v/>
      </c>
      <c r="E171" s="83" t="str">
        <f>IF(ISERROR(VLOOKUP($B171,Effectifs!$F$8:$U$907,8,0)),"",VLOOKUP($B171,Effectifs!$F$8:$U$907,8,0))</f>
        <v/>
      </c>
      <c r="F171" s="83" t="str">
        <f>IF(ISERROR(VLOOKUP($B171,Effectifs!$F$8:$U$907,10,0)),"",VLOOKUP($B171,Effectifs!$F$8:$U$907,10,0))</f>
        <v/>
      </c>
      <c r="G171" s="82" t="str">
        <f>IF(ISERROR(VLOOKUP($B171,Effectifs!$F$8:$U$907,13,0)),"",VLOOKUP($B171,Effectifs!$F$8:$U$907,13,0))</f>
        <v/>
      </c>
      <c r="H171" s="79" t="str">
        <f>IF(ISERROR(VLOOKUP($B171,Effectifs!$F$8:$U$907,14,0)),"",VLOOKUP($B171,Effectifs!$F$8:$U$907,14,0))</f>
        <v/>
      </c>
      <c r="I171" s="71"/>
      <c r="J171" s="71"/>
      <c r="K171" s="71"/>
      <c r="L171" s="71"/>
      <c r="M171" s="71"/>
      <c r="N171" s="71"/>
      <c r="O171" s="71"/>
      <c r="P171" s="71"/>
      <c r="Q171" s="71"/>
      <c r="R171" s="74"/>
    </row>
    <row r="172" spans="2:18" x14ac:dyDescent="0.25">
      <c r="B172" s="69"/>
      <c r="C172" s="77" t="str">
        <f ca="1">IF(ISERROR(($C$3-VLOOKUP($B172,Effectifs!$F$8:$U$907,5,0))/365),"",($C$3-VLOOKUP($B172,Effectifs!$F$8:$U$907,5,0))/365)</f>
        <v/>
      </c>
      <c r="D172" s="82" t="str">
        <f>IF(ISERROR(VLOOKUP($B172,Effectifs!$F$8:$U$907,7,0)),"",VLOOKUP($B172,Effectifs!$F$8:$U$907,7,0))</f>
        <v/>
      </c>
      <c r="E172" s="83" t="str">
        <f>IF(ISERROR(VLOOKUP($B172,Effectifs!$F$8:$U$907,8,0)),"",VLOOKUP($B172,Effectifs!$F$8:$U$907,8,0))</f>
        <v/>
      </c>
      <c r="F172" s="83" t="str">
        <f>IF(ISERROR(VLOOKUP($B172,Effectifs!$F$8:$U$907,10,0)),"",VLOOKUP($B172,Effectifs!$F$8:$U$907,10,0))</f>
        <v/>
      </c>
      <c r="G172" s="82" t="str">
        <f>IF(ISERROR(VLOOKUP($B172,Effectifs!$F$8:$U$907,13,0)),"",VLOOKUP($B172,Effectifs!$F$8:$U$907,13,0))</f>
        <v/>
      </c>
      <c r="H172" s="79" t="str">
        <f>IF(ISERROR(VLOOKUP($B172,Effectifs!$F$8:$U$907,14,0)),"",VLOOKUP($B172,Effectifs!$F$8:$U$907,14,0))</f>
        <v/>
      </c>
      <c r="I172" s="71"/>
      <c r="J172" s="71"/>
      <c r="K172" s="71"/>
      <c r="L172" s="71"/>
      <c r="M172" s="71"/>
      <c r="N172" s="71"/>
      <c r="O172" s="71"/>
      <c r="P172" s="71"/>
      <c r="Q172" s="71"/>
      <c r="R172" s="74"/>
    </row>
    <row r="173" spans="2:18" x14ac:dyDescent="0.25">
      <c r="B173" s="69"/>
      <c r="C173" s="77" t="str">
        <f ca="1">IF(ISERROR(($C$3-VLOOKUP($B173,Effectifs!$F$8:$U$907,5,0))/365),"",($C$3-VLOOKUP($B173,Effectifs!$F$8:$U$907,5,0))/365)</f>
        <v/>
      </c>
      <c r="D173" s="82" t="str">
        <f>IF(ISERROR(VLOOKUP($B173,Effectifs!$F$8:$U$907,7,0)),"",VLOOKUP($B173,Effectifs!$F$8:$U$907,7,0))</f>
        <v/>
      </c>
      <c r="E173" s="83" t="str">
        <f>IF(ISERROR(VLOOKUP($B173,Effectifs!$F$8:$U$907,8,0)),"",VLOOKUP($B173,Effectifs!$F$8:$U$907,8,0))</f>
        <v/>
      </c>
      <c r="F173" s="83" t="str">
        <f>IF(ISERROR(VLOOKUP($B173,Effectifs!$F$8:$U$907,10,0)),"",VLOOKUP($B173,Effectifs!$F$8:$U$907,10,0))</f>
        <v/>
      </c>
      <c r="G173" s="82" t="str">
        <f>IF(ISERROR(VLOOKUP($B173,Effectifs!$F$8:$U$907,13,0)),"",VLOOKUP($B173,Effectifs!$F$8:$U$907,13,0))</f>
        <v/>
      </c>
      <c r="H173" s="79" t="str">
        <f>IF(ISERROR(VLOOKUP($B173,Effectifs!$F$8:$U$907,14,0)),"",VLOOKUP($B173,Effectifs!$F$8:$U$907,14,0))</f>
        <v/>
      </c>
      <c r="I173" s="71"/>
      <c r="J173" s="71"/>
      <c r="K173" s="71"/>
      <c r="L173" s="71"/>
      <c r="M173" s="71"/>
      <c r="N173" s="71"/>
      <c r="O173" s="71"/>
      <c r="P173" s="71"/>
      <c r="Q173" s="71"/>
      <c r="R173" s="74"/>
    </row>
    <row r="174" spans="2:18" x14ac:dyDescent="0.25">
      <c r="B174" s="69"/>
      <c r="C174" s="77" t="str">
        <f ca="1">IF(ISERROR(($C$3-VLOOKUP($B174,Effectifs!$F$8:$U$907,5,0))/365),"",($C$3-VLOOKUP($B174,Effectifs!$F$8:$U$907,5,0))/365)</f>
        <v/>
      </c>
      <c r="D174" s="82" t="str">
        <f>IF(ISERROR(VLOOKUP($B174,Effectifs!$F$8:$U$907,7,0)),"",VLOOKUP($B174,Effectifs!$F$8:$U$907,7,0))</f>
        <v/>
      </c>
      <c r="E174" s="83" t="str">
        <f>IF(ISERROR(VLOOKUP($B174,Effectifs!$F$8:$U$907,8,0)),"",VLOOKUP($B174,Effectifs!$F$8:$U$907,8,0))</f>
        <v/>
      </c>
      <c r="F174" s="83" t="str">
        <f>IF(ISERROR(VLOOKUP($B174,Effectifs!$F$8:$U$907,10,0)),"",VLOOKUP($B174,Effectifs!$F$8:$U$907,10,0))</f>
        <v/>
      </c>
      <c r="G174" s="82" t="str">
        <f>IF(ISERROR(VLOOKUP($B174,Effectifs!$F$8:$U$907,13,0)),"",VLOOKUP($B174,Effectifs!$F$8:$U$907,13,0))</f>
        <v/>
      </c>
      <c r="H174" s="79" t="str">
        <f>IF(ISERROR(VLOOKUP($B174,Effectifs!$F$8:$U$907,14,0)),"",VLOOKUP($B174,Effectifs!$F$8:$U$907,14,0))</f>
        <v/>
      </c>
      <c r="I174" s="71"/>
      <c r="J174" s="71"/>
      <c r="K174" s="71"/>
      <c r="L174" s="71"/>
      <c r="M174" s="71"/>
      <c r="N174" s="71"/>
      <c r="O174" s="71"/>
      <c r="P174" s="71"/>
      <c r="Q174" s="71"/>
      <c r="R174" s="74"/>
    </row>
    <row r="175" spans="2:18" x14ac:dyDescent="0.25">
      <c r="B175" s="69"/>
      <c r="C175" s="77" t="str">
        <f ca="1">IF(ISERROR(($C$3-VLOOKUP($B175,Effectifs!$F$8:$U$907,5,0))/365),"",($C$3-VLOOKUP($B175,Effectifs!$F$8:$U$907,5,0))/365)</f>
        <v/>
      </c>
      <c r="D175" s="82" t="str">
        <f>IF(ISERROR(VLOOKUP($B175,Effectifs!$F$8:$U$907,7,0)),"",VLOOKUP($B175,Effectifs!$F$8:$U$907,7,0))</f>
        <v/>
      </c>
      <c r="E175" s="83" t="str">
        <f>IF(ISERROR(VLOOKUP($B175,Effectifs!$F$8:$U$907,8,0)),"",VLOOKUP($B175,Effectifs!$F$8:$U$907,8,0))</f>
        <v/>
      </c>
      <c r="F175" s="83" t="str">
        <f>IF(ISERROR(VLOOKUP($B175,Effectifs!$F$8:$U$907,10,0)),"",VLOOKUP($B175,Effectifs!$F$8:$U$907,10,0))</f>
        <v/>
      </c>
      <c r="G175" s="82" t="str">
        <f>IF(ISERROR(VLOOKUP($B175,Effectifs!$F$8:$U$907,13,0)),"",VLOOKUP($B175,Effectifs!$F$8:$U$907,13,0))</f>
        <v/>
      </c>
      <c r="H175" s="79" t="str">
        <f>IF(ISERROR(VLOOKUP($B175,Effectifs!$F$8:$U$907,14,0)),"",VLOOKUP($B175,Effectifs!$F$8:$U$907,14,0))</f>
        <v/>
      </c>
      <c r="I175" s="71"/>
      <c r="J175" s="71"/>
      <c r="K175" s="71"/>
      <c r="L175" s="71"/>
      <c r="M175" s="71"/>
      <c r="N175" s="71"/>
      <c r="O175" s="71"/>
      <c r="P175" s="71"/>
      <c r="Q175" s="71"/>
      <c r="R175" s="74"/>
    </row>
    <row r="176" spans="2:18" x14ac:dyDescent="0.25">
      <c r="B176" s="69"/>
      <c r="C176" s="77" t="str">
        <f ca="1">IF(ISERROR(($C$3-VLOOKUP($B176,Effectifs!$F$8:$U$907,5,0))/365),"",($C$3-VLOOKUP($B176,Effectifs!$F$8:$U$907,5,0))/365)</f>
        <v/>
      </c>
      <c r="D176" s="82" t="str">
        <f>IF(ISERROR(VLOOKUP($B176,Effectifs!$F$8:$U$907,7,0)),"",VLOOKUP($B176,Effectifs!$F$8:$U$907,7,0))</f>
        <v/>
      </c>
      <c r="E176" s="83" t="str">
        <f>IF(ISERROR(VLOOKUP($B176,Effectifs!$F$8:$U$907,8,0)),"",VLOOKUP($B176,Effectifs!$F$8:$U$907,8,0))</f>
        <v/>
      </c>
      <c r="F176" s="83" t="str">
        <f>IF(ISERROR(VLOOKUP($B176,Effectifs!$F$8:$U$907,10,0)),"",VLOOKUP($B176,Effectifs!$F$8:$U$907,10,0))</f>
        <v/>
      </c>
      <c r="G176" s="82" t="str">
        <f>IF(ISERROR(VLOOKUP($B176,Effectifs!$F$8:$U$907,13,0)),"",VLOOKUP($B176,Effectifs!$F$8:$U$907,13,0))</f>
        <v/>
      </c>
      <c r="H176" s="79" t="str">
        <f>IF(ISERROR(VLOOKUP($B176,Effectifs!$F$8:$U$907,14,0)),"",VLOOKUP($B176,Effectifs!$F$8:$U$907,14,0))</f>
        <v/>
      </c>
      <c r="I176" s="71"/>
      <c r="J176" s="71"/>
      <c r="K176" s="71"/>
      <c r="L176" s="71"/>
      <c r="M176" s="71"/>
      <c r="N176" s="71"/>
      <c r="O176" s="71"/>
      <c r="P176" s="71"/>
      <c r="Q176" s="71"/>
      <c r="R176" s="74"/>
    </row>
    <row r="177" spans="2:18" x14ac:dyDescent="0.25">
      <c r="B177" s="69"/>
      <c r="C177" s="77" t="str">
        <f ca="1">IF(ISERROR(($C$3-VLOOKUP($B177,Effectifs!$F$8:$U$907,5,0))/365),"",($C$3-VLOOKUP($B177,Effectifs!$F$8:$U$907,5,0))/365)</f>
        <v/>
      </c>
      <c r="D177" s="82" t="str">
        <f>IF(ISERROR(VLOOKUP($B177,Effectifs!$F$8:$U$907,7,0)),"",VLOOKUP($B177,Effectifs!$F$8:$U$907,7,0))</f>
        <v/>
      </c>
      <c r="E177" s="83" t="str">
        <f>IF(ISERROR(VLOOKUP($B177,Effectifs!$F$8:$U$907,8,0)),"",VLOOKUP($B177,Effectifs!$F$8:$U$907,8,0))</f>
        <v/>
      </c>
      <c r="F177" s="83" t="str">
        <f>IF(ISERROR(VLOOKUP($B177,Effectifs!$F$8:$U$907,10,0)),"",VLOOKUP($B177,Effectifs!$F$8:$U$907,10,0))</f>
        <v/>
      </c>
      <c r="G177" s="82" t="str">
        <f>IF(ISERROR(VLOOKUP($B177,Effectifs!$F$8:$U$907,13,0)),"",VLOOKUP($B177,Effectifs!$F$8:$U$907,13,0))</f>
        <v/>
      </c>
      <c r="H177" s="79" t="str">
        <f>IF(ISERROR(VLOOKUP($B177,Effectifs!$F$8:$U$907,14,0)),"",VLOOKUP($B177,Effectifs!$F$8:$U$907,14,0))</f>
        <v/>
      </c>
      <c r="I177" s="71"/>
      <c r="J177" s="71"/>
      <c r="K177" s="71"/>
      <c r="L177" s="71"/>
      <c r="M177" s="71"/>
      <c r="N177" s="71"/>
      <c r="O177" s="71"/>
      <c r="P177" s="71"/>
      <c r="Q177" s="71"/>
      <c r="R177" s="74"/>
    </row>
    <row r="178" spans="2:18" x14ac:dyDescent="0.25">
      <c r="B178" s="69"/>
      <c r="C178" s="77" t="str">
        <f ca="1">IF(ISERROR(($C$3-VLOOKUP($B178,Effectifs!$F$8:$U$907,5,0))/365),"",($C$3-VLOOKUP($B178,Effectifs!$F$8:$U$907,5,0))/365)</f>
        <v/>
      </c>
      <c r="D178" s="82" t="str">
        <f>IF(ISERROR(VLOOKUP($B178,Effectifs!$F$8:$U$907,7,0)),"",VLOOKUP($B178,Effectifs!$F$8:$U$907,7,0))</f>
        <v/>
      </c>
      <c r="E178" s="83" t="str">
        <f>IF(ISERROR(VLOOKUP($B178,Effectifs!$F$8:$U$907,8,0)),"",VLOOKUP($B178,Effectifs!$F$8:$U$907,8,0))</f>
        <v/>
      </c>
      <c r="F178" s="83" t="str">
        <f>IF(ISERROR(VLOOKUP($B178,Effectifs!$F$8:$U$907,10,0)),"",VLOOKUP($B178,Effectifs!$F$8:$U$907,10,0))</f>
        <v/>
      </c>
      <c r="G178" s="82" t="str">
        <f>IF(ISERROR(VLOOKUP($B178,Effectifs!$F$8:$U$907,13,0)),"",VLOOKUP($B178,Effectifs!$F$8:$U$907,13,0))</f>
        <v/>
      </c>
      <c r="H178" s="79" t="str">
        <f>IF(ISERROR(VLOOKUP($B178,Effectifs!$F$8:$U$907,14,0)),"",VLOOKUP($B178,Effectifs!$F$8:$U$907,14,0))</f>
        <v/>
      </c>
      <c r="I178" s="71"/>
      <c r="J178" s="71"/>
      <c r="K178" s="71"/>
      <c r="L178" s="71"/>
      <c r="M178" s="71"/>
      <c r="N178" s="71"/>
      <c r="O178" s="71"/>
      <c r="P178" s="71"/>
      <c r="Q178" s="71"/>
      <c r="R178" s="74"/>
    </row>
    <row r="179" spans="2:18" x14ac:dyDescent="0.25">
      <c r="B179" s="69"/>
      <c r="C179" s="77" t="str">
        <f ca="1">IF(ISERROR(($C$3-VLOOKUP($B179,Effectifs!$F$8:$U$907,5,0))/365),"",($C$3-VLOOKUP($B179,Effectifs!$F$8:$U$907,5,0))/365)</f>
        <v/>
      </c>
      <c r="D179" s="82" t="str">
        <f>IF(ISERROR(VLOOKUP($B179,Effectifs!$F$8:$U$907,7,0)),"",VLOOKUP($B179,Effectifs!$F$8:$U$907,7,0))</f>
        <v/>
      </c>
      <c r="E179" s="83" t="str">
        <f>IF(ISERROR(VLOOKUP($B179,Effectifs!$F$8:$U$907,8,0)),"",VLOOKUP($B179,Effectifs!$F$8:$U$907,8,0))</f>
        <v/>
      </c>
      <c r="F179" s="83" t="str">
        <f>IF(ISERROR(VLOOKUP($B179,Effectifs!$F$8:$U$907,10,0)),"",VLOOKUP($B179,Effectifs!$F$8:$U$907,10,0))</f>
        <v/>
      </c>
      <c r="G179" s="82" t="str">
        <f>IF(ISERROR(VLOOKUP($B179,Effectifs!$F$8:$U$907,13,0)),"",VLOOKUP($B179,Effectifs!$F$8:$U$907,13,0))</f>
        <v/>
      </c>
      <c r="H179" s="79" t="str">
        <f>IF(ISERROR(VLOOKUP($B179,Effectifs!$F$8:$U$907,14,0)),"",VLOOKUP($B179,Effectifs!$F$8:$U$907,14,0))</f>
        <v/>
      </c>
      <c r="I179" s="71"/>
      <c r="J179" s="71"/>
      <c r="K179" s="71"/>
      <c r="L179" s="71"/>
      <c r="M179" s="71"/>
      <c r="N179" s="71"/>
      <c r="O179" s="71"/>
      <c r="P179" s="71"/>
      <c r="Q179" s="71"/>
      <c r="R179" s="74"/>
    </row>
    <row r="180" spans="2:18" x14ac:dyDescent="0.25">
      <c r="B180" s="69"/>
      <c r="C180" s="77" t="str">
        <f ca="1">IF(ISERROR(($C$3-VLOOKUP($B180,Effectifs!$F$8:$U$907,5,0))/365),"",($C$3-VLOOKUP($B180,Effectifs!$F$8:$U$907,5,0))/365)</f>
        <v/>
      </c>
      <c r="D180" s="82" t="str">
        <f>IF(ISERROR(VLOOKUP($B180,Effectifs!$F$8:$U$907,7,0)),"",VLOOKUP($B180,Effectifs!$F$8:$U$907,7,0))</f>
        <v/>
      </c>
      <c r="E180" s="83" t="str">
        <f>IF(ISERROR(VLOOKUP($B180,Effectifs!$F$8:$U$907,8,0)),"",VLOOKUP($B180,Effectifs!$F$8:$U$907,8,0))</f>
        <v/>
      </c>
      <c r="F180" s="83" t="str">
        <f>IF(ISERROR(VLOOKUP($B180,Effectifs!$F$8:$U$907,10,0)),"",VLOOKUP($B180,Effectifs!$F$8:$U$907,10,0))</f>
        <v/>
      </c>
      <c r="G180" s="82" t="str">
        <f>IF(ISERROR(VLOOKUP($B180,Effectifs!$F$8:$U$907,13,0)),"",VLOOKUP($B180,Effectifs!$F$8:$U$907,13,0))</f>
        <v/>
      </c>
      <c r="H180" s="79" t="str">
        <f>IF(ISERROR(VLOOKUP($B180,Effectifs!$F$8:$U$907,14,0)),"",VLOOKUP($B180,Effectifs!$F$8:$U$907,14,0))</f>
        <v/>
      </c>
      <c r="I180" s="71"/>
      <c r="J180" s="71"/>
      <c r="K180" s="71"/>
      <c r="L180" s="71"/>
      <c r="M180" s="71"/>
      <c r="N180" s="71"/>
      <c r="O180" s="71"/>
      <c r="P180" s="71"/>
      <c r="Q180" s="71"/>
      <c r="R180" s="74"/>
    </row>
    <row r="181" spans="2:18" x14ac:dyDescent="0.25">
      <c r="B181" s="69"/>
      <c r="C181" s="77" t="str">
        <f ca="1">IF(ISERROR(($C$3-VLOOKUP($B181,Effectifs!$F$8:$U$907,5,0))/365),"",($C$3-VLOOKUP($B181,Effectifs!$F$8:$U$907,5,0))/365)</f>
        <v/>
      </c>
      <c r="D181" s="82" t="str">
        <f>IF(ISERROR(VLOOKUP($B181,Effectifs!$F$8:$U$907,7,0)),"",VLOOKUP($B181,Effectifs!$F$8:$U$907,7,0))</f>
        <v/>
      </c>
      <c r="E181" s="83" t="str">
        <f>IF(ISERROR(VLOOKUP($B181,Effectifs!$F$8:$U$907,8,0)),"",VLOOKUP($B181,Effectifs!$F$8:$U$907,8,0))</f>
        <v/>
      </c>
      <c r="F181" s="83" t="str">
        <f>IF(ISERROR(VLOOKUP($B181,Effectifs!$F$8:$U$907,10,0)),"",VLOOKUP($B181,Effectifs!$F$8:$U$907,10,0))</f>
        <v/>
      </c>
      <c r="G181" s="82" t="str">
        <f>IF(ISERROR(VLOOKUP($B181,Effectifs!$F$8:$U$907,13,0)),"",VLOOKUP($B181,Effectifs!$F$8:$U$907,13,0))</f>
        <v/>
      </c>
      <c r="H181" s="79" t="str">
        <f>IF(ISERROR(VLOOKUP($B181,Effectifs!$F$8:$U$907,14,0)),"",VLOOKUP($B181,Effectifs!$F$8:$U$907,14,0))</f>
        <v/>
      </c>
      <c r="I181" s="71"/>
      <c r="J181" s="71"/>
      <c r="K181" s="71"/>
      <c r="L181" s="71"/>
      <c r="M181" s="71"/>
      <c r="N181" s="71"/>
      <c r="O181" s="71"/>
      <c r="P181" s="71"/>
      <c r="Q181" s="71"/>
      <c r="R181" s="74"/>
    </row>
    <row r="182" spans="2:18" x14ac:dyDescent="0.25">
      <c r="B182" s="69"/>
      <c r="C182" s="77" t="str">
        <f ca="1">IF(ISERROR(($C$3-VLOOKUP($B182,Effectifs!$F$8:$U$907,5,0))/365),"",($C$3-VLOOKUP($B182,Effectifs!$F$8:$U$907,5,0))/365)</f>
        <v/>
      </c>
      <c r="D182" s="82" t="str">
        <f>IF(ISERROR(VLOOKUP($B182,Effectifs!$F$8:$U$907,7,0)),"",VLOOKUP($B182,Effectifs!$F$8:$U$907,7,0))</f>
        <v/>
      </c>
      <c r="E182" s="83" t="str">
        <f>IF(ISERROR(VLOOKUP($B182,Effectifs!$F$8:$U$907,8,0)),"",VLOOKUP($B182,Effectifs!$F$8:$U$907,8,0))</f>
        <v/>
      </c>
      <c r="F182" s="83" t="str">
        <f>IF(ISERROR(VLOOKUP($B182,Effectifs!$F$8:$U$907,10,0)),"",VLOOKUP($B182,Effectifs!$F$8:$U$907,10,0))</f>
        <v/>
      </c>
      <c r="G182" s="82" t="str">
        <f>IF(ISERROR(VLOOKUP($B182,Effectifs!$F$8:$U$907,13,0)),"",VLOOKUP($B182,Effectifs!$F$8:$U$907,13,0))</f>
        <v/>
      </c>
      <c r="H182" s="79" t="str">
        <f>IF(ISERROR(VLOOKUP($B182,Effectifs!$F$8:$U$907,14,0)),"",VLOOKUP($B182,Effectifs!$F$8:$U$907,14,0))</f>
        <v/>
      </c>
      <c r="I182" s="71"/>
      <c r="J182" s="71"/>
      <c r="K182" s="71"/>
      <c r="L182" s="71"/>
      <c r="M182" s="71"/>
      <c r="N182" s="71"/>
      <c r="O182" s="71"/>
      <c r="P182" s="71"/>
      <c r="Q182" s="71"/>
      <c r="R182" s="74"/>
    </row>
    <row r="183" spans="2:18" x14ac:dyDescent="0.25">
      <c r="B183" s="69"/>
      <c r="C183" s="77" t="str">
        <f ca="1">IF(ISERROR(($C$3-VLOOKUP($B183,Effectifs!$F$8:$U$907,5,0))/365),"",($C$3-VLOOKUP($B183,Effectifs!$F$8:$U$907,5,0))/365)</f>
        <v/>
      </c>
      <c r="D183" s="82" t="str">
        <f>IF(ISERROR(VLOOKUP($B183,Effectifs!$F$8:$U$907,7,0)),"",VLOOKUP($B183,Effectifs!$F$8:$U$907,7,0))</f>
        <v/>
      </c>
      <c r="E183" s="83" t="str">
        <f>IF(ISERROR(VLOOKUP($B183,Effectifs!$F$8:$U$907,8,0)),"",VLOOKUP($B183,Effectifs!$F$8:$U$907,8,0))</f>
        <v/>
      </c>
      <c r="F183" s="83" t="str">
        <f>IF(ISERROR(VLOOKUP($B183,Effectifs!$F$8:$U$907,10,0)),"",VLOOKUP($B183,Effectifs!$F$8:$U$907,10,0))</f>
        <v/>
      </c>
      <c r="G183" s="82" t="str">
        <f>IF(ISERROR(VLOOKUP($B183,Effectifs!$F$8:$U$907,13,0)),"",VLOOKUP($B183,Effectifs!$F$8:$U$907,13,0))</f>
        <v/>
      </c>
      <c r="H183" s="79" t="str">
        <f>IF(ISERROR(VLOOKUP($B183,Effectifs!$F$8:$U$907,14,0)),"",VLOOKUP($B183,Effectifs!$F$8:$U$907,14,0))</f>
        <v/>
      </c>
      <c r="I183" s="71"/>
      <c r="J183" s="71"/>
      <c r="K183" s="71"/>
      <c r="L183" s="71"/>
      <c r="M183" s="71"/>
      <c r="N183" s="71"/>
      <c r="O183" s="71"/>
      <c r="P183" s="71"/>
      <c r="Q183" s="71"/>
      <c r="R183" s="74"/>
    </row>
    <row r="184" spans="2:18" x14ac:dyDescent="0.25">
      <c r="B184" s="69"/>
      <c r="C184" s="77" t="str">
        <f ca="1">IF(ISERROR(($C$3-VLOOKUP($B184,Effectifs!$F$8:$U$907,5,0))/365),"",($C$3-VLOOKUP($B184,Effectifs!$F$8:$U$907,5,0))/365)</f>
        <v/>
      </c>
      <c r="D184" s="82" t="str">
        <f>IF(ISERROR(VLOOKUP($B184,Effectifs!$F$8:$U$907,7,0)),"",VLOOKUP($B184,Effectifs!$F$8:$U$907,7,0))</f>
        <v/>
      </c>
      <c r="E184" s="83" t="str">
        <f>IF(ISERROR(VLOOKUP($B184,Effectifs!$F$8:$U$907,8,0)),"",VLOOKUP($B184,Effectifs!$F$8:$U$907,8,0))</f>
        <v/>
      </c>
      <c r="F184" s="83" t="str">
        <f>IF(ISERROR(VLOOKUP($B184,Effectifs!$F$8:$U$907,10,0)),"",VLOOKUP($B184,Effectifs!$F$8:$U$907,10,0))</f>
        <v/>
      </c>
      <c r="G184" s="82" t="str">
        <f>IF(ISERROR(VLOOKUP($B184,Effectifs!$F$8:$U$907,13,0)),"",VLOOKUP($B184,Effectifs!$F$8:$U$907,13,0))</f>
        <v/>
      </c>
      <c r="H184" s="79" t="str">
        <f>IF(ISERROR(VLOOKUP($B184,Effectifs!$F$8:$U$907,14,0)),"",VLOOKUP($B184,Effectifs!$F$8:$U$907,14,0))</f>
        <v/>
      </c>
      <c r="I184" s="71"/>
      <c r="J184" s="71"/>
      <c r="K184" s="71"/>
      <c r="L184" s="71"/>
      <c r="M184" s="71"/>
      <c r="N184" s="71"/>
      <c r="O184" s="71"/>
      <c r="P184" s="71"/>
      <c r="Q184" s="71"/>
      <c r="R184" s="74"/>
    </row>
    <row r="185" spans="2:18" x14ac:dyDescent="0.25">
      <c r="B185" s="69"/>
      <c r="C185" s="77" t="str">
        <f ca="1">IF(ISERROR(($C$3-VLOOKUP($B185,Effectifs!$F$8:$U$907,5,0))/365),"",($C$3-VLOOKUP($B185,Effectifs!$F$8:$U$907,5,0))/365)</f>
        <v/>
      </c>
      <c r="D185" s="82" t="str">
        <f>IF(ISERROR(VLOOKUP($B185,Effectifs!$F$8:$U$907,7,0)),"",VLOOKUP($B185,Effectifs!$F$8:$U$907,7,0))</f>
        <v/>
      </c>
      <c r="E185" s="83" t="str">
        <f>IF(ISERROR(VLOOKUP($B185,Effectifs!$F$8:$U$907,8,0)),"",VLOOKUP($B185,Effectifs!$F$8:$U$907,8,0))</f>
        <v/>
      </c>
      <c r="F185" s="83" t="str">
        <f>IF(ISERROR(VLOOKUP($B185,Effectifs!$F$8:$U$907,10,0)),"",VLOOKUP($B185,Effectifs!$F$8:$U$907,10,0))</f>
        <v/>
      </c>
      <c r="G185" s="82" t="str">
        <f>IF(ISERROR(VLOOKUP($B185,Effectifs!$F$8:$U$907,13,0)),"",VLOOKUP($B185,Effectifs!$F$8:$U$907,13,0))</f>
        <v/>
      </c>
      <c r="H185" s="79" t="str">
        <f>IF(ISERROR(VLOOKUP($B185,Effectifs!$F$8:$U$907,14,0)),"",VLOOKUP($B185,Effectifs!$F$8:$U$907,14,0))</f>
        <v/>
      </c>
      <c r="I185" s="71"/>
      <c r="J185" s="71"/>
      <c r="K185" s="71"/>
      <c r="L185" s="71"/>
      <c r="M185" s="71"/>
      <c r="N185" s="71"/>
      <c r="O185" s="71"/>
      <c r="P185" s="71"/>
      <c r="Q185" s="71"/>
      <c r="R185" s="74"/>
    </row>
    <row r="186" spans="2:18" x14ac:dyDescent="0.25">
      <c r="B186" s="69"/>
      <c r="C186" s="77" t="str">
        <f ca="1">IF(ISERROR(($C$3-VLOOKUP($B186,Effectifs!$F$8:$U$907,5,0))/365),"",($C$3-VLOOKUP($B186,Effectifs!$F$8:$U$907,5,0))/365)</f>
        <v/>
      </c>
      <c r="D186" s="82" t="str">
        <f>IF(ISERROR(VLOOKUP($B186,Effectifs!$F$8:$U$907,7,0)),"",VLOOKUP($B186,Effectifs!$F$8:$U$907,7,0))</f>
        <v/>
      </c>
      <c r="E186" s="83" t="str">
        <f>IF(ISERROR(VLOOKUP($B186,Effectifs!$F$8:$U$907,8,0)),"",VLOOKUP($B186,Effectifs!$F$8:$U$907,8,0))</f>
        <v/>
      </c>
      <c r="F186" s="83" t="str">
        <f>IF(ISERROR(VLOOKUP($B186,Effectifs!$F$8:$U$907,10,0)),"",VLOOKUP($B186,Effectifs!$F$8:$U$907,10,0))</f>
        <v/>
      </c>
      <c r="G186" s="82" t="str">
        <f>IF(ISERROR(VLOOKUP($B186,Effectifs!$F$8:$U$907,13,0)),"",VLOOKUP($B186,Effectifs!$F$8:$U$907,13,0))</f>
        <v/>
      </c>
      <c r="H186" s="79" t="str">
        <f>IF(ISERROR(VLOOKUP($B186,Effectifs!$F$8:$U$907,14,0)),"",VLOOKUP($B186,Effectifs!$F$8:$U$907,14,0))</f>
        <v/>
      </c>
      <c r="I186" s="71"/>
      <c r="J186" s="71"/>
      <c r="K186" s="71"/>
      <c r="L186" s="71"/>
      <c r="M186" s="71"/>
      <c r="N186" s="71"/>
      <c r="O186" s="71"/>
      <c r="P186" s="71"/>
      <c r="Q186" s="71"/>
      <c r="R186" s="74"/>
    </row>
    <row r="187" spans="2:18" x14ac:dyDescent="0.25">
      <c r="B187" s="69"/>
      <c r="C187" s="77" t="str">
        <f ca="1">IF(ISERROR(($C$3-VLOOKUP($B187,Effectifs!$F$8:$U$907,5,0))/365),"",($C$3-VLOOKUP($B187,Effectifs!$F$8:$U$907,5,0))/365)</f>
        <v/>
      </c>
      <c r="D187" s="82" t="str">
        <f>IF(ISERROR(VLOOKUP($B187,Effectifs!$F$8:$U$907,7,0)),"",VLOOKUP($B187,Effectifs!$F$8:$U$907,7,0))</f>
        <v/>
      </c>
      <c r="E187" s="83" t="str">
        <f>IF(ISERROR(VLOOKUP($B187,Effectifs!$F$8:$U$907,8,0)),"",VLOOKUP($B187,Effectifs!$F$8:$U$907,8,0))</f>
        <v/>
      </c>
      <c r="F187" s="83" t="str">
        <f>IF(ISERROR(VLOOKUP($B187,Effectifs!$F$8:$U$907,10,0)),"",VLOOKUP($B187,Effectifs!$F$8:$U$907,10,0))</f>
        <v/>
      </c>
      <c r="G187" s="82" t="str">
        <f>IF(ISERROR(VLOOKUP($B187,Effectifs!$F$8:$U$907,13,0)),"",VLOOKUP($B187,Effectifs!$F$8:$U$907,13,0))</f>
        <v/>
      </c>
      <c r="H187" s="79" t="str">
        <f>IF(ISERROR(VLOOKUP($B187,Effectifs!$F$8:$U$907,14,0)),"",VLOOKUP($B187,Effectifs!$F$8:$U$907,14,0))</f>
        <v/>
      </c>
      <c r="I187" s="71"/>
      <c r="J187" s="71"/>
      <c r="K187" s="71"/>
      <c r="L187" s="71"/>
      <c r="M187" s="71"/>
      <c r="N187" s="71"/>
      <c r="O187" s="71"/>
      <c r="P187" s="71"/>
      <c r="Q187" s="71"/>
      <c r="R187" s="74"/>
    </row>
    <row r="188" spans="2:18" x14ac:dyDescent="0.25">
      <c r="B188" s="69"/>
      <c r="C188" s="77" t="str">
        <f ca="1">IF(ISERROR(($C$3-VLOOKUP($B188,Effectifs!$F$8:$U$907,5,0))/365),"",($C$3-VLOOKUP($B188,Effectifs!$F$8:$U$907,5,0))/365)</f>
        <v/>
      </c>
      <c r="D188" s="82" t="str">
        <f>IF(ISERROR(VLOOKUP($B188,Effectifs!$F$8:$U$907,7,0)),"",VLOOKUP($B188,Effectifs!$F$8:$U$907,7,0))</f>
        <v/>
      </c>
      <c r="E188" s="83" t="str">
        <f>IF(ISERROR(VLOOKUP($B188,Effectifs!$F$8:$U$907,8,0)),"",VLOOKUP($B188,Effectifs!$F$8:$U$907,8,0))</f>
        <v/>
      </c>
      <c r="F188" s="83" t="str">
        <f>IF(ISERROR(VLOOKUP($B188,Effectifs!$F$8:$U$907,10,0)),"",VLOOKUP($B188,Effectifs!$F$8:$U$907,10,0))</f>
        <v/>
      </c>
      <c r="G188" s="82" t="str">
        <f>IF(ISERROR(VLOOKUP($B188,Effectifs!$F$8:$U$907,13,0)),"",VLOOKUP($B188,Effectifs!$F$8:$U$907,13,0))</f>
        <v/>
      </c>
      <c r="H188" s="79" t="str">
        <f>IF(ISERROR(VLOOKUP($B188,Effectifs!$F$8:$U$907,14,0)),"",VLOOKUP($B188,Effectifs!$F$8:$U$907,14,0))</f>
        <v/>
      </c>
      <c r="I188" s="71"/>
      <c r="J188" s="71"/>
      <c r="K188" s="71"/>
      <c r="L188" s="71"/>
      <c r="M188" s="71"/>
      <c r="N188" s="71"/>
      <c r="O188" s="71"/>
      <c r="P188" s="71"/>
      <c r="Q188" s="71"/>
      <c r="R188" s="74"/>
    </row>
    <row r="189" spans="2:18" x14ac:dyDescent="0.25">
      <c r="B189" s="69"/>
      <c r="C189" s="77" t="str">
        <f ca="1">IF(ISERROR(($C$3-VLOOKUP($B189,Effectifs!$F$8:$U$907,5,0))/365),"",($C$3-VLOOKUP($B189,Effectifs!$F$8:$U$907,5,0))/365)</f>
        <v/>
      </c>
      <c r="D189" s="82" t="str">
        <f>IF(ISERROR(VLOOKUP($B189,Effectifs!$F$8:$U$907,7,0)),"",VLOOKUP($B189,Effectifs!$F$8:$U$907,7,0))</f>
        <v/>
      </c>
      <c r="E189" s="83" t="str">
        <f>IF(ISERROR(VLOOKUP($B189,Effectifs!$F$8:$U$907,8,0)),"",VLOOKUP($B189,Effectifs!$F$8:$U$907,8,0))</f>
        <v/>
      </c>
      <c r="F189" s="83" t="str">
        <f>IF(ISERROR(VLOOKUP($B189,Effectifs!$F$8:$U$907,10,0)),"",VLOOKUP($B189,Effectifs!$F$8:$U$907,10,0))</f>
        <v/>
      </c>
      <c r="G189" s="82" t="str">
        <f>IF(ISERROR(VLOOKUP($B189,Effectifs!$F$8:$U$907,13,0)),"",VLOOKUP($B189,Effectifs!$F$8:$U$907,13,0))</f>
        <v/>
      </c>
      <c r="H189" s="79" t="str">
        <f>IF(ISERROR(VLOOKUP($B189,Effectifs!$F$8:$U$907,14,0)),"",VLOOKUP($B189,Effectifs!$F$8:$U$907,14,0))</f>
        <v/>
      </c>
      <c r="I189" s="71"/>
      <c r="J189" s="71"/>
      <c r="K189" s="71"/>
      <c r="L189" s="71"/>
      <c r="M189" s="71"/>
      <c r="N189" s="71"/>
      <c r="O189" s="71"/>
      <c r="P189" s="71"/>
      <c r="Q189" s="71"/>
      <c r="R189" s="74"/>
    </row>
    <row r="190" spans="2:18" x14ac:dyDescent="0.25">
      <c r="B190" s="69"/>
      <c r="C190" s="77" t="str">
        <f ca="1">IF(ISERROR(($C$3-VLOOKUP($B190,Effectifs!$F$8:$U$907,5,0))/365),"",($C$3-VLOOKUP($B190,Effectifs!$F$8:$U$907,5,0))/365)</f>
        <v/>
      </c>
      <c r="D190" s="82" t="str">
        <f>IF(ISERROR(VLOOKUP($B190,Effectifs!$F$8:$U$907,7,0)),"",VLOOKUP($B190,Effectifs!$F$8:$U$907,7,0))</f>
        <v/>
      </c>
      <c r="E190" s="83" t="str">
        <f>IF(ISERROR(VLOOKUP($B190,Effectifs!$F$8:$U$907,8,0)),"",VLOOKUP($B190,Effectifs!$F$8:$U$907,8,0))</f>
        <v/>
      </c>
      <c r="F190" s="83" t="str">
        <f>IF(ISERROR(VLOOKUP($B190,Effectifs!$F$8:$U$907,10,0)),"",VLOOKUP($B190,Effectifs!$F$8:$U$907,10,0))</f>
        <v/>
      </c>
      <c r="G190" s="82" t="str">
        <f>IF(ISERROR(VLOOKUP($B190,Effectifs!$F$8:$U$907,13,0)),"",VLOOKUP($B190,Effectifs!$F$8:$U$907,13,0))</f>
        <v/>
      </c>
      <c r="H190" s="79" t="str">
        <f>IF(ISERROR(VLOOKUP($B190,Effectifs!$F$8:$U$907,14,0)),"",VLOOKUP($B190,Effectifs!$F$8:$U$907,14,0))</f>
        <v/>
      </c>
      <c r="I190" s="71"/>
      <c r="J190" s="71"/>
      <c r="K190" s="71"/>
      <c r="L190" s="71"/>
      <c r="M190" s="71"/>
      <c r="N190" s="71"/>
      <c r="O190" s="71"/>
      <c r="P190" s="71"/>
      <c r="Q190" s="71"/>
      <c r="R190" s="74"/>
    </row>
    <row r="191" spans="2:18" x14ac:dyDescent="0.25">
      <c r="B191" s="69"/>
      <c r="C191" s="77" t="str">
        <f ca="1">IF(ISERROR(($C$3-VLOOKUP($B191,Effectifs!$F$8:$U$907,5,0))/365),"",($C$3-VLOOKUP($B191,Effectifs!$F$8:$U$907,5,0))/365)</f>
        <v/>
      </c>
      <c r="D191" s="82" t="str">
        <f>IF(ISERROR(VLOOKUP($B191,Effectifs!$F$8:$U$907,7,0)),"",VLOOKUP($B191,Effectifs!$F$8:$U$907,7,0))</f>
        <v/>
      </c>
      <c r="E191" s="83" t="str">
        <f>IF(ISERROR(VLOOKUP($B191,Effectifs!$F$8:$U$907,8,0)),"",VLOOKUP($B191,Effectifs!$F$8:$U$907,8,0))</f>
        <v/>
      </c>
      <c r="F191" s="83" t="str">
        <f>IF(ISERROR(VLOOKUP($B191,Effectifs!$F$8:$U$907,10,0)),"",VLOOKUP($B191,Effectifs!$F$8:$U$907,10,0))</f>
        <v/>
      </c>
      <c r="G191" s="82" t="str">
        <f>IF(ISERROR(VLOOKUP($B191,Effectifs!$F$8:$U$907,13,0)),"",VLOOKUP($B191,Effectifs!$F$8:$U$907,13,0))</f>
        <v/>
      </c>
      <c r="H191" s="79" t="str">
        <f>IF(ISERROR(VLOOKUP($B191,Effectifs!$F$8:$U$907,14,0)),"",VLOOKUP($B191,Effectifs!$F$8:$U$907,14,0))</f>
        <v/>
      </c>
      <c r="I191" s="71"/>
      <c r="J191" s="71"/>
      <c r="K191" s="71"/>
      <c r="L191" s="71"/>
      <c r="M191" s="71"/>
      <c r="N191" s="71"/>
      <c r="O191" s="71"/>
      <c r="P191" s="71"/>
      <c r="Q191" s="71"/>
      <c r="R191" s="74"/>
    </row>
    <row r="192" spans="2:18" x14ac:dyDescent="0.25">
      <c r="B192" s="69"/>
      <c r="C192" s="77" t="str">
        <f ca="1">IF(ISERROR(($C$3-VLOOKUP($B192,Effectifs!$F$8:$U$907,5,0))/365),"",($C$3-VLOOKUP($B192,Effectifs!$F$8:$U$907,5,0))/365)</f>
        <v/>
      </c>
      <c r="D192" s="82" t="str">
        <f>IF(ISERROR(VLOOKUP($B192,Effectifs!$F$8:$U$907,7,0)),"",VLOOKUP($B192,Effectifs!$F$8:$U$907,7,0))</f>
        <v/>
      </c>
      <c r="E192" s="83" t="str">
        <f>IF(ISERROR(VLOOKUP($B192,Effectifs!$F$8:$U$907,8,0)),"",VLOOKUP($B192,Effectifs!$F$8:$U$907,8,0))</f>
        <v/>
      </c>
      <c r="F192" s="83" t="str">
        <f>IF(ISERROR(VLOOKUP($B192,Effectifs!$F$8:$U$907,10,0)),"",VLOOKUP($B192,Effectifs!$F$8:$U$907,10,0))</f>
        <v/>
      </c>
      <c r="G192" s="82" t="str">
        <f>IF(ISERROR(VLOOKUP($B192,Effectifs!$F$8:$U$907,13,0)),"",VLOOKUP($B192,Effectifs!$F$8:$U$907,13,0))</f>
        <v/>
      </c>
      <c r="H192" s="79" t="str">
        <f>IF(ISERROR(VLOOKUP($B192,Effectifs!$F$8:$U$907,14,0)),"",VLOOKUP($B192,Effectifs!$F$8:$U$907,14,0))</f>
        <v/>
      </c>
      <c r="I192" s="71"/>
      <c r="J192" s="71"/>
      <c r="K192" s="71"/>
      <c r="L192" s="71"/>
      <c r="M192" s="71"/>
      <c r="N192" s="71"/>
      <c r="O192" s="71"/>
      <c r="P192" s="71"/>
      <c r="Q192" s="71"/>
      <c r="R192" s="74"/>
    </row>
    <row r="193" spans="2:18" x14ac:dyDescent="0.25">
      <c r="B193" s="69"/>
      <c r="C193" s="77" t="str">
        <f ca="1">IF(ISERROR(($C$3-VLOOKUP($B193,Effectifs!$F$8:$U$907,5,0))/365),"",($C$3-VLOOKUP($B193,Effectifs!$F$8:$U$907,5,0))/365)</f>
        <v/>
      </c>
      <c r="D193" s="82" t="str">
        <f>IF(ISERROR(VLOOKUP($B193,Effectifs!$F$8:$U$907,7,0)),"",VLOOKUP($B193,Effectifs!$F$8:$U$907,7,0))</f>
        <v/>
      </c>
      <c r="E193" s="83" t="str">
        <f>IF(ISERROR(VLOOKUP($B193,Effectifs!$F$8:$U$907,8,0)),"",VLOOKUP($B193,Effectifs!$F$8:$U$907,8,0))</f>
        <v/>
      </c>
      <c r="F193" s="83" t="str">
        <f>IF(ISERROR(VLOOKUP($B193,Effectifs!$F$8:$U$907,10,0)),"",VLOOKUP($B193,Effectifs!$F$8:$U$907,10,0))</f>
        <v/>
      </c>
      <c r="G193" s="82" t="str">
        <f>IF(ISERROR(VLOOKUP($B193,Effectifs!$F$8:$U$907,13,0)),"",VLOOKUP($B193,Effectifs!$F$8:$U$907,13,0))</f>
        <v/>
      </c>
      <c r="H193" s="79" t="str">
        <f>IF(ISERROR(VLOOKUP($B193,Effectifs!$F$8:$U$907,14,0)),"",VLOOKUP($B193,Effectifs!$F$8:$U$907,14,0))</f>
        <v/>
      </c>
      <c r="I193" s="71"/>
      <c r="J193" s="71"/>
      <c r="K193" s="71"/>
      <c r="L193" s="71"/>
      <c r="M193" s="71"/>
      <c r="N193" s="71"/>
      <c r="O193" s="71"/>
      <c r="P193" s="71"/>
      <c r="Q193" s="71"/>
      <c r="R193" s="74"/>
    </row>
    <row r="194" spans="2:18" x14ac:dyDescent="0.25">
      <c r="B194" s="69"/>
      <c r="C194" s="77" t="str">
        <f ca="1">IF(ISERROR(($C$3-VLOOKUP($B194,Effectifs!$F$8:$U$907,5,0))/365),"",($C$3-VLOOKUP($B194,Effectifs!$F$8:$U$907,5,0))/365)</f>
        <v/>
      </c>
      <c r="D194" s="82" t="str">
        <f>IF(ISERROR(VLOOKUP($B194,Effectifs!$F$8:$U$907,7,0)),"",VLOOKUP($B194,Effectifs!$F$8:$U$907,7,0))</f>
        <v/>
      </c>
      <c r="E194" s="83" t="str">
        <f>IF(ISERROR(VLOOKUP($B194,Effectifs!$F$8:$U$907,8,0)),"",VLOOKUP($B194,Effectifs!$F$8:$U$907,8,0))</f>
        <v/>
      </c>
      <c r="F194" s="83" t="str">
        <f>IF(ISERROR(VLOOKUP($B194,Effectifs!$F$8:$U$907,10,0)),"",VLOOKUP($B194,Effectifs!$F$8:$U$907,10,0))</f>
        <v/>
      </c>
      <c r="G194" s="82" t="str">
        <f>IF(ISERROR(VLOOKUP($B194,Effectifs!$F$8:$U$907,13,0)),"",VLOOKUP($B194,Effectifs!$F$8:$U$907,13,0))</f>
        <v/>
      </c>
      <c r="H194" s="79" t="str">
        <f>IF(ISERROR(VLOOKUP($B194,Effectifs!$F$8:$U$907,14,0)),"",VLOOKUP($B194,Effectifs!$F$8:$U$907,14,0))</f>
        <v/>
      </c>
      <c r="I194" s="71"/>
      <c r="J194" s="71"/>
      <c r="K194" s="71"/>
      <c r="L194" s="71"/>
      <c r="M194" s="71"/>
      <c r="N194" s="71"/>
      <c r="O194" s="71"/>
      <c r="P194" s="71"/>
      <c r="Q194" s="71"/>
      <c r="R194" s="74"/>
    </row>
    <row r="195" spans="2:18" x14ac:dyDescent="0.25">
      <c r="B195" s="69"/>
      <c r="C195" s="77" t="str">
        <f ca="1">IF(ISERROR(($C$3-VLOOKUP($B195,Effectifs!$F$8:$U$907,5,0))/365),"",($C$3-VLOOKUP($B195,Effectifs!$F$8:$U$907,5,0))/365)</f>
        <v/>
      </c>
      <c r="D195" s="82" t="str">
        <f>IF(ISERROR(VLOOKUP($B195,Effectifs!$F$8:$U$907,7,0)),"",VLOOKUP($B195,Effectifs!$F$8:$U$907,7,0))</f>
        <v/>
      </c>
      <c r="E195" s="83" t="str">
        <f>IF(ISERROR(VLOOKUP($B195,Effectifs!$F$8:$U$907,8,0)),"",VLOOKUP($B195,Effectifs!$F$8:$U$907,8,0))</f>
        <v/>
      </c>
      <c r="F195" s="83" t="str">
        <f>IF(ISERROR(VLOOKUP($B195,Effectifs!$F$8:$U$907,10,0)),"",VLOOKUP($B195,Effectifs!$F$8:$U$907,10,0))</f>
        <v/>
      </c>
      <c r="G195" s="82" t="str">
        <f>IF(ISERROR(VLOOKUP($B195,Effectifs!$F$8:$U$907,13,0)),"",VLOOKUP($B195,Effectifs!$F$8:$U$907,13,0))</f>
        <v/>
      </c>
      <c r="H195" s="79" t="str">
        <f>IF(ISERROR(VLOOKUP($B195,Effectifs!$F$8:$U$907,14,0)),"",VLOOKUP($B195,Effectifs!$F$8:$U$907,14,0))</f>
        <v/>
      </c>
      <c r="I195" s="71"/>
      <c r="J195" s="71"/>
      <c r="K195" s="71"/>
      <c r="L195" s="71"/>
      <c r="M195" s="71"/>
      <c r="N195" s="71"/>
      <c r="O195" s="71"/>
      <c r="P195" s="71"/>
      <c r="Q195" s="71"/>
      <c r="R195" s="74"/>
    </row>
    <row r="196" spans="2:18" x14ac:dyDescent="0.25">
      <c r="B196" s="69"/>
      <c r="C196" s="77" t="str">
        <f ca="1">IF(ISERROR(($C$3-VLOOKUP($B196,Effectifs!$F$8:$U$907,5,0))/365),"",($C$3-VLOOKUP($B196,Effectifs!$F$8:$U$907,5,0))/365)</f>
        <v/>
      </c>
      <c r="D196" s="82" t="str">
        <f>IF(ISERROR(VLOOKUP($B196,Effectifs!$F$8:$U$907,7,0)),"",VLOOKUP($B196,Effectifs!$F$8:$U$907,7,0))</f>
        <v/>
      </c>
      <c r="E196" s="83" t="str">
        <f>IF(ISERROR(VLOOKUP($B196,Effectifs!$F$8:$U$907,8,0)),"",VLOOKUP($B196,Effectifs!$F$8:$U$907,8,0))</f>
        <v/>
      </c>
      <c r="F196" s="83" t="str">
        <f>IF(ISERROR(VLOOKUP($B196,Effectifs!$F$8:$U$907,10,0)),"",VLOOKUP($B196,Effectifs!$F$8:$U$907,10,0))</f>
        <v/>
      </c>
      <c r="G196" s="82" t="str">
        <f>IF(ISERROR(VLOOKUP($B196,Effectifs!$F$8:$U$907,13,0)),"",VLOOKUP($B196,Effectifs!$F$8:$U$907,13,0))</f>
        <v/>
      </c>
      <c r="H196" s="79" t="str">
        <f>IF(ISERROR(VLOOKUP($B196,Effectifs!$F$8:$U$907,14,0)),"",VLOOKUP($B196,Effectifs!$F$8:$U$907,14,0))</f>
        <v/>
      </c>
      <c r="I196" s="71"/>
      <c r="J196" s="71"/>
      <c r="K196" s="71"/>
      <c r="L196" s="71"/>
      <c r="M196" s="71"/>
      <c r="N196" s="71"/>
      <c r="O196" s="71"/>
      <c r="P196" s="71"/>
      <c r="Q196" s="71"/>
      <c r="R196" s="74"/>
    </row>
    <row r="197" spans="2:18" x14ac:dyDescent="0.25">
      <c r="B197" s="69"/>
      <c r="C197" s="77" t="str">
        <f ca="1">IF(ISERROR(($C$3-VLOOKUP($B197,Effectifs!$F$8:$U$907,5,0))/365),"",($C$3-VLOOKUP($B197,Effectifs!$F$8:$U$907,5,0))/365)</f>
        <v/>
      </c>
      <c r="D197" s="82" t="str">
        <f>IF(ISERROR(VLOOKUP($B197,Effectifs!$F$8:$U$907,7,0)),"",VLOOKUP($B197,Effectifs!$F$8:$U$907,7,0))</f>
        <v/>
      </c>
      <c r="E197" s="83" t="str">
        <f>IF(ISERROR(VLOOKUP($B197,Effectifs!$F$8:$U$907,8,0)),"",VLOOKUP($B197,Effectifs!$F$8:$U$907,8,0))</f>
        <v/>
      </c>
      <c r="F197" s="83" t="str">
        <f>IF(ISERROR(VLOOKUP($B197,Effectifs!$F$8:$U$907,10,0)),"",VLOOKUP($B197,Effectifs!$F$8:$U$907,10,0))</f>
        <v/>
      </c>
      <c r="G197" s="82" t="str">
        <f>IF(ISERROR(VLOOKUP($B197,Effectifs!$F$8:$U$907,13,0)),"",VLOOKUP($B197,Effectifs!$F$8:$U$907,13,0))</f>
        <v/>
      </c>
      <c r="H197" s="79" t="str">
        <f>IF(ISERROR(VLOOKUP($B197,Effectifs!$F$8:$U$907,14,0)),"",VLOOKUP($B197,Effectifs!$F$8:$U$907,14,0))</f>
        <v/>
      </c>
      <c r="I197" s="71"/>
      <c r="J197" s="71"/>
      <c r="K197" s="71"/>
      <c r="L197" s="71"/>
      <c r="M197" s="71"/>
      <c r="N197" s="71"/>
      <c r="O197" s="71"/>
      <c r="P197" s="71"/>
      <c r="Q197" s="71"/>
      <c r="R197" s="74"/>
    </row>
    <row r="198" spans="2:18" x14ac:dyDescent="0.25">
      <c r="B198" s="69"/>
      <c r="C198" s="77" t="str">
        <f ca="1">IF(ISERROR(($C$3-VLOOKUP($B198,Effectifs!$F$8:$U$907,5,0))/365),"",($C$3-VLOOKUP($B198,Effectifs!$F$8:$U$907,5,0))/365)</f>
        <v/>
      </c>
      <c r="D198" s="82" t="str">
        <f>IF(ISERROR(VLOOKUP($B198,Effectifs!$F$8:$U$907,7,0)),"",VLOOKUP($B198,Effectifs!$F$8:$U$907,7,0))</f>
        <v/>
      </c>
      <c r="E198" s="83" t="str">
        <f>IF(ISERROR(VLOOKUP($B198,Effectifs!$F$8:$U$907,8,0)),"",VLOOKUP($B198,Effectifs!$F$8:$U$907,8,0))</f>
        <v/>
      </c>
      <c r="F198" s="83" t="str">
        <f>IF(ISERROR(VLOOKUP($B198,Effectifs!$F$8:$U$907,10,0)),"",VLOOKUP($B198,Effectifs!$F$8:$U$907,10,0))</f>
        <v/>
      </c>
      <c r="G198" s="82" t="str">
        <f>IF(ISERROR(VLOOKUP($B198,Effectifs!$F$8:$U$907,13,0)),"",VLOOKUP($B198,Effectifs!$F$8:$U$907,13,0))</f>
        <v/>
      </c>
      <c r="H198" s="79" t="str">
        <f>IF(ISERROR(VLOOKUP($B198,Effectifs!$F$8:$U$907,14,0)),"",VLOOKUP($B198,Effectifs!$F$8:$U$907,14,0))</f>
        <v/>
      </c>
      <c r="I198" s="71"/>
      <c r="J198" s="71"/>
      <c r="K198" s="71"/>
      <c r="L198" s="71"/>
      <c r="M198" s="71"/>
      <c r="N198" s="71"/>
      <c r="O198" s="71"/>
      <c r="P198" s="71"/>
      <c r="Q198" s="71"/>
      <c r="R198" s="74"/>
    </row>
    <row r="199" spans="2:18" x14ac:dyDescent="0.25">
      <c r="B199" s="69"/>
      <c r="C199" s="77" t="str">
        <f ca="1">IF(ISERROR(($C$3-VLOOKUP($B199,Effectifs!$F$8:$U$907,5,0))/365),"",($C$3-VLOOKUP($B199,Effectifs!$F$8:$U$907,5,0))/365)</f>
        <v/>
      </c>
      <c r="D199" s="82" t="str">
        <f>IF(ISERROR(VLOOKUP($B199,Effectifs!$F$8:$U$907,7,0)),"",VLOOKUP($B199,Effectifs!$F$8:$U$907,7,0))</f>
        <v/>
      </c>
      <c r="E199" s="83" t="str">
        <f>IF(ISERROR(VLOOKUP($B199,Effectifs!$F$8:$U$907,8,0)),"",VLOOKUP($B199,Effectifs!$F$8:$U$907,8,0))</f>
        <v/>
      </c>
      <c r="F199" s="83" t="str">
        <f>IF(ISERROR(VLOOKUP($B199,Effectifs!$F$8:$U$907,10,0)),"",VLOOKUP($B199,Effectifs!$F$8:$U$907,10,0))</f>
        <v/>
      </c>
      <c r="G199" s="82" t="str">
        <f>IF(ISERROR(VLOOKUP($B199,Effectifs!$F$8:$U$907,13,0)),"",VLOOKUP($B199,Effectifs!$F$8:$U$907,13,0))</f>
        <v/>
      </c>
      <c r="H199" s="79" t="str">
        <f>IF(ISERROR(VLOOKUP($B199,Effectifs!$F$8:$U$907,14,0)),"",VLOOKUP($B199,Effectifs!$F$8:$U$907,14,0))</f>
        <v/>
      </c>
      <c r="I199" s="71"/>
      <c r="J199" s="71"/>
      <c r="K199" s="71"/>
      <c r="L199" s="71"/>
      <c r="M199" s="71"/>
      <c r="N199" s="71"/>
      <c r="O199" s="71"/>
      <c r="P199" s="71"/>
      <c r="Q199" s="71"/>
      <c r="R199" s="74"/>
    </row>
    <row r="200" spans="2:18" x14ac:dyDescent="0.25">
      <c r="B200" s="69"/>
      <c r="C200" s="77" t="str">
        <f ca="1">IF(ISERROR(($C$3-VLOOKUP($B200,Effectifs!$F$8:$U$907,5,0))/365),"",($C$3-VLOOKUP($B200,Effectifs!$F$8:$U$907,5,0))/365)</f>
        <v/>
      </c>
      <c r="D200" s="82" t="str">
        <f>IF(ISERROR(VLOOKUP($B200,Effectifs!$F$8:$U$907,7,0)),"",VLOOKUP($B200,Effectifs!$F$8:$U$907,7,0))</f>
        <v/>
      </c>
      <c r="E200" s="83" t="str">
        <f>IF(ISERROR(VLOOKUP($B200,Effectifs!$F$8:$U$907,8,0)),"",VLOOKUP($B200,Effectifs!$F$8:$U$907,8,0))</f>
        <v/>
      </c>
      <c r="F200" s="83" t="str">
        <f>IF(ISERROR(VLOOKUP($B200,Effectifs!$F$8:$U$907,10,0)),"",VLOOKUP($B200,Effectifs!$F$8:$U$907,10,0))</f>
        <v/>
      </c>
      <c r="G200" s="82" t="str">
        <f>IF(ISERROR(VLOOKUP($B200,Effectifs!$F$8:$U$907,13,0)),"",VLOOKUP($B200,Effectifs!$F$8:$U$907,13,0))</f>
        <v/>
      </c>
      <c r="H200" s="79" t="str">
        <f>IF(ISERROR(VLOOKUP($B200,Effectifs!$F$8:$U$907,14,0)),"",VLOOKUP($B200,Effectifs!$F$8:$U$907,14,0))</f>
        <v/>
      </c>
      <c r="I200" s="71"/>
      <c r="J200" s="71"/>
      <c r="K200" s="71"/>
      <c r="L200" s="71"/>
      <c r="M200" s="71"/>
      <c r="N200" s="71"/>
      <c r="O200" s="71"/>
      <c r="P200" s="71"/>
      <c r="Q200" s="71"/>
      <c r="R200" s="74"/>
    </row>
    <row r="201" spans="2:18" x14ac:dyDescent="0.25">
      <c r="B201" s="69"/>
      <c r="C201" s="77" t="str">
        <f ca="1">IF(ISERROR(($C$3-VLOOKUP($B201,Effectifs!$F$8:$U$907,5,0))/365),"",($C$3-VLOOKUP($B201,Effectifs!$F$8:$U$907,5,0))/365)</f>
        <v/>
      </c>
      <c r="D201" s="82" t="str">
        <f>IF(ISERROR(VLOOKUP($B201,Effectifs!$F$8:$U$907,7,0)),"",VLOOKUP($B201,Effectifs!$F$8:$U$907,7,0))</f>
        <v/>
      </c>
      <c r="E201" s="83" t="str">
        <f>IF(ISERROR(VLOOKUP($B201,Effectifs!$F$8:$U$907,8,0)),"",VLOOKUP($B201,Effectifs!$F$8:$U$907,8,0))</f>
        <v/>
      </c>
      <c r="F201" s="83" t="str">
        <f>IF(ISERROR(VLOOKUP($B201,Effectifs!$F$8:$U$907,10,0)),"",VLOOKUP($B201,Effectifs!$F$8:$U$907,10,0))</f>
        <v/>
      </c>
      <c r="G201" s="82" t="str">
        <f>IF(ISERROR(VLOOKUP($B201,Effectifs!$F$8:$U$907,13,0)),"",VLOOKUP($B201,Effectifs!$F$8:$U$907,13,0))</f>
        <v/>
      </c>
      <c r="H201" s="79" t="str">
        <f>IF(ISERROR(VLOOKUP($B201,Effectifs!$F$8:$U$907,14,0)),"",VLOOKUP($B201,Effectifs!$F$8:$U$907,14,0))</f>
        <v/>
      </c>
      <c r="I201" s="71"/>
      <c r="J201" s="71"/>
      <c r="K201" s="71"/>
      <c r="L201" s="71"/>
      <c r="M201" s="71"/>
      <c r="N201" s="71"/>
      <c r="O201" s="71"/>
      <c r="P201" s="71"/>
      <c r="Q201" s="71"/>
      <c r="R201" s="74"/>
    </row>
    <row r="202" spans="2:18" x14ac:dyDescent="0.25">
      <c r="B202" s="69"/>
      <c r="C202" s="77" t="str">
        <f ca="1">IF(ISERROR(($C$3-VLOOKUP($B202,Effectifs!$F$8:$U$907,5,0))/365),"",($C$3-VLOOKUP($B202,Effectifs!$F$8:$U$907,5,0))/365)</f>
        <v/>
      </c>
      <c r="D202" s="82" t="str">
        <f>IF(ISERROR(VLOOKUP($B202,Effectifs!$F$8:$U$907,7,0)),"",VLOOKUP($B202,Effectifs!$F$8:$U$907,7,0))</f>
        <v/>
      </c>
      <c r="E202" s="83" t="str">
        <f>IF(ISERROR(VLOOKUP($B202,Effectifs!$F$8:$U$907,8,0)),"",VLOOKUP($B202,Effectifs!$F$8:$U$907,8,0))</f>
        <v/>
      </c>
      <c r="F202" s="83" t="str">
        <f>IF(ISERROR(VLOOKUP($B202,Effectifs!$F$8:$U$907,10,0)),"",VLOOKUP($B202,Effectifs!$F$8:$U$907,10,0))</f>
        <v/>
      </c>
      <c r="G202" s="82" t="str">
        <f>IF(ISERROR(VLOOKUP($B202,Effectifs!$F$8:$U$907,13,0)),"",VLOOKUP($B202,Effectifs!$F$8:$U$907,13,0))</f>
        <v/>
      </c>
      <c r="H202" s="79" t="str">
        <f>IF(ISERROR(VLOOKUP($B202,Effectifs!$F$8:$U$907,14,0)),"",VLOOKUP($B202,Effectifs!$F$8:$U$907,14,0))</f>
        <v/>
      </c>
      <c r="I202" s="71"/>
      <c r="J202" s="71"/>
      <c r="K202" s="71"/>
      <c r="L202" s="71"/>
      <c r="M202" s="71"/>
      <c r="N202" s="71"/>
      <c r="O202" s="71"/>
      <c r="P202" s="71"/>
      <c r="Q202" s="71"/>
      <c r="R202" s="74"/>
    </row>
    <row r="203" spans="2:18" x14ac:dyDescent="0.25">
      <c r="B203" s="69"/>
      <c r="C203" s="77" t="str">
        <f ca="1">IF(ISERROR(($C$3-VLOOKUP($B203,Effectifs!$F$8:$U$907,5,0))/365),"",($C$3-VLOOKUP($B203,Effectifs!$F$8:$U$907,5,0))/365)</f>
        <v/>
      </c>
      <c r="D203" s="82" t="str">
        <f>IF(ISERROR(VLOOKUP($B203,Effectifs!$F$8:$U$907,7,0)),"",VLOOKUP($B203,Effectifs!$F$8:$U$907,7,0))</f>
        <v/>
      </c>
      <c r="E203" s="83" t="str">
        <f>IF(ISERROR(VLOOKUP($B203,Effectifs!$F$8:$U$907,8,0)),"",VLOOKUP($B203,Effectifs!$F$8:$U$907,8,0))</f>
        <v/>
      </c>
      <c r="F203" s="83" t="str">
        <f>IF(ISERROR(VLOOKUP($B203,Effectifs!$F$8:$U$907,10,0)),"",VLOOKUP($B203,Effectifs!$F$8:$U$907,10,0))</f>
        <v/>
      </c>
      <c r="G203" s="82" t="str">
        <f>IF(ISERROR(VLOOKUP($B203,Effectifs!$F$8:$U$907,13,0)),"",VLOOKUP($B203,Effectifs!$F$8:$U$907,13,0))</f>
        <v/>
      </c>
      <c r="H203" s="79" t="str">
        <f>IF(ISERROR(VLOOKUP($B203,Effectifs!$F$8:$U$907,14,0)),"",VLOOKUP($B203,Effectifs!$F$8:$U$907,14,0))</f>
        <v/>
      </c>
      <c r="I203" s="71"/>
      <c r="J203" s="71"/>
      <c r="K203" s="71"/>
      <c r="L203" s="71"/>
      <c r="M203" s="71"/>
      <c r="N203" s="71"/>
      <c r="O203" s="71"/>
      <c r="P203" s="71"/>
      <c r="Q203" s="71"/>
      <c r="R203" s="74"/>
    </row>
    <row r="204" spans="2:18" x14ac:dyDescent="0.25">
      <c r="B204" s="69"/>
      <c r="C204" s="77" t="str">
        <f ca="1">IF(ISERROR(($C$3-VLOOKUP($B204,Effectifs!$F$8:$U$907,5,0))/365),"",($C$3-VLOOKUP($B204,Effectifs!$F$8:$U$907,5,0))/365)</f>
        <v/>
      </c>
      <c r="D204" s="82" t="str">
        <f>IF(ISERROR(VLOOKUP($B204,Effectifs!$F$8:$U$907,7,0)),"",VLOOKUP($B204,Effectifs!$F$8:$U$907,7,0))</f>
        <v/>
      </c>
      <c r="E204" s="83" t="str">
        <f>IF(ISERROR(VLOOKUP($B204,Effectifs!$F$8:$U$907,8,0)),"",VLOOKUP($B204,Effectifs!$F$8:$U$907,8,0))</f>
        <v/>
      </c>
      <c r="F204" s="83" t="str">
        <f>IF(ISERROR(VLOOKUP($B204,Effectifs!$F$8:$U$907,10,0)),"",VLOOKUP($B204,Effectifs!$F$8:$U$907,10,0))</f>
        <v/>
      </c>
      <c r="G204" s="82" t="str">
        <f>IF(ISERROR(VLOOKUP($B204,Effectifs!$F$8:$U$907,13,0)),"",VLOOKUP($B204,Effectifs!$F$8:$U$907,13,0))</f>
        <v/>
      </c>
      <c r="H204" s="79" t="str">
        <f>IF(ISERROR(VLOOKUP($B204,Effectifs!$F$8:$U$907,14,0)),"",VLOOKUP($B204,Effectifs!$F$8:$U$907,14,0))</f>
        <v/>
      </c>
      <c r="I204" s="71"/>
      <c r="J204" s="71"/>
      <c r="K204" s="71"/>
      <c r="L204" s="71"/>
      <c r="M204" s="71"/>
      <c r="N204" s="71"/>
      <c r="O204" s="71"/>
      <c r="P204" s="71"/>
      <c r="Q204" s="71"/>
      <c r="R204" s="74"/>
    </row>
    <row r="205" spans="2:18" x14ac:dyDescent="0.25">
      <c r="B205" s="69"/>
      <c r="C205" s="77" t="str">
        <f ca="1">IF(ISERROR(($C$3-VLOOKUP($B205,Effectifs!$F$8:$U$907,5,0))/365),"",($C$3-VLOOKUP($B205,Effectifs!$F$8:$U$907,5,0))/365)</f>
        <v/>
      </c>
      <c r="D205" s="82" t="str">
        <f>IF(ISERROR(VLOOKUP($B205,Effectifs!$F$8:$U$907,7,0)),"",VLOOKUP($B205,Effectifs!$F$8:$U$907,7,0))</f>
        <v/>
      </c>
      <c r="E205" s="83" t="str">
        <f>IF(ISERROR(VLOOKUP($B205,Effectifs!$F$8:$U$907,8,0)),"",VLOOKUP($B205,Effectifs!$F$8:$U$907,8,0))</f>
        <v/>
      </c>
      <c r="F205" s="83" t="str">
        <f>IF(ISERROR(VLOOKUP($B205,Effectifs!$F$8:$U$907,10,0)),"",VLOOKUP($B205,Effectifs!$F$8:$U$907,10,0))</f>
        <v/>
      </c>
      <c r="G205" s="82" t="str">
        <f>IF(ISERROR(VLOOKUP($B205,Effectifs!$F$8:$U$907,13,0)),"",VLOOKUP($B205,Effectifs!$F$8:$U$907,13,0))</f>
        <v/>
      </c>
      <c r="H205" s="79" t="str">
        <f>IF(ISERROR(VLOOKUP($B205,Effectifs!$F$8:$U$907,14,0)),"",VLOOKUP($B205,Effectifs!$F$8:$U$907,14,0))</f>
        <v/>
      </c>
      <c r="I205" s="71"/>
      <c r="J205" s="71"/>
      <c r="K205" s="71"/>
      <c r="L205" s="71"/>
      <c r="M205" s="71"/>
      <c r="N205" s="71"/>
      <c r="O205" s="71"/>
      <c r="P205" s="71"/>
      <c r="Q205" s="71"/>
      <c r="R205" s="74"/>
    </row>
    <row r="206" spans="2:18" x14ac:dyDescent="0.25">
      <c r="B206" s="69"/>
      <c r="C206" s="77" t="str">
        <f ca="1">IF(ISERROR(($C$3-VLOOKUP($B206,Effectifs!$F$8:$U$907,5,0))/365),"",($C$3-VLOOKUP($B206,Effectifs!$F$8:$U$907,5,0))/365)</f>
        <v/>
      </c>
      <c r="D206" s="82" t="str">
        <f>IF(ISERROR(VLOOKUP($B206,Effectifs!$F$8:$U$907,7,0)),"",VLOOKUP($B206,Effectifs!$F$8:$U$907,7,0))</f>
        <v/>
      </c>
      <c r="E206" s="83" t="str">
        <f>IF(ISERROR(VLOOKUP($B206,Effectifs!$F$8:$U$907,8,0)),"",VLOOKUP($B206,Effectifs!$F$8:$U$907,8,0))</f>
        <v/>
      </c>
      <c r="F206" s="83" t="str">
        <f>IF(ISERROR(VLOOKUP($B206,Effectifs!$F$8:$U$907,10,0)),"",VLOOKUP($B206,Effectifs!$F$8:$U$907,10,0))</f>
        <v/>
      </c>
      <c r="G206" s="82" t="str">
        <f>IF(ISERROR(VLOOKUP($B206,Effectifs!$F$8:$U$907,13,0)),"",VLOOKUP($B206,Effectifs!$F$8:$U$907,13,0))</f>
        <v/>
      </c>
      <c r="H206" s="79" t="str">
        <f>IF(ISERROR(VLOOKUP($B206,Effectifs!$F$8:$U$907,14,0)),"",VLOOKUP($B206,Effectifs!$F$8:$U$907,14,0))</f>
        <v/>
      </c>
      <c r="I206" s="71"/>
      <c r="J206" s="71"/>
      <c r="K206" s="71"/>
      <c r="L206" s="71"/>
      <c r="M206" s="71"/>
      <c r="N206" s="71"/>
      <c r="O206" s="71"/>
      <c r="P206" s="71"/>
      <c r="Q206" s="71"/>
      <c r="R206" s="74"/>
    </row>
    <row r="207" spans="2:18" x14ac:dyDescent="0.25">
      <c r="B207" s="69"/>
      <c r="C207" s="77" t="str">
        <f ca="1">IF(ISERROR(($C$3-VLOOKUP($B207,Effectifs!$F$8:$U$907,5,0))/365),"",($C$3-VLOOKUP($B207,Effectifs!$F$8:$U$907,5,0))/365)</f>
        <v/>
      </c>
      <c r="D207" s="82" t="str">
        <f>IF(ISERROR(VLOOKUP($B207,Effectifs!$F$8:$U$907,7,0)),"",VLOOKUP($B207,Effectifs!$F$8:$U$907,7,0))</f>
        <v/>
      </c>
      <c r="E207" s="83" t="str">
        <f>IF(ISERROR(VLOOKUP($B207,Effectifs!$F$8:$U$907,8,0)),"",VLOOKUP($B207,Effectifs!$F$8:$U$907,8,0))</f>
        <v/>
      </c>
      <c r="F207" s="83" t="str">
        <f>IF(ISERROR(VLOOKUP($B207,Effectifs!$F$8:$U$907,10,0)),"",VLOOKUP($B207,Effectifs!$F$8:$U$907,10,0))</f>
        <v/>
      </c>
      <c r="G207" s="82" t="str">
        <f>IF(ISERROR(VLOOKUP($B207,Effectifs!$F$8:$U$907,13,0)),"",VLOOKUP($B207,Effectifs!$F$8:$U$907,13,0))</f>
        <v/>
      </c>
      <c r="H207" s="79" t="str">
        <f>IF(ISERROR(VLOOKUP($B207,Effectifs!$F$8:$U$907,14,0)),"",VLOOKUP($B207,Effectifs!$F$8:$U$907,14,0))</f>
        <v/>
      </c>
      <c r="I207" s="71"/>
      <c r="J207" s="71"/>
      <c r="K207" s="71"/>
      <c r="L207" s="71"/>
      <c r="M207" s="71"/>
      <c r="N207" s="71"/>
      <c r="O207" s="71"/>
      <c r="P207" s="71"/>
      <c r="Q207" s="71"/>
      <c r="R207" s="74"/>
    </row>
    <row r="208" spans="2:18" x14ac:dyDescent="0.25">
      <c r="B208" s="69"/>
      <c r="C208" s="77" t="str">
        <f ca="1">IF(ISERROR(($C$3-VLOOKUP($B208,Effectifs!$F$8:$U$907,5,0))/365),"",($C$3-VLOOKUP($B208,Effectifs!$F$8:$U$907,5,0))/365)</f>
        <v/>
      </c>
      <c r="D208" s="82" t="str">
        <f>IF(ISERROR(VLOOKUP($B208,Effectifs!$F$8:$U$907,7,0)),"",VLOOKUP($B208,Effectifs!$F$8:$U$907,7,0))</f>
        <v/>
      </c>
      <c r="E208" s="83" t="str">
        <f>IF(ISERROR(VLOOKUP($B208,Effectifs!$F$8:$U$907,8,0)),"",VLOOKUP($B208,Effectifs!$F$8:$U$907,8,0))</f>
        <v/>
      </c>
      <c r="F208" s="83" t="str">
        <f>IF(ISERROR(VLOOKUP($B208,Effectifs!$F$8:$U$907,10,0)),"",VLOOKUP($B208,Effectifs!$F$8:$U$907,10,0))</f>
        <v/>
      </c>
      <c r="G208" s="82" t="str">
        <f>IF(ISERROR(VLOOKUP($B208,Effectifs!$F$8:$U$907,13,0)),"",VLOOKUP($B208,Effectifs!$F$8:$U$907,13,0))</f>
        <v/>
      </c>
      <c r="H208" s="79" t="str">
        <f>IF(ISERROR(VLOOKUP($B208,Effectifs!$F$8:$U$907,14,0)),"",VLOOKUP($B208,Effectifs!$F$8:$U$907,14,0))</f>
        <v/>
      </c>
      <c r="I208" s="71"/>
      <c r="J208" s="71"/>
      <c r="K208" s="71"/>
      <c r="L208" s="71"/>
      <c r="M208" s="71"/>
      <c r="N208" s="71"/>
      <c r="O208" s="71"/>
      <c r="P208" s="71"/>
      <c r="Q208" s="71"/>
      <c r="R208" s="74"/>
    </row>
    <row r="209" spans="2:18" x14ac:dyDescent="0.25">
      <c r="B209" s="69"/>
      <c r="C209" s="77" t="str">
        <f ca="1">IF(ISERROR(($C$3-VLOOKUP($B209,Effectifs!$F$8:$U$907,5,0))/365),"",($C$3-VLOOKUP($B209,Effectifs!$F$8:$U$907,5,0))/365)</f>
        <v/>
      </c>
      <c r="D209" s="82" t="str">
        <f>IF(ISERROR(VLOOKUP($B209,Effectifs!$F$8:$U$907,7,0)),"",VLOOKUP($B209,Effectifs!$F$8:$U$907,7,0))</f>
        <v/>
      </c>
      <c r="E209" s="83" t="str">
        <f>IF(ISERROR(VLOOKUP($B209,Effectifs!$F$8:$U$907,8,0)),"",VLOOKUP($B209,Effectifs!$F$8:$U$907,8,0))</f>
        <v/>
      </c>
      <c r="F209" s="83" t="str">
        <f>IF(ISERROR(VLOOKUP($B209,Effectifs!$F$8:$U$907,10,0)),"",VLOOKUP($B209,Effectifs!$F$8:$U$907,10,0))</f>
        <v/>
      </c>
      <c r="G209" s="82" t="str">
        <f>IF(ISERROR(VLOOKUP($B209,Effectifs!$F$8:$U$907,13,0)),"",VLOOKUP($B209,Effectifs!$F$8:$U$907,13,0))</f>
        <v/>
      </c>
      <c r="H209" s="79" t="str">
        <f>IF(ISERROR(VLOOKUP($B209,Effectifs!$F$8:$U$907,14,0)),"",VLOOKUP($B209,Effectifs!$F$8:$U$907,14,0))</f>
        <v/>
      </c>
      <c r="I209" s="71"/>
      <c r="J209" s="71"/>
      <c r="K209" s="71"/>
      <c r="L209" s="71"/>
      <c r="M209" s="71"/>
      <c r="N209" s="71"/>
      <c r="O209" s="71"/>
      <c r="P209" s="71"/>
      <c r="Q209" s="71"/>
      <c r="R209" s="74"/>
    </row>
    <row r="210" spans="2:18" x14ac:dyDescent="0.25">
      <c r="B210" s="69"/>
      <c r="C210" s="77" t="str">
        <f ca="1">IF(ISERROR(($C$3-VLOOKUP($B210,Effectifs!$F$8:$U$907,5,0))/365),"",($C$3-VLOOKUP($B210,Effectifs!$F$8:$U$907,5,0))/365)</f>
        <v/>
      </c>
      <c r="D210" s="82" t="str">
        <f>IF(ISERROR(VLOOKUP($B210,Effectifs!$F$8:$U$907,7,0)),"",VLOOKUP($B210,Effectifs!$F$8:$U$907,7,0))</f>
        <v/>
      </c>
      <c r="E210" s="83" t="str">
        <f>IF(ISERROR(VLOOKUP($B210,Effectifs!$F$8:$U$907,8,0)),"",VLOOKUP($B210,Effectifs!$F$8:$U$907,8,0))</f>
        <v/>
      </c>
      <c r="F210" s="83" t="str">
        <f>IF(ISERROR(VLOOKUP($B210,Effectifs!$F$8:$U$907,10,0)),"",VLOOKUP($B210,Effectifs!$F$8:$U$907,10,0))</f>
        <v/>
      </c>
      <c r="G210" s="82" t="str">
        <f>IF(ISERROR(VLOOKUP($B210,Effectifs!$F$8:$U$907,13,0)),"",VLOOKUP($B210,Effectifs!$F$8:$U$907,13,0))</f>
        <v/>
      </c>
      <c r="H210" s="79" t="str">
        <f>IF(ISERROR(VLOOKUP($B210,Effectifs!$F$8:$U$907,14,0)),"",VLOOKUP($B210,Effectifs!$F$8:$U$907,14,0))</f>
        <v/>
      </c>
      <c r="I210" s="71"/>
      <c r="J210" s="71"/>
      <c r="K210" s="71"/>
      <c r="L210" s="71"/>
      <c r="M210" s="71"/>
      <c r="N210" s="71"/>
      <c r="O210" s="71"/>
      <c r="P210" s="71"/>
      <c r="Q210" s="71"/>
      <c r="R210" s="74"/>
    </row>
    <row r="211" spans="2:18" x14ac:dyDescent="0.25">
      <c r="B211" s="69"/>
      <c r="C211" s="77" t="str">
        <f ca="1">IF(ISERROR(($C$3-VLOOKUP($B211,Effectifs!$F$8:$U$907,5,0))/365),"",($C$3-VLOOKUP($B211,Effectifs!$F$8:$U$907,5,0))/365)</f>
        <v/>
      </c>
      <c r="D211" s="82" t="str">
        <f>IF(ISERROR(VLOOKUP($B211,Effectifs!$F$8:$U$907,7,0)),"",VLOOKUP($B211,Effectifs!$F$8:$U$907,7,0))</f>
        <v/>
      </c>
      <c r="E211" s="83" t="str">
        <f>IF(ISERROR(VLOOKUP($B211,Effectifs!$F$8:$U$907,8,0)),"",VLOOKUP($B211,Effectifs!$F$8:$U$907,8,0))</f>
        <v/>
      </c>
      <c r="F211" s="83" t="str">
        <f>IF(ISERROR(VLOOKUP($B211,Effectifs!$F$8:$U$907,10,0)),"",VLOOKUP($B211,Effectifs!$F$8:$U$907,10,0))</f>
        <v/>
      </c>
      <c r="G211" s="82" t="str">
        <f>IF(ISERROR(VLOOKUP($B211,Effectifs!$F$8:$U$907,13,0)),"",VLOOKUP($B211,Effectifs!$F$8:$U$907,13,0))</f>
        <v/>
      </c>
      <c r="H211" s="79" t="str">
        <f>IF(ISERROR(VLOOKUP($B211,Effectifs!$F$8:$U$907,14,0)),"",VLOOKUP($B211,Effectifs!$F$8:$U$907,14,0))</f>
        <v/>
      </c>
      <c r="I211" s="71"/>
      <c r="J211" s="71"/>
      <c r="K211" s="71"/>
      <c r="L211" s="71"/>
      <c r="M211" s="71"/>
      <c r="N211" s="71"/>
      <c r="O211" s="71"/>
      <c r="P211" s="71"/>
      <c r="Q211" s="71"/>
      <c r="R211" s="74"/>
    </row>
    <row r="212" spans="2:18" x14ac:dyDescent="0.25">
      <c r="B212" s="69"/>
      <c r="C212" s="77" t="str">
        <f ca="1">IF(ISERROR(($C$3-VLOOKUP($B212,Effectifs!$F$8:$U$907,5,0))/365),"",($C$3-VLOOKUP($B212,Effectifs!$F$8:$U$907,5,0))/365)</f>
        <v/>
      </c>
      <c r="D212" s="82" t="str">
        <f>IF(ISERROR(VLOOKUP($B212,Effectifs!$F$8:$U$907,7,0)),"",VLOOKUP($B212,Effectifs!$F$8:$U$907,7,0))</f>
        <v/>
      </c>
      <c r="E212" s="83" t="str">
        <f>IF(ISERROR(VLOOKUP($B212,Effectifs!$F$8:$U$907,8,0)),"",VLOOKUP($B212,Effectifs!$F$8:$U$907,8,0))</f>
        <v/>
      </c>
      <c r="F212" s="83" t="str">
        <f>IF(ISERROR(VLOOKUP($B212,Effectifs!$F$8:$U$907,10,0)),"",VLOOKUP($B212,Effectifs!$F$8:$U$907,10,0))</f>
        <v/>
      </c>
      <c r="G212" s="82" t="str">
        <f>IF(ISERROR(VLOOKUP($B212,Effectifs!$F$8:$U$907,13,0)),"",VLOOKUP($B212,Effectifs!$F$8:$U$907,13,0))</f>
        <v/>
      </c>
      <c r="H212" s="79" t="str">
        <f>IF(ISERROR(VLOOKUP($B212,Effectifs!$F$8:$U$907,14,0)),"",VLOOKUP($B212,Effectifs!$F$8:$U$907,14,0))</f>
        <v/>
      </c>
      <c r="I212" s="71"/>
      <c r="J212" s="71"/>
      <c r="K212" s="71"/>
      <c r="L212" s="71"/>
      <c r="M212" s="71"/>
      <c r="N212" s="71"/>
      <c r="O212" s="71"/>
      <c r="P212" s="71"/>
      <c r="Q212" s="71"/>
      <c r="R212" s="74"/>
    </row>
    <row r="213" spans="2:18" x14ac:dyDescent="0.25">
      <c r="B213" s="69"/>
      <c r="C213" s="77" t="str">
        <f ca="1">IF(ISERROR(($C$3-VLOOKUP($B213,Effectifs!$F$8:$U$907,5,0))/365),"",($C$3-VLOOKUP($B213,Effectifs!$F$8:$U$907,5,0))/365)</f>
        <v/>
      </c>
      <c r="D213" s="82" t="str">
        <f>IF(ISERROR(VLOOKUP($B213,Effectifs!$F$8:$U$907,7,0)),"",VLOOKUP($B213,Effectifs!$F$8:$U$907,7,0))</f>
        <v/>
      </c>
      <c r="E213" s="83" t="str">
        <f>IF(ISERROR(VLOOKUP($B213,Effectifs!$F$8:$U$907,8,0)),"",VLOOKUP($B213,Effectifs!$F$8:$U$907,8,0))</f>
        <v/>
      </c>
      <c r="F213" s="83" t="str">
        <f>IF(ISERROR(VLOOKUP($B213,Effectifs!$F$8:$U$907,10,0)),"",VLOOKUP($B213,Effectifs!$F$8:$U$907,10,0))</f>
        <v/>
      </c>
      <c r="G213" s="82" t="str">
        <f>IF(ISERROR(VLOOKUP($B213,Effectifs!$F$8:$U$907,13,0)),"",VLOOKUP($B213,Effectifs!$F$8:$U$907,13,0))</f>
        <v/>
      </c>
      <c r="H213" s="79" t="str">
        <f>IF(ISERROR(VLOOKUP($B213,Effectifs!$F$8:$U$907,14,0)),"",VLOOKUP($B213,Effectifs!$F$8:$U$907,14,0))</f>
        <v/>
      </c>
      <c r="I213" s="71"/>
      <c r="J213" s="71"/>
      <c r="K213" s="71"/>
      <c r="L213" s="71"/>
      <c r="M213" s="71"/>
      <c r="N213" s="71"/>
      <c r="O213" s="71"/>
      <c r="P213" s="71"/>
      <c r="Q213" s="71"/>
      <c r="R213" s="74"/>
    </row>
    <row r="214" spans="2:18" x14ac:dyDescent="0.25">
      <c r="B214" s="69"/>
      <c r="C214" s="77" t="str">
        <f ca="1">IF(ISERROR(($C$3-VLOOKUP($B214,Effectifs!$F$8:$U$907,5,0))/365),"",($C$3-VLOOKUP($B214,Effectifs!$F$8:$U$907,5,0))/365)</f>
        <v/>
      </c>
      <c r="D214" s="82" t="str">
        <f>IF(ISERROR(VLOOKUP($B214,Effectifs!$F$8:$U$907,7,0)),"",VLOOKUP($B214,Effectifs!$F$8:$U$907,7,0))</f>
        <v/>
      </c>
      <c r="E214" s="83" t="str">
        <f>IF(ISERROR(VLOOKUP($B214,Effectifs!$F$8:$U$907,8,0)),"",VLOOKUP($B214,Effectifs!$F$8:$U$907,8,0))</f>
        <v/>
      </c>
      <c r="F214" s="83" t="str">
        <f>IF(ISERROR(VLOOKUP($B214,Effectifs!$F$8:$U$907,10,0)),"",VLOOKUP($B214,Effectifs!$F$8:$U$907,10,0))</f>
        <v/>
      </c>
      <c r="G214" s="82" t="str">
        <f>IF(ISERROR(VLOOKUP($B214,Effectifs!$F$8:$U$907,13,0)),"",VLOOKUP($B214,Effectifs!$F$8:$U$907,13,0))</f>
        <v/>
      </c>
      <c r="H214" s="79" t="str">
        <f>IF(ISERROR(VLOOKUP($B214,Effectifs!$F$8:$U$907,14,0)),"",VLOOKUP($B214,Effectifs!$F$8:$U$907,14,0))</f>
        <v/>
      </c>
      <c r="I214" s="71"/>
      <c r="J214" s="71"/>
      <c r="K214" s="71"/>
      <c r="L214" s="71"/>
      <c r="M214" s="71"/>
      <c r="N214" s="71"/>
      <c r="O214" s="71"/>
      <c r="P214" s="71"/>
      <c r="Q214" s="71"/>
      <c r="R214" s="74"/>
    </row>
    <row r="215" spans="2:18" x14ac:dyDescent="0.25">
      <c r="B215" s="69"/>
      <c r="C215" s="77" t="str">
        <f ca="1">IF(ISERROR(($C$3-VLOOKUP($B215,Effectifs!$F$8:$U$907,5,0))/365),"",($C$3-VLOOKUP($B215,Effectifs!$F$8:$U$907,5,0))/365)</f>
        <v/>
      </c>
      <c r="D215" s="82" t="str">
        <f>IF(ISERROR(VLOOKUP($B215,Effectifs!$F$8:$U$907,7,0)),"",VLOOKUP($B215,Effectifs!$F$8:$U$907,7,0))</f>
        <v/>
      </c>
      <c r="E215" s="83" t="str">
        <f>IF(ISERROR(VLOOKUP($B215,Effectifs!$F$8:$U$907,8,0)),"",VLOOKUP($B215,Effectifs!$F$8:$U$907,8,0))</f>
        <v/>
      </c>
      <c r="F215" s="83" t="str">
        <f>IF(ISERROR(VLOOKUP($B215,Effectifs!$F$8:$U$907,10,0)),"",VLOOKUP($B215,Effectifs!$F$8:$U$907,10,0))</f>
        <v/>
      </c>
      <c r="G215" s="82" t="str">
        <f>IF(ISERROR(VLOOKUP($B215,Effectifs!$F$8:$U$907,13,0)),"",VLOOKUP($B215,Effectifs!$F$8:$U$907,13,0))</f>
        <v/>
      </c>
      <c r="H215" s="79" t="str">
        <f>IF(ISERROR(VLOOKUP($B215,Effectifs!$F$8:$U$907,14,0)),"",VLOOKUP($B215,Effectifs!$F$8:$U$907,14,0))</f>
        <v/>
      </c>
      <c r="I215" s="71"/>
      <c r="J215" s="71"/>
      <c r="K215" s="71"/>
      <c r="L215" s="71"/>
      <c r="M215" s="71"/>
      <c r="N215" s="71"/>
      <c r="O215" s="71"/>
      <c r="P215" s="71"/>
      <c r="Q215" s="71"/>
      <c r="R215" s="74"/>
    </row>
    <row r="216" spans="2:18" x14ac:dyDescent="0.25">
      <c r="B216" s="69"/>
      <c r="C216" s="77" t="str">
        <f ca="1">IF(ISERROR(($C$3-VLOOKUP($B216,Effectifs!$F$8:$U$907,5,0))/365),"",($C$3-VLOOKUP($B216,Effectifs!$F$8:$U$907,5,0))/365)</f>
        <v/>
      </c>
      <c r="D216" s="82" t="str">
        <f>IF(ISERROR(VLOOKUP($B216,Effectifs!$F$8:$U$907,7,0)),"",VLOOKUP($B216,Effectifs!$F$8:$U$907,7,0))</f>
        <v/>
      </c>
      <c r="E216" s="83" t="str">
        <f>IF(ISERROR(VLOOKUP($B216,Effectifs!$F$8:$U$907,8,0)),"",VLOOKUP($B216,Effectifs!$F$8:$U$907,8,0))</f>
        <v/>
      </c>
      <c r="F216" s="83" t="str">
        <f>IF(ISERROR(VLOOKUP($B216,Effectifs!$F$8:$U$907,10,0)),"",VLOOKUP($B216,Effectifs!$F$8:$U$907,10,0))</f>
        <v/>
      </c>
      <c r="G216" s="82" t="str">
        <f>IF(ISERROR(VLOOKUP($B216,Effectifs!$F$8:$U$907,13,0)),"",VLOOKUP($B216,Effectifs!$F$8:$U$907,13,0))</f>
        <v/>
      </c>
      <c r="H216" s="79" t="str">
        <f>IF(ISERROR(VLOOKUP($B216,Effectifs!$F$8:$U$907,14,0)),"",VLOOKUP($B216,Effectifs!$F$8:$U$907,14,0))</f>
        <v/>
      </c>
      <c r="I216" s="71"/>
      <c r="J216" s="71"/>
      <c r="K216" s="71"/>
      <c r="L216" s="71"/>
      <c r="M216" s="71"/>
      <c r="N216" s="71"/>
      <c r="O216" s="71"/>
      <c r="P216" s="71"/>
      <c r="Q216" s="71"/>
      <c r="R216" s="74"/>
    </row>
    <row r="217" spans="2:18" x14ac:dyDescent="0.25">
      <c r="B217" s="69"/>
      <c r="C217" s="77" t="str">
        <f ca="1">IF(ISERROR(($C$3-VLOOKUP($B217,Effectifs!$F$8:$U$907,5,0))/365),"",($C$3-VLOOKUP($B217,Effectifs!$F$8:$U$907,5,0))/365)</f>
        <v/>
      </c>
      <c r="D217" s="82" t="str">
        <f>IF(ISERROR(VLOOKUP($B217,Effectifs!$F$8:$U$907,7,0)),"",VLOOKUP($B217,Effectifs!$F$8:$U$907,7,0))</f>
        <v/>
      </c>
      <c r="E217" s="83" t="str">
        <f>IF(ISERROR(VLOOKUP($B217,Effectifs!$F$8:$U$907,8,0)),"",VLOOKUP($B217,Effectifs!$F$8:$U$907,8,0))</f>
        <v/>
      </c>
      <c r="F217" s="83" t="str">
        <f>IF(ISERROR(VLOOKUP($B217,Effectifs!$F$8:$U$907,10,0)),"",VLOOKUP($B217,Effectifs!$F$8:$U$907,10,0))</f>
        <v/>
      </c>
      <c r="G217" s="82" t="str">
        <f>IF(ISERROR(VLOOKUP($B217,Effectifs!$F$8:$U$907,13,0)),"",VLOOKUP($B217,Effectifs!$F$8:$U$907,13,0))</f>
        <v/>
      </c>
      <c r="H217" s="79" t="str">
        <f>IF(ISERROR(VLOOKUP($B217,Effectifs!$F$8:$U$907,14,0)),"",VLOOKUP($B217,Effectifs!$F$8:$U$907,14,0))</f>
        <v/>
      </c>
      <c r="I217" s="71"/>
      <c r="J217" s="71"/>
      <c r="K217" s="71"/>
      <c r="L217" s="71"/>
      <c r="M217" s="71"/>
      <c r="N217" s="71"/>
      <c r="O217" s="71"/>
      <c r="P217" s="71"/>
      <c r="Q217" s="71"/>
      <c r="R217" s="74"/>
    </row>
    <row r="218" spans="2:18" x14ac:dyDescent="0.25">
      <c r="B218" s="69"/>
      <c r="C218" s="77" t="str">
        <f ca="1">IF(ISERROR(($C$3-VLOOKUP($B218,Effectifs!$F$8:$U$907,5,0))/365),"",($C$3-VLOOKUP($B218,Effectifs!$F$8:$U$907,5,0))/365)</f>
        <v/>
      </c>
      <c r="D218" s="82" t="str">
        <f>IF(ISERROR(VLOOKUP($B218,Effectifs!$F$8:$U$907,7,0)),"",VLOOKUP($B218,Effectifs!$F$8:$U$907,7,0))</f>
        <v/>
      </c>
      <c r="E218" s="83" t="str">
        <f>IF(ISERROR(VLOOKUP($B218,Effectifs!$F$8:$U$907,8,0)),"",VLOOKUP($B218,Effectifs!$F$8:$U$907,8,0))</f>
        <v/>
      </c>
      <c r="F218" s="83" t="str">
        <f>IF(ISERROR(VLOOKUP($B218,Effectifs!$F$8:$U$907,10,0)),"",VLOOKUP($B218,Effectifs!$F$8:$U$907,10,0))</f>
        <v/>
      </c>
      <c r="G218" s="82" t="str">
        <f>IF(ISERROR(VLOOKUP($B218,Effectifs!$F$8:$U$907,13,0)),"",VLOOKUP($B218,Effectifs!$F$8:$U$907,13,0))</f>
        <v/>
      </c>
      <c r="H218" s="79" t="str">
        <f>IF(ISERROR(VLOOKUP($B218,Effectifs!$F$8:$U$907,14,0)),"",VLOOKUP($B218,Effectifs!$F$8:$U$907,14,0))</f>
        <v/>
      </c>
      <c r="I218" s="71"/>
      <c r="J218" s="71"/>
      <c r="K218" s="71"/>
      <c r="L218" s="71"/>
      <c r="M218" s="71"/>
      <c r="N218" s="71"/>
      <c r="O218" s="71"/>
      <c r="P218" s="71"/>
      <c r="Q218" s="71"/>
      <c r="R218" s="74"/>
    </row>
    <row r="219" spans="2:18" x14ac:dyDescent="0.25">
      <c r="B219" s="69"/>
      <c r="C219" s="77" t="str">
        <f ca="1">IF(ISERROR(($C$3-VLOOKUP($B219,Effectifs!$F$8:$U$907,5,0))/365),"",($C$3-VLOOKUP($B219,Effectifs!$F$8:$U$907,5,0))/365)</f>
        <v/>
      </c>
      <c r="D219" s="82" t="str">
        <f>IF(ISERROR(VLOOKUP($B219,Effectifs!$F$8:$U$907,7,0)),"",VLOOKUP($B219,Effectifs!$F$8:$U$907,7,0))</f>
        <v/>
      </c>
      <c r="E219" s="83" t="str">
        <f>IF(ISERROR(VLOOKUP($B219,Effectifs!$F$8:$U$907,8,0)),"",VLOOKUP($B219,Effectifs!$F$8:$U$907,8,0))</f>
        <v/>
      </c>
      <c r="F219" s="83" t="str">
        <f>IF(ISERROR(VLOOKUP($B219,Effectifs!$F$8:$U$907,10,0)),"",VLOOKUP($B219,Effectifs!$F$8:$U$907,10,0))</f>
        <v/>
      </c>
      <c r="G219" s="82" t="str">
        <f>IF(ISERROR(VLOOKUP($B219,Effectifs!$F$8:$U$907,13,0)),"",VLOOKUP($B219,Effectifs!$F$8:$U$907,13,0))</f>
        <v/>
      </c>
      <c r="H219" s="79" t="str">
        <f>IF(ISERROR(VLOOKUP($B219,Effectifs!$F$8:$U$907,14,0)),"",VLOOKUP($B219,Effectifs!$F$8:$U$907,14,0))</f>
        <v/>
      </c>
      <c r="I219" s="71"/>
      <c r="J219" s="71"/>
      <c r="K219" s="71"/>
      <c r="L219" s="71"/>
      <c r="M219" s="71"/>
      <c r="N219" s="71"/>
      <c r="O219" s="71"/>
      <c r="P219" s="71"/>
      <c r="Q219" s="71"/>
      <c r="R219" s="74"/>
    </row>
    <row r="220" spans="2:18" x14ac:dyDescent="0.25">
      <c r="B220" s="69"/>
      <c r="C220" s="77" t="str">
        <f ca="1">IF(ISERROR(($C$3-VLOOKUP($B220,Effectifs!$F$8:$U$907,5,0))/365),"",($C$3-VLOOKUP($B220,Effectifs!$F$8:$U$907,5,0))/365)</f>
        <v/>
      </c>
      <c r="D220" s="82" t="str">
        <f>IF(ISERROR(VLOOKUP($B220,Effectifs!$F$8:$U$907,7,0)),"",VLOOKUP($B220,Effectifs!$F$8:$U$907,7,0))</f>
        <v/>
      </c>
      <c r="E220" s="83" t="str">
        <f>IF(ISERROR(VLOOKUP($B220,Effectifs!$F$8:$U$907,8,0)),"",VLOOKUP($B220,Effectifs!$F$8:$U$907,8,0))</f>
        <v/>
      </c>
      <c r="F220" s="83" t="str">
        <f>IF(ISERROR(VLOOKUP($B220,Effectifs!$F$8:$U$907,10,0)),"",VLOOKUP($B220,Effectifs!$F$8:$U$907,10,0))</f>
        <v/>
      </c>
      <c r="G220" s="82" t="str">
        <f>IF(ISERROR(VLOOKUP($B220,Effectifs!$F$8:$U$907,13,0)),"",VLOOKUP($B220,Effectifs!$F$8:$U$907,13,0))</f>
        <v/>
      </c>
      <c r="H220" s="79" t="str">
        <f>IF(ISERROR(VLOOKUP($B220,Effectifs!$F$8:$U$907,14,0)),"",VLOOKUP($B220,Effectifs!$F$8:$U$907,14,0))</f>
        <v/>
      </c>
      <c r="I220" s="71"/>
      <c r="J220" s="71"/>
      <c r="K220" s="71"/>
      <c r="L220" s="71"/>
      <c r="M220" s="71"/>
      <c r="N220" s="71"/>
      <c r="O220" s="71"/>
      <c r="P220" s="71"/>
      <c r="Q220" s="71"/>
      <c r="R220" s="74"/>
    </row>
    <row r="221" spans="2:18" x14ac:dyDescent="0.25">
      <c r="B221" s="69"/>
      <c r="C221" s="77" t="str">
        <f ca="1">IF(ISERROR(($C$3-VLOOKUP($B221,Effectifs!$F$8:$U$907,5,0))/365),"",($C$3-VLOOKUP($B221,Effectifs!$F$8:$U$907,5,0))/365)</f>
        <v/>
      </c>
      <c r="D221" s="82" t="str">
        <f>IF(ISERROR(VLOOKUP($B221,Effectifs!$F$8:$U$907,7,0)),"",VLOOKUP($B221,Effectifs!$F$8:$U$907,7,0))</f>
        <v/>
      </c>
      <c r="E221" s="83" t="str">
        <f>IF(ISERROR(VLOOKUP($B221,Effectifs!$F$8:$U$907,8,0)),"",VLOOKUP($B221,Effectifs!$F$8:$U$907,8,0))</f>
        <v/>
      </c>
      <c r="F221" s="83" t="str">
        <f>IF(ISERROR(VLOOKUP($B221,Effectifs!$F$8:$U$907,10,0)),"",VLOOKUP($B221,Effectifs!$F$8:$U$907,10,0))</f>
        <v/>
      </c>
      <c r="G221" s="82" t="str">
        <f>IF(ISERROR(VLOOKUP($B221,Effectifs!$F$8:$U$907,13,0)),"",VLOOKUP($B221,Effectifs!$F$8:$U$907,13,0))</f>
        <v/>
      </c>
      <c r="H221" s="79" t="str">
        <f>IF(ISERROR(VLOOKUP($B221,Effectifs!$F$8:$U$907,14,0)),"",VLOOKUP($B221,Effectifs!$F$8:$U$907,14,0))</f>
        <v/>
      </c>
      <c r="I221" s="71"/>
      <c r="J221" s="71"/>
      <c r="K221" s="71"/>
      <c r="L221" s="71"/>
      <c r="M221" s="71"/>
      <c r="N221" s="71"/>
      <c r="O221" s="71"/>
      <c r="P221" s="71"/>
      <c r="Q221" s="71"/>
      <c r="R221" s="74"/>
    </row>
    <row r="222" spans="2:18" x14ac:dyDescent="0.25">
      <c r="B222" s="69"/>
      <c r="C222" s="77" t="str">
        <f ca="1">IF(ISERROR(($C$3-VLOOKUP($B222,Effectifs!$F$8:$U$907,5,0))/365),"",($C$3-VLOOKUP($B222,Effectifs!$F$8:$U$907,5,0))/365)</f>
        <v/>
      </c>
      <c r="D222" s="82" t="str">
        <f>IF(ISERROR(VLOOKUP($B222,Effectifs!$F$8:$U$907,7,0)),"",VLOOKUP($B222,Effectifs!$F$8:$U$907,7,0))</f>
        <v/>
      </c>
      <c r="E222" s="83" t="str">
        <f>IF(ISERROR(VLOOKUP($B222,Effectifs!$F$8:$U$907,8,0)),"",VLOOKUP($B222,Effectifs!$F$8:$U$907,8,0))</f>
        <v/>
      </c>
      <c r="F222" s="83" t="str">
        <f>IF(ISERROR(VLOOKUP($B222,Effectifs!$F$8:$U$907,10,0)),"",VLOOKUP($B222,Effectifs!$F$8:$U$907,10,0))</f>
        <v/>
      </c>
      <c r="G222" s="82" t="str">
        <f>IF(ISERROR(VLOOKUP($B222,Effectifs!$F$8:$U$907,13,0)),"",VLOOKUP($B222,Effectifs!$F$8:$U$907,13,0))</f>
        <v/>
      </c>
      <c r="H222" s="79" t="str">
        <f>IF(ISERROR(VLOOKUP($B222,Effectifs!$F$8:$U$907,14,0)),"",VLOOKUP($B222,Effectifs!$F$8:$U$907,14,0))</f>
        <v/>
      </c>
      <c r="I222" s="71"/>
      <c r="J222" s="71"/>
      <c r="K222" s="71"/>
      <c r="L222" s="71"/>
      <c r="M222" s="71"/>
      <c r="N222" s="71"/>
      <c r="O222" s="71"/>
      <c r="P222" s="71"/>
      <c r="Q222" s="71"/>
      <c r="R222" s="74"/>
    </row>
    <row r="223" spans="2:18" x14ac:dyDescent="0.25">
      <c r="B223" s="69"/>
      <c r="C223" s="77" t="str">
        <f ca="1">IF(ISERROR(($C$3-VLOOKUP($B223,Effectifs!$F$8:$U$907,5,0))/365),"",($C$3-VLOOKUP($B223,Effectifs!$F$8:$U$907,5,0))/365)</f>
        <v/>
      </c>
      <c r="D223" s="82" t="str">
        <f>IF(ISERROR(VLOOKUP($B223,Effectifs!$F$8:$U$907,7,0)),"",VLOOKUP($B223,Effectifs!$F$8:$U$907,7,0))</f>
        <v/>
      </c>
      <c r="E223" s="83" t="str">
        <f>IF(ISERROR(VLOOKUP($B223,Effectifs!$F$8:$U$907,8,0)),"",VLOOKUP($B223,Effectifs!$F$8:$U$907,8,0))</f>
        <v/>
      </c>
      <c r="F223" s="83" t="str">
        <f>IF(ISERROR(VLOOKUP($B223,Effectifs!$F$8:$U$907,10,0)),"",VLOOKUP($B223,Effectifs!$F$8:$U$907,10,0))</f>
        <v/>
      </c>
      <c r="G223" s="82" t="str">
        <f>IF(ISERROR(VLOOKUP($B223,Effectifs!$F$8:$U$907,13,0)),"",VLOOKUP($B223,Effectifs!$F$8:$U$907,13,0))</f>
        <v/>
      </c>
      <c r="H223" s="79" t="str">
        <f>IF(ISERROR(VLOOKUP($B223,Effectifs!$F$8:$U$907,14,0)),"",VLOOKUP($B223,Effectifs!$F$8:$U$907,14,0))</f>
        <v/>
      </c>
      <c r="I223" s="71"/>
      <c r="J223" s="71"/>
      <c r="K223" s="71"/>
      <c r="L223" s="71"/>
      <c r="M223" s="71"/>
      <c r="N223" s="71"/>
      <c r="O223" s="71"/>
      <c r="P223" s="71"/>
      <c r="Q223" s="71"/>
      <c r="R223" s="74"/>
    </row>
    <row r="224" spans="2:18" x14ac:dyDescent="0.25">
      <c r="B224" s="69"/>
      <c r="C224" s="77" t="str">
        <f ca="1">IF(ISERROR(($C$3-VLOOKUP($B224,Effectifs!$F$8:$U$907,5,0))/365),"",($C$3-VLOOKUP($B224,Effectifs!$F$8:$U$907,5,0))/365)</f>
        <v/>
      </c>
      <c r="D224" s="82" t="str">
        <f>IF(ISERROR(VLOOKUP($B224,Effectifs!$F$8:$U$907,7,0)),"",VLOOKUP($B224,Effectifs!$F$8:$U$907,7,0))</f>
        <v/>
      </c>
      <c r="E224" s="83" t="str">
        <f>IF(ISERROR(VLOOKUP($B224,Effectifs!$F$8:$U$907,8,0)),"",VLOOKUP($B224,Effectifs!$F$8:$U$907,8,0))</f>
        <v/>
      </c>
      <c r="F224" s="83" t="str">
        <f>IF(ISERROR(VLOOKUP($B224,Effectifs!$F$8:$U$907,10,0)),"",VLOOKUP($B224,Effectifs!$F$8:$U$907,10,0))</f>
        <v/>
      </c>
      <c r="G224" s="82" t="str">
        <f>IF(ISERROR(VLOOKUP($B224,Effectifs!$F$8:$U$907,13,0)),"",VLOOKUP($B224,Effectifs!$F$8:$U$907,13,0))</f>
        <v/>
      </c>
      <c r="H224" s="79" t="str">
        <f>IF(ISERROR(VLOOKUP($B224,Effectifs!$F$8:$U$907,14,0)),"",VLOOKUP($B224,Effectifs!$F$8:$U$907,14,0))</f>
        <v/>
      </c>
      <c r="I224" s="71"/>
      <c r="J224" s="71"/>
      <c r="K224" s="71"/>
      <c r="L224" s="71"/>
      <c r="M224" s="71"/>
      <c r="N224" s="71"/>
      <c r="O224" s="71"/>
      <c r="P224" s="71"/>
      <c r="Q224" s="71"/>
      <c r="R224" s="74"/>
    </row>
    <row r="225" spans="2:18" x14ac:dyDescent="0.25">
      <c r="B225" s="69"/>
      <c r="C225" s="77" t="str">
        <f ca="1">IF(ISERROR(($C$3-VLOOKUP($B225,Effectifs!$F$8:$U$907,5,0))/365),"",($C$3-VLOOKUP($B225,Effectifs!$F$8:$U$907,5,0))/365)</f>
        <v/>
      </c>
      <c r="D225" s="82" t="str">
        <f>IF(ISERROR(VLOOKUP($B225,Effectifs!$F$8:$U$907,7,0)),"",VLOOKUP($B225,Effectifs!$F$8:$U$907,7,0))</f>
        <v/>
      </c>
      <c r="E225" s="83" t="str">
        <f>IF(ISERROR(VLOOKUP($B225,Effectifs!$F$8:$U$907,8,0)),"",VLOOKUP($B225,Effectifs!$F$8:$U$907,8,0))</f>
        <v/>
      </c>
      <c r="F225" s="83" t="str">
        <f>IF(ISERROR(VLOOKUP($B225,Effectifs!$F$8:$U$907,10,0)),"",VLOOKUP($B225,Effectifs!$F$8:$U$907,10,0))</f>
        <v/>
      </c>
      <c r="G225" s="82" t="str">
        <f>IF(ISERROR(VLOOKUP($B225,Effectifs!$F$8:$U$907,13,0)),"",VLOOKUP($B225,Effectifs!$F$8:$U$907,13,0))</f>
        <v/>
      </c>
      <c r="H225" s="79" t="str">
        <f>IF(ISERROR(VLOOKUP($B225,Effectifs!$F$8:$U$907,14,0)),"",VLOOKUP($B225,Effectifs!$F$8:$U$907,14,0))</f>
        <v/>
      </c>
      <c r="I225" s="71"/>
      <c r="J225" s="71"/>
      <c r="K225" s="71"/>
      <c r="L225" s="71"/>
      <c r="M225" s="71"/>
      <c r="N225" s="71"/>
      <c r="O225" s="71"/>
      <c r="P225" s="71"/>
      <c r="Q225" s="71"/>
      <c r="R225" s="74"/>
    </row>
    <row r="226" spans="2:18" x14ac:dyDescent="0.25">
      <c r="B226" s="69"/>
      <c r="C226" s="77" t="str">
        <f ca="1">IF(ISERROR(($C$3-VLOOKUP($B226,Effectifs!$F$8:$U$907,5,0))/365),"",($C$3-VLOOKUP($B226,Effectifs!$F$8:$U$907,5,0))/365)</f>
        <v/>
      </c>
      <c r="D226" s="82" t="str">
        <f>IF(ISERROR(VLOOKUP($B226,Effectifs!$F$8:$U$907,7,0)),"",VLOOKUP($B226,Effectifs!$F$8:$U$907,7,0))</f>
        <v/>
      </c>
      <c r="E226" s="83" t="str">
        <f>IF(ISERROR(VLOOKUP($B226,Effectifs!$F$8:$U$907,8,0)),"",VLOOKUP($B226,Effectifs!$F$8:$U$907,8,0))</f>
        <v/>
      </c>
      <c r="F226" s="83" t="str">
        <f>IF(ISERROR(VLOOKUP($B226,Effectifs!$F$8:$U$907,10,0)),"",VLOOKUP($B226,Effectifs!$F$8:$U$907,10,0))</f>
        <v/>
      </c>
      <c r="G226" s="82" t="str">
        <f>IF(ISERROR(VLOOKUP($B226,Effectifs!$F$8:$U$907,13,0)),"",VLOOKUP($B226,Effectifs!$F$8:$U$907,13,0))</f>
        <v/>
      </c>
      <c r="H226" s="79" t="str">
        <f>IF(ISERROR(VLOOKUP($B226,Effectifs!$F$8:$U$907,14,0)),"",VLOOKUP($B226,Effectifs!$F$8:$U$907,14,0))</f>
        <v/>
      </c>
      <c r="I226" s="71"/>
      <c r="J226" s="71"/>
      <c r="K226" s="71"/>
      <c r="L226" s="71"/>
      <c r="M226" s="71"/>
      <c r="N226" s="71"/>
      <c r="O226" s="71"/>
      <c r="P226" s="71"/>
      <c r="Q226" s="71"/>
      <c r="R226" s="74"/>
    </row>
    <row r="227" spans="2:18" x14ac:dyDescent="0.25">
      <c r="B227" s="69"/>
      <c r="C227" s="77" t="str">
        <f ca="1">IF(ISERROR(($C$3-VLOOKUP($B227,Effectifs!$F$8:$U$907,5,0))/365),"",($C$3-VLOOKUP($B227,Effectifs!$F$8:$U$907,5,0))/365)</f>
        <v/>
      </c>
      <c r="D227" s="82" t="str">
        <f>IF(ISERROR(VLOOKUP($B227,Effectifs!$F$8:$U$907,7,0)),"",VLOOKUP($B227,Effectifs!$F$8:$U$907,7,0))</f>
        <v/>
      </c>
      <c r="E227" s="83" t="str">
        <f>IF(ISERROR(VLOOKUP($B227,Effectifs!$F$8:$U$907,8,0)),"",VLOOKUP($B227,Effectifs!$F$8:$U$907,8,0))</f>
        <v/>
      </c>
      <c r="F227" s="83" t="str">
        <f>IF(ISERROR(VLOOKUP($B227,Effectifs!$F$8:$U$907,10,0)),"",VLOOKUP($B227,Effectifs!$F$8:$U$907,10,0))</f>
        <v/>
      </c>
      <c r="G227" s="82" t="str">
        <f>IF(ISERROR(VLOOKUP($B227,Effectifs!$F$8:$U$907,13,0)),"",VLOOKUP($B227,Effectifs!$F$8:$U$907,13,0))</f>
        <v/>
      </c>
      <c r="H227" s="79" t="str">
        <f>IF(ISERROR(VLOOKUP($B227,Effectifs!$F$8:$U$907,14,0)),"",VLOOKUP($B227,Effectifs!$F$8:$U$907,14,0))</f>
        <v/>
      </c>
      <c r="I227" s="71"/>
      <c r="J227" s="71"/>
      <c r="K227" s="71"/>
      <c r="L227" s="71"/>
      <c r="M227" s="71"/>
      <c r="N227" s="71"/>
      <c r="O227" s="71"/>
      <c r="P227" s="71"/>
      <c r="Q227" s="71"/>
      <c r="R227" s="74"/>
    </row>
    <row r="228" spans="2:18" x14ac:dyDescent="0.25">
      <c r="B228" s="69"/>
      <c r="C228" s="77" t="str">
        <f ca="1">IF(ISERROR(($C$3-VLOOKUP($B228,Effectifs!$F$8:$U$907,5,0))/365),"",($C$3-VLOOKUP($B228,Effectifs!$F$8:$U$907,5,0))/365)</f>
        <v/>
      </c>
      <c r="D228" s="82" t="str">
        <f>IF(ISERROR(VLOOKUP($B228,Effectifs!$F$8:$U$907,7,0)),"",VLOOKUP($B228,Effectifs!$F$8:$U$907,7,0))</f>
        <v/>
      </c>
      <c r="E228" s="83" t="str">
        <f>IF(ISERROR(VLOOKUP($B228,Effectifs!$F$8:$U$907,8,0)),"",VLOOKUP($B228,Effectifs!$F$8:$U$907,8,0))</f>
        <v/>
      </c>
      <c r="F228" s="83" t="str">
        <f>IF(ISERROR(VLOOKUP($B228,Effectifs!$F$8:$U$907,10,0)),"",VLOOKUP($B228,Effectifs!$F$8:$U$907,10,0))</f>
        <v/>
      </c>
      <c r="G228" s="82" t="str">
        <f>IF(ISERROR(VLOOKUP($B228,Effectifs!$F$8:$U$907,13,0)),"",VLOOKUP($B228,Effectifs!$F$8:$U$907,13,0))</f>
        <v/>
      </c>
      <c r="H228" s="79" t="str">
        <f>IF(ISERROR(VLOOKUP($B228,Effectifs!$F$8:$U$907,14,0)),"",VLOOKUP($B228,Effectifs!$F$8:$U$907,14,0))</f>
        <v/>
      </c>
      <c r="I228" s="71"/>
      <c r="J228" s="71"/>
      <c r="K228" s="71"/>
      <c r="L228" s="71"/>
      <c r="M228" s="71"/>
      <c r="N228" s="71"/>
      <c r="O228" s="71"/>
      <c r="P228" s="71"/>
      <c r="Q228" s="71"/>
      <c r="R228" s="74"/>
    </row>
    <row r="229" spans="2:18" x14ac:dyDescent="0.25">
      <c r="B229" s="69"/>
      <c r="C229" s="77" t="str">
        <f ca="1">IF(ISERROR(($C$3-VLOOKUP($B229,Effectifs!$F$8:$U$907,5,0))/365),"",($C$3-VLOOKUP($B229,Effectifs!$F$8:$U$907,5,0))/365)</f>
        <v/>
      </c>
      <c r="D229" s="82" t="str">
        <f>IF(ISERROR(VLOOKUP($B229,Effectifs!$F$8:$U$907,7,0)),"",VLOOKUP($B229,Effectifs!$F$8:$U$907,7,0))</f>
        <v/>
      </c>
      <c r="E229" s="83" t="str">
        <f>IF(ISERROR(VLOOKUP($B229,Effectifs!$F$8:$U$907,8,0)),"",VLOOKUP($B229,Effectifs!$F$8:$U$907,8,0))</f>
        <v/>
      </c>
      <c r="F229" s="83" t="str">
        <f>IF(ISERROR(VLOOKUP($B229,Effectifs!$F$8:$U$907,10,0)),"",VLOOKUP($B229,Effectifs!$F$8:$U$907,10,0))</f>
        <v/>
      </c>
      <c r="G229" s="82" t="str">
        <f>IF(ISERROR(VLOOKUP($B229,Effectifs!$F$8:$U$907,13,0)),"",VLOOKUP($B229,Effectifs!$F$8:$U$907,13,0))</f>
        <v/>
      </c>
      <c r="H229" s="79" t="str">
        <f>IF(ISERROR(VLOOKUP($B229,Effectifs!$F$8:$U$907,14,0)),"",VLOOKUP($B229,Effectifs!$F$8:$U$907,14,0))</f>
        <v/>
      </c>
      <c r="I229" s="71"/>
      <c r="J229" s="71"/>
      <c r="K229" s="71"/>
      <c r="L229" s="71"/>
      <c r="M229" s="71"/>
      <c r="N229" s="71"/>
      <c r="O229" s="71"/>
      <c r="P229" s="71"/>
      <c r="Q229" s="71"/>
      <c r="R229" s="74"/>
    </row>
    <row r="230" spans="2:18" x14ac:dyDescent="0.25">
      <c r="B230" s="69"/>
      <c r="C230" s="77" t="str">
        <f ca="1">IF(ISERROR(($C$3-VLOOKUP($B230,Effectifs!$F$8:$U$907,5,0))/365),"",($C$3-VLOOKUP($B230,Effectifs!$F$8:$U$907,5,0))/365)</f>
        <v/>
      </c>
      <c r="D230" s="82" t="str">
        <f>IF(ISERROR(VLOOKUP($B230,Effectifs!$F$8:$U$907,7,0)),"",VLOOKUP($B230,Effectifs!$F$8:$U$907,7,0))</f>
        <v/>
      </c>
      <c r="E230" s="83" t="str">
        <f>IF(ISERROR(VLOOKUP($B230,Effectifs!$F$8:$U$907,8,0)),"",VLOOKUP($B230,Effectifs!$F$8:$U$907,8,0))</f>
        <v/>
      </c>
      <c r="F230" s="83" t="str">
        <f>IF(ISERROR(VLOOKUP($B230,Effectifs!$F$8:$U$907,10,0)),"",VLOOKUP($B230,Effectifs!$F$8:$U$907,10,0))</f>
        <v/>
      </c>
      <c r="G230" s="82" t="str">
        <f>IF(ISERROR(VLOOKUP($B230,Effectifs!$F$8:$U$907,13,0)),"",VLOOKUP($B230,Effectifs!$F$8:$U$907,13,0))</f>
        <v/>
      </c>
      <c r="H230" s="79" t="str">
        <f>IF(ISERROR(VLOOKUP($B230,Effectifs!$F$8:$U$907,14,0)),"",VLOOKUP($B230,Effectifs!$F$8:$U$907,14,0))</f>
        <v/>
      </c>
      <c r="I230" s="71"/>
      <c r="J230" s="71"/>
      <c r="K230" s="71"/>
      <c r="L230" s="71"/>
      <c r="M230" s="71"/>
      <c r="N230" s="71"/>
      <c r="O230" s="71"/>
      <c r="P230" s="71"/>
      <c r="Q230" s="71"/>
      <c r="R230" s="74"/>
    </row>
    <row r="231" spans="2:18" x14ac:dyDescent="0.25">
      <c r="B231" s="69"/>
      <c r="C231" s="77" t="str">
        <f ca="1">IF(ISERROR(($C$3-VLOOKUP($B231,Effectifs!$F$8:$U$907,5,0))/365),"",($C$3-VLOOKUP($B231,Effectifs!$F$8:$U$907,5,0))/365)</f>
        <v/>
      </c>
      <c r="D231" s="82" t="str">
        <f>IF(ISERROR(VLOOKUP($B231,Effectifs!$F$8:$U$907,7,0)),"",VLOOKUP($B231,Effectifs!$F$8:$U$907,7,0))</f>
        <v/>
      </c>
      <c r="E231" s="83" t="str">
        <f>IF(ISERROR(VLOOKUP($B231,Effectifs!$F$8:$U$907,8,0)),"",VLOOKUP($B231,Effectifs!$F$8:$U$907,8,0))</f>
        <v/>
      </c>
      <c r="F231" s="83" t="str">
        <f>IF(ISERROR(VLOOKUP($B231,Effectifs!$F$8:$U$907,10,0)),"",VLOOKUP($B231,Effectifs!$F$8:$U$907,10,0))</f>
        <v/>
      </c>
      <c r="G231" s="82" t="str">
        <f>IF(ISERROR(VLOOKUP($B231,Effectifs!$F$8:$U$907,13,0)),"",VLOOKUP($B231,Effectifs!$F$8:$U$907,13,0))</f>
        <v/>
      </c>
      <c r="H231" s="79" t="str">
        <f>IF(ISERROR(VLOOKUP($B231,Effectifs!$F$8:$U$907,14,0)),"",VLOOKUP($B231,Effectifs!$F$8:$U$907,14,0))</f>
        <v/>
      </c>
      <c r="I231" s="71"/>
      <c r="J231" s="71"/>
      <c r="K231" s="71"/>
      <c r="L231" s="71"/>
      <c r="M231" s="71"/>
      <c r="N231" s="71"/>
      <c r="O231" s="71"/>
      <c r="P231" s="71"/>
      <c r="Q231" s="71"/>
      <c r="R231" s="74"/>
    </row>
    <row r="232" spans="2:18" x14ac:dyDescent="0.25">
      <c r="B232" s="69"/>
      <c r="C232" s="77" t="str">
        <f ca="1">IF(ISERROR(($C$3-VLOOKUP($B232,Effectifs!$F$8:$U$907,5,0))/365),"",($C$3-VLOOKUP($B232,Effectifs!$F$8:$U$907,5,0))/365)</f>
        <v/>
      </c>
      <c r="D232" s="82" t="str">
        <f>IF(ISERROR(VLOOKUP($B232,Effectifs!$F$8:$U$907,7,0)),"",VLOOKUP($B232,Effectifs!$F$8:$U$907,7,0))</f>
        <v/>
      </c>
      <c r="E232" s="83" t="str">
        <f>IF(ISERROR(VLOOKUP($B232,Effectifs!$F$8:$U$907,8,0)),"",VLOOKUP($B232,Effectifs!$F$8:$U$907,8,0))</f>
        <v/>
      </c>
      <c r="F232" s="83" t="str">
        <f>IF(ISERROR(VLOOKUP($B232,Effectifs!$F$8:$U$907,10,0)),"",VLOOKUP($B232,Effectifs!$F$8:$U$907,10,0))</f>
        <v/>
      </c>
      <c r="G232" s="82" t="str">
        <f>IF(ISERROR(VLOOKUP($B232,Effectifs!$F$8:$U$907,13,0)),"",VLOOKUP($B232,Effectifs!$F$8:$U$907,13,0))</f>
        <v/>
      </c>
      <c r="H232" s="79" t="str">
        <f>IF(ISERROR(VLOOKUP($B232,Effectifs!$F$8:$U$907,14,0)),"",VLOOKUP($B232,Effectifs!$F$8:$U$907,14,0))</f>
        <v/>
      </c>
      <c r="I232" s="71"/>
      <c r="J232" s="71"/>
      <c r="K232" s="71"/>
      <c r="L232" s="71"/>
      <c r="M232" s="71"/>
      <c r="N232" s="71"/>
      <c r="O232" s="71"/>
      <c r="P232" s="71"/>
      <c r="Q232" s="71"/>
      <c r="R232" s="74"/>
    </row>
    <row r="233" spans="2:18" x14ac:dyDescent="0.25">
      <c r="B233" s="69"/>
      <c r="C233" s="77" t="str">
        <f ca="1">IF(ISERROR(($C$3-VLOOKUP($B233,Effectifs!$F$8:$U$907,5,0))/365),"",($C$3-VLOOKUP($B233,Effectifs!$F$8:$U$907,5,0))/365)</f>
        <v/>
      </c>
      <c r="D233" s="82" t="str">
        <f>IF(ISERROR(VLOOKUP($B233,Effectifs!$F$8:$U$907,7,0)),"",VLOOKUP($B233,Effectifs!$F$8:$U$907,7,0))</f>
        <v/>
      </c>
      <c r="E233" s="83" t="str">
        <f>IF(ISERROR(VLOOKUP($B233,Effectifs!$F$8:$U$907,8,0)),"",VLOOKUP($B233,Effectifs!$F$8:$U$907,8,0))</f>
        <v/>
      </c>
      <c r="F233" s="83" t="str">
        <f>IF(ISERROR(VLOOKUP($B233,Effectifs!$F$8:$U$907,10,0)),"",VLOOKUP($B233,Effectifs!$F$8:$U$907,10,0))</f>
        <v/>
      </c>
      <c r="G233" s="82" t="str">
        <f>IF(ISERROR(VLOOKUP($B233,Effectifs!$F$8:$U$907,13,0)),"",VLOOKUP($B233,Effectifs!$F$8:$U$907,13,0))</f>
        <v/>
      </c>
      <c r="H233" s="79" t="str">
        <f>IF(ISERROR(VLOOKUP($B233,Effectifs!$F$8:$U$907,14,0)),"",VLOOKUP($B233,Effectifs!$F$8:$U$907,14,0))</f>
        <v/>
      </c>
      <c r="I233" s="71"/>
      <c r="J233" s="71"/>
      <c r="K233" s="71"/>
      <c r="L233" s="71"/>
      <c r="M233" s="71"/>
      <c r="N233" s="71"/>
      <c r="O233" s="71"/>
      <c r="P233" s="71"/>
      <c r="Q233" s="71"/>
      <c r="R233" s="74"/>
    </row>
    <row r="234" spans="2:18" x14ac:dyDescent="0.25">
      <c r="B234" s="69"/>
      <c r="C234" s="77" t="str">
        <f ca="1">IF(ISERROR(($C$3-VLOOKUP($B234,Effectifs!$F$8:$U$907,5,0))/365),"",($C$3-VLOOKUP($B234,Effectifs!$F$8:$U$907,5,0))/365)</f>
        <v/>
      </c>
      <c r="D234" s="82" t="str">
        <f>IF(ISERROR(VLOOKUP($B234,Effectifs!$F$8:$U$907,7,0)),"",VLOOKUP($B234,Effectifs!$F$8:$U$907,7,0))</f>
        <v/>
      </c>
      <c r="E234" s="83" t="str">
        <f>IF(ISERROR(VLOOKUP($B234,Effectifs!$F$8:$U$907,8,0)),"",VLOOKUP($B234,Effectifs!$F$8:$U$907,8,0))</f>
        <v/>
      </c>
      <c r="F234" s="83" t="str">
        <f>IF(ISERROR(VLOOKUP($B234,Effectifs!$F$8:$U$907,10,0)),"",VLOOKUP($B234,Effectifs!$F$8:$U$907,10,0))</f>
        <v/>
      </c>
      <c r="G234" s="82" t="str">
        <f>IF(ISERROR(VLOOKUP($B234,Effectifs!$F$8:$U$907,13,0)),"",VLOOKUP($B234,Effectifs!$F$8:$U$907,13,0))</f>
        <v/>
      </c>
      <c r="H234" s="79" t="str">
        <f>IF(ISERROR(VLOOKUP($B234,Effectifs!$F$8:$U$907,14,0)),"",VLOOKUP($B234,Effectifs!$F$8:$U$907,14,0))</f>
        <v/>
      </c>
      <c r="I234" s="71"/>
      <c r="J234" s="71"/>
      <c r="K234" s="71"/>
      <c r="L234" s="71"/>
      <c r="M234" s="71"/>
      <c r="N234" s="71"/>
      <c r="O234" s="71"/>
      <c r="P234" s="71"/>
      <c r="Q234" s="71"/>
      <c r="R234" s="74"/>
    </row>
    <row r="235" spans="2:18" x14ac:dyDescent="0.25">
      <c r="B235" s="69"/>
      <c r="C235" s="77" t="str">
        <f ca="1">IF(ISERROR(($C$3-VLOOKUP($B235,Effectifs!$F$8:$U$907,5,0))/365),"",($C$3-VLOOKUP($B235,Effectifs!$F$8:$U$907,5,0))/365)</f>
        <v/>
      </c>
      <c r="D235" s="82" t="str">
        <f>IF(ISERROR(VLOOKUP($B235,Effectifs!$F$8:$U$907,7,0)),"",VLOOKUP($B235,Effectifs!$F$8:$U$907,7,0))</f>
        <v/>
      </c>
      <c r="E235" s="83" t="str">
        <f>IF(ISERROR(VLOOKUP($B235,Effectifs!$F$8:$U$907,8,0)),"",VLOOKUP($B235,Effectifs!$F$8:$U$907,8,0))</f>
        <v/>
      </c>
      <c r="F235" s="83" t="str">
        <f>IF(ISERROR(VLOOKUP($B235,Effectifs!$F$8:$U$907,10,0)),"",VLOOKUP($B235,Effectifs!$F$8:$U$907,10,0))</f>
        <v/>
      </c>
      <c r="G235" s="82" t="str">
        <f>IF(ISERROR(VLOOKUP($B235,Effectifs!$F$8:$U$907,13,0)),"",VLOOKUP($B235,Effectifs!$F$8:$U$907,13,0))</f>
        <v/>
      </c>
      <c r="H235" s="79" t="str">
        <f>IF(ISERROR(VLOOKUP($B235,Effectifs!$F$8:$U$907,14,0)),"",VLOOKUP($B235,Effectifs!$F$8:$U$907,14,0))</f>
        <v/>
      </c>
      <c r="I235" s="71"/>
      <c r="J235" s="71"/>
      <c r="K235" s="71"/>
      <c r="L235" s="71"/>
      <c r="M235" s="71"/>
      <c r="N235" s="71"/>
      <c r="O235" s="71"/>
      <c r="P235" s="71"/>
      <c r="Q235" s="71"/>
      <c r="R235" s="74"/>
    </row>
    <row r="236" spans="2:18" x14ac:dyDescent="0.25">
      <c r="B236" s="69"/>
      <c r="C236" s="77" t="str">
        <f ca="1">IF(ISERROR(($C$3-VLOOKUP($B236,Effectifs!$F$8:$U$907,5,0))/365),"",($C$3-VLOOKUP($B236,Effectifs!$F$8:$U$907,5,0))/365)</f>
        <v/>
      </c>
      <c r="D236" s="82" t="str">
        <f>IF(ISERROR(VLOOKUP($B236,Effectifs!$F$8:$U$907,7,0)),"",VLOOKUP($B236,Effectifs!$F$8:$U$907,7,0))</f>
        <v/>
      </c>
      <c r="E236" s="83" t="str">
        <f>IF(ISERROR(VLOOKUP($B236,Effectifs!$F$8:$U$907,8,0)),"",VLOOKUP($B236,Effectifs!$F$8:$U$907,8,0))</f>
        <v/>
      </c>
      <c r="F236" s="83" t="str">
        <f>IF(ISERROR(VLOOKUP($B236,Effectifs!$F$8:$U$907,10,0)),"",VLOOKUP($B236,Effectifs!$F$8:$U$907,10,0))</f>
        <v/>
      </c>
      <c r="G236" s="82" t="str">
        <f>IF(ISERROR(VLOOKUP($B236,Effectifs!$F$8:$U$907,13,0)),"",VLOOKUP($B236,Effectifs!$F$8:$U$907,13,0))</f>
        <v/>
      </c>
      <c r="H236" s="79" t="str">
        <f>IF(ISERROR(VLOOKUP($B236,Effectifs!$F$8:$U$907,14,0)),"",VLOOKUP($B236,Effectifs!$F$8:$U$907,14,0))</f>
        <v/>
      </c>
      <c r="I236" s="71"/>
      <c r="J236" s="71"/>
      <c r="K236" s="71"/>
      <c r="L236" s="71"/>
      <c r="M236" s="71"/>
      <c r="N236" s="71"/>
      <c r="O236" s="71"/>
      <c r="P236" s="71"/>
      <c r="Q236" s="71"/>
      <c r="R236" s="74"/>
    </row>
    <row r="237" spans="2:18" x14ac:dyDescent="0.25">
      <c r="B237" s="69"/>
      <c r="C237" s="77" t="str">
        <f ca="1">IF(ISERROR(($C$3-VLOOKUP($B237,Effectifs!$F$8:$U$907,5,0))/365),"",($C$3-VLOOKUP($B237,Effectifs!$F$8:$U$907,5,0))/365)</f>
        <v/>
      </c>
      <c r="D237" s="82" t="str">
        <f>IF(ISERROR(VLOOKUP($B237,Effectifs!$F$8:$U$907,7,0)),"",VLOOKUP($B237,Effectifs!$F$8:$U$907,7,0))</f>
        <v/>
      </c>
      <c r="E237" s="83" t="str">
        <f>IF(ISERROR(VLOOKUP($B237,Effectifs!$F$8:$U$907,8,0)),"",VLOOKUP($B237,Effectifs!$F$8:$U$907,8,0))</f>
        <v/>
      </c>
      <c r="F237" s="83" t="str">
        <f>IF(ISERROR(VLOOKUP($B237,Effectifs!$F$8:$U$907,10,0)),"",VLOOKUP($B237,Effectifs!$F$8:$U$907,10,0))</f>
        <v/>
      </c>
      <c r="G237" s="82" t="str">
        <f>IF(ISERROR(VLOOKUP($B237,Effectifs!$F$8:$U$907,13,0)),"",VLOOKUP($B237,Effectifs!$F$8:$U$907,13,0))</f>
        <v/>
      </c>
      <c r="H237" s="79" t="str">
        <f>IF(ISERROR(VLOOKUP($B237,Effectifs!$F$8:$U$907,14,0)),"",VLOOKUP($B237,Effectifs!$F$8:$U$907,14,0))</f>
        <v/>
      </c>
      <c r="I237" s="71"/>
      <c r="J237" s="71"/>
      <c r="K237" s="71"/>
      <c r="L237" s="71"/>
      <c r="M237" s="71"/>
      <c r="N237" s="71"/>
      <c r="O237" s="71"/>
      <c r="P237" s="71"/>
      <c r="Q237" s="71"/>
      <c r="R237" s="74"/>
    </row>
    <row r="238" spans="2:18" x14ac:dyDescent="0.25">
      <c r="B238" s="69"/>
      <c r="C238" s="77" t="str">
        <f ca="1">IF(ISERROR(($C$3-VLOOKUP($B238,Effectifs!$F$8:$U$907,5,0))/365),"",($C$3-VLOOKUP($B238,Effectifs!$F$8:$U$907,5,0))/365)</f>
        <v/>
      </c>
      <c r="D238" s="82" t="str">
        <f>IF(ISERROR(VLOOKUP($B238,Effectifs!$F$8:$U$907,7,0)),"",VLOOKUP($B238,Effectifs!$F$8:$U$907,7,0))</f>
        <v/>
      </c>
      <c r="E238" s="83" t="str">
        <f>IF(ISERROR(VLOOKUP($B238,Effectifs!$F$8:$U$907,8,0)),"",VLOOKUP($B238,Effectifs!$F$8:$U$907,8,0))</f>
        <v/>
      </c>
      <c r="F238" s="83" t="str">
        <f>IF(ISERROR(VLOOKUP($B238,Effectifs!$F$8:$U$907,10,0)),"",VLOOKUP($B238,Effectifs!$F$8:$U$907,10,0))</f>
        <v/>
      </c>
      <c r="G238" s="82" t="str">
        <f>IF(ISERROR(VLOOKUP($B238,Effectifs!$F$8:$U$907,13,0)),"",VLOOKUP($B238,Effectifs!$F$8:$U$907,13,0))</f>
        <v/>
      </c>
      <c r="H238" s="79" t="str">
        <f>IF(ISERROR(VLOOKUP($B238,Effectifs!$F$8:$U$907,14,0)),"",VLOOKUP($B238,Effectifs!$F$8:$U$907,14,0))</f>
        <v/>
      </c>
      <c r="I238" s="71"/>
      <c r="J238" s="71"/>
      <c r="K238" s="71"/>
      <c r="L238" s="71"/>
      <c r="M238" s="71"/>
      <c r="N238" s="71"/>
      <c r="O238" s="71"/>
      <c r="P238" s="71"/>
      <c r="Q238" s="71"/>
      <c r="R238" s="74"/>
    </row>
    <row r="239" spans="2:18" x14ac:dyDescent="0.25">
      <c r="B239" s="69"/>
      <c r="C239" s="77" t="str">
        <f ca="1">IF(ISERROR(($C$3-VLOOKUP($B239,Effectifs!$F$8:$U$907,5,0))/365),"",($C$3-VLOOKUP($B239,Effectifs!$F$8:$U$907,5,0))/365)</f>
        <v/>
      </c>
      <c r="D239" s="82" t="str">
        <f>IF(ISERROR(VLOOKUP($B239,Effectifs!$F$8:$U$907,7,0)),"",VLOOKUP($B239,Effectifs!$F$8:$U$907,7,0))</f>
        <v/>
      </c>
      <c r="E239" s="83" t="str">
        <f>IF(ISERROR(VLOOKUP($B239,Effectifs!$F$8:$U$907,8,0)),"",VLOOKUP($B239,Effectifs!$F$8:$U$907,8,0))</f>
        <v/>
      </c>
      <c r="F239" s="83" t="str">
        <f>IF(ISERROR(VLOOKUP($B239,Effectifs!$F$8:$U$907,10,0)),"",VLOOKUP($B239,Effectifs!$F$8:$U$907,10,0))</f>
        <v/>
      </c>
      <c r="G239" s="82" t="str">
        <f>IF(ISERROR(VLOOKUP($B239,Effectifs!$F$8:$U$907,13,0)),"",VLOOKUP($B239,Effectifs!$F$8:$U$907,13,0))</f>
        <v/>
      </c>
      <c r="H239" s="79" t="str">
        <f>IF(ISERROR(VLOOKUP($B239,Effectifs!$F$8:$U$907,14,0)),"",VLOOKUP($B239,Effectifs!$F$8:$U$907,14,0))</f>
        <v/>
      </c>
      <c r="I239" s="71"/>
      <c r="J239" s="71"/>
      <c r="K239" s="71"/>
      <c r="L239" s="71"/>
      <c r="M239" s="71"/>
      <c r="N239" s="71"/>
      <c r="O239" s="71"/>
      <c r="P239" s="71"/>
      <c r="Q239" s="71"/>
      <c r="R239" s="74"/>
    </row>
    <row r="240" spans="2:18" x14ac:dyDescent="0.25">
      <c r="B240" s="69"/>
      <c r="C240" s="77" t="str">
        <f ca="1">IF(ISERROR(($C$3-VLOOKUP($B240,Effectifs!$F$8:$U$907,5,0))/365),"",($C$3-VLOOKUP($B240,Effectifs!$F$8:$U$907,5,0))/365)</f>
        <v/>
      </c>
      <c r="D240" s="82" t="str">
        <f>IF(ISERROR(VLOOKUP($B240,Effectifs!$F$8:$U$907,7,0)),"",VLOOKUP($B240,Effectifs!$F$8:$U$907,7,0))</f>
        <v/>
      </c>
      <c r="E240" s="83" t="str">
        <f>IF(ISERROR(VLOOKUP($B240,Effectifs!$F$8:$U$907,8,0)),"",VLOOKUP($B240,Effectifs!$F$8:$U$907,8,0))</f>
        <v/>
      </c>
      <c r="F240" s="83" t="str">
        <f>IF(ISERROR(VLOOKUP($B240,Effectifs!$F$8:$U$907,10,0)),"",VLOOKUP($B240,Effectifs!$F$8:$U$907,10,0))</f>
        <v/>
      </c>
      <c r="G240" s="82" t="str">
        <f>IF(ISERROR(VLOOKUP($B240,Effectifs!$F$8:$U$907,13,0)),"",VLOOKUP($B240,Effectifs!$F$8:$U$907,13,0))</f>
        <v/>
      </c>
      <c r="H240" s="79" t="str">
        <f>IF(ISERROR(VLOOKUP($B240,Effectifs!$F$8:$U$907,14,0)),"",VLOOKUP($B240,Effectifs!$F$8:$U$907,14,0))</f>
        <v/>
      </c>
      <c r="I240" s="71"/>
      <c r="J240" s="71"/>
      <c r="K240" s="71"/>
      <c r="L240" s="71"/>
      <c r="M240" s="71"/>
      <c r="N240" s="71"/>
      <c r="O240" s="71"/>
      <c r="P240" s="71"/>
      <c r="Q240" s="71"/>
      <c r="R240" s="74"/>
    </row>
    <row r="241" spans="2:18" x14ac:dyDescent="0.25">
      <c r="B241" s="69"/>
      <c r="C241" s="77" t="str">
        <f ca="1">IF(ISERROR(($C$3-VLOOKUP($B241,Effectifs!$F$8:$U$907,5,0))/365),"",($C$3-VLOOKUP($B241,Effectifs!$F$8:$U$907,5,0))/365)</f>
        <v/>
      </c>
      <c r="D241" s="82" t="str">
        <f>IF(ISERROR(VLOOKUP($B241,Effectifs!$F$8:$U$907,7,0)),"",VLOOKUP($B241,Effectifs!$F$8:$U$907,7,0))</f>
        <v/>
      </c>
      <c r="E241" s="83" t="str">
        <f>IF(ISERROR(VLOOKUP($B241,Effectifs!$F$8:$U$907,8,0)),"",VLOOKUP($B241,Effectifs!$F$8:$U$907,8,0))</f>
        <v/>
      </c>
      <c r="F241" s="83" t="str">
        <f>IF(ISERROR(VLOOKUP($B241,Effectifs!$F$8:$U$907,10,0)),"",VLOOKUP($B241,Effectifs!$F$8:$U$907,10,0))</f>
        <v/>
      </c>
      <c r="G241" s="82" t="str">
        <f>IF(ISERROR(VLOOKUP($B241,Effectifs!$F$8:$U$907,13,0)),"",VLOOKUP($B241,Effectifs!$F$8:$U$907,13,0))</f>
        <v/>
      </c>
      <c r="H241" s="79" t="str">
        <f>IF(ISERROR(VLOOKUP($B241,Effectifs!$F$8:$U$907,14,0)),"",VLOOKUP($B241,Effectifs!$F$8:$U$907,14,0))</f>
        <v/>
      </c>
      <c r="I241" s="71"/>
      <c r="J241" s="71"/>
      <c r="K241" s="71"/>
      <c r="L241" s="71"/>
      <c r="M241" s="71"/>
      <c r="N241" s="71"/>
      <c r="O241" s="71"/>
      <c r="P241" s="71"/>
      <c r="Q241" s="71"/>
      <c r="R241" s="74"/>
    </row>
    <row r="242" spans="2:18" x14ac:dyDescent="0.25">
      <c r="B242" s="69"/>
      <c r="C242" s="77" t="str">
        <f ca="1">IF(ISERROR(($C$3-VLOOKUP($B242,Effectifs!$F$8:$U$907,5,0))/365),"",($C$3-VLOOKUP($B242,Effectifs!$F$8:$U$907,5,0))/365)</f>
        <v/>
      </c>
      <c r="D242" s="82" t="str">
        <f>IF(ISERROR(VLOOKUP($B242,Effectifs!$F$8:$U$907,7,0)),"",VLOOKUP($B242,Effectifs!$F$8:$U$907,7,0))</f>
        <v/>
      </c>
      <c r="E242" s="83" t="str">
        <f>IF(ISERROR(VLOOKUP($B242,Effectifs!$F$8:$U$907,8,0)),"",VLOOKUP($B242,Effectifs!$F$8:$U$907,8,0))</f>
        <v/>
      </c>
      <c r="F242" s="83" t="str">
        <f>IF(ISERROR(VLOOKUP($B242,Effectifs!$F$8:$U$907,10,0)),"",VLOOKUP($B242,Effectifs!$F$8:$U$907,10,0))</f>
        <v/>
      </c>
      <c r="G242" s="82" t="str">
        <f>IF(ISERROR(VLOOKUP($B242,Effectifs!$F$8:$U$907,13,0)),"",VLOOKUP($B242,Effectifs!$F$8:$U$907,13,0))</f>
        <v/>
      </c>
      <c r="H242" s="79" t="str">
        <f>IF(ISERROR(VLOOKUP($B242,Effectifs!$F$8:$U$907,14,0)),"",VLOOKUP($B242,Effectifs!$F$8:$U$907,14,0))</f>
        <v/>
      </c>
      <c r="I242" s="71"/>
      <c r="J242" s="71"/>
      <c r="K242" s="71"/>
      <c r="L242" s="71"/>
      <c r="M242" s="71"/>
      <c r="N242" s="71"/>
      <c r="O242" s="71"/>
      <c r="P242" s="71"/>
      <c r="Q242" s="71"/>
      <c r="R242" s="74"/>
    </row>
    <row r="243" spans="2:18" x14ac:dyDescent="0.25">
      <c r="B243" s="69"/>
      <c r="C243" s="77" t="str">
        <f ca="1">IF(ISERROR(($C$3-VLOOKUP($B243,Effectifs!$F$8:$U$907,5,0))/365),"",($C$3-VLOOKUP($B243,Effectifs!$F$8:$U$907,5,0))/365)</f>
        <v/>
      </c>
      <c r="D243" s="82" t="str">
        <f>IF(ISERROR(VLOOKUP($B243,Effectifs!$F$8:$U$907,7,0)),"",VLOOKUP($B243,Effectifs!$F$8:$U$907,7,0))</f>
        <v/>
      </c>
      <c r="E243" s="83" t="str">
        <f>IF(ISERROR(VLOOKUP($B243,Effectifs!$F$8:$U$907,8,0)),"",VLOOKUP($B243,Effectifs!$F$8:$U$907,8,0))</f>
        <v/>
      </c>
      <c r="F243" s="83" t="str">
        <f>IF(ISERROR(VLOOKUP($B243,Effectifs!$F$8:$U$907,10,0)),"",VLOOKUP($B243,Effectifs!$F$8:$U$907,10,0))</f>
        <v/>
      </c>
      <c r="G243" s="82" t="str">
        <f>IF(ISERROR(VLOOKUP($B243,Effectifs!$F$8:$U$907,13,0)),"",VLOOKUP($B243,Effectifs!$F$8:$U$907,13,0))</f>
        <v/>
      </c>
      <c r="H243" s="79" t="str">
        <f>IF(ISERROR(VLOOKUP($B243,Effectifs!$F$8:$U$907,14,0)),"",VLOOKUP($B243,Effectifs!$F$8:$U$907,14,0))</f>
        <v/>
      </c>
      <c r="I243" s="71"/>
      <c r="J243" s="71"/>
      <c r="K243" s="71"/>
      <c r="L243" s="71"/>
      <c r="M243" s="71"/>
      <c r="N243" s="71"/>
      <c r="O243" s="71"/>
      <c r="P243" s="71"/>
      <c r="Q243" s="71"/>
      <c r="R243" s="74"/>
    </row>
    <row r="244" spans="2:18" x14ac:dyDescent="0.25">
      <c r="B244" s="69"/>
      <c r="C244" s="77" t="str">
        <f ca="1">IF(ISERROR(($C$3-VLOOKUP($B244,Effectifs!$F$8:$U$907,5,0))/365),"",($C$3-VLOOKUP($B244,Effectifs!$F$8:$U$907,5,0))/365)</f>
        <v/>
      </c>
      <c r="D244" s="82" t="str">
        <f>IF(ISERROR(VLOOKUP($B244,Effectifs!$F$8:$U$907,7,0)),"",VLOOKUP($B244,Effectifs!$F$8:$U$907,7,0))</f>
        <v/>
      </c>
      <c r="E244" s="83" t="str">
        <f>IF(ISERROR(VLOOKUP($B244,Effectifs!$F$8:$U$907,8,0)),"",VLOOKUP($B244,Effectifs!$F$8:$U$907,8,0))</f>
        <v/>
      </c>
      <c r="F244" s="83" t="str">
        <f>IF(ISERROR(VLOOKUP($B244,Effectifs!$F$8:$U$907,10,0)),"",VLOOKUP($B244,Effectifs!$F$8:$U$907,10,0))</f>
        <v/>
      </c>
      <c r="G244" s="82" t="str">
        <f>IF(ISERROR(VLOOKUP($B244,Effectifs!$F$8:$U$907,13,0)),"",VLOOKUP($B244,Effectifs!$F$8:$U$907,13,0))</f>
        <v/>
      </c>
      <c r="H244" s="79" t="str">
        <f>IF(ISERROR(VLOOKUP($B244,Effectifs!$F$8:$U$907,14,0)),"",VLOOKUP($B244,Effectifs!$F$8:$U$907,14,0))</f>
        <v/>
      </c>
      <c r="I244" s="71"/>
      <c r="J244" s="71"/>
      <c r="K244" s="71"/>
      <c r="L244" s="71"/>
      <c r="M244" s="71"/>
      <c r="N244" s="71"/>
      <c r="O244" s="71"/>
      <c r="P244" s="71"/>
      <c r="Q244" s="71"/>
      <c r="R244" s="74"/>
    </row>
    <row r="245" spans="2:18" x14ac:dyDescent="0.25">
      <c r="B245" s="69"/>
      <c r="C245" s="77" t="str">
        <f ca="1">IF(ISERROR(($C$3-VLOOKUP($B245,Effectifs!$F$8:$U$907,5,0))/365),"",($C$3-VLOOKUP($B245,Effectifs!$F$8:$U$907,5,0))/365)</f>
        <v/>
      </c>
      <c r="D245" s="82" t="str">
        <f>IF(ISERROR(VLOOKUP($B245,Effectifs!$F$8:$U$907,7,0)),"",VLOOKUP($B245,Effectifs!$F$8:$U$907,7,0))</f>
        <v/>
      </c>
      <c r="E245" s="83" t="str">
        <f>IF(ISERROR(VLOOKUP($B245,Effectifs!$F$8:$U$907,8,0)),"",VLOOKUP($B245,Effectifs!$F$8:$U$907,8,0))</f>
        <v/>
      </c>
      <c r="F245" s="83" t="str">
        <f>IF(ISERROR(VLOOKUP($B245,Effectifs!$F$8:$U$907,10,0)),"",VLOOKUP($B245,Effectifs!$F$8:$U$907,10,0))</f>
        <v/>
      </c>
      <c r="G245" s="82" t="str">
        <f>IF(ISERROR(VLOOKUP($B245,Effectifs!$F$8:$U$907,13,0)),"",VLOOKUP($B245,Effectifs!$F$8:$U$907,13,0))</f>
        <v/>
      </c>
      <c r="H245" s="79" t="str">
        <f>IF(ISERROR(VLOOKUP($B245,Effectifs!$F$8:$U$907,14,0)),"",VLOOKUP($B245,Effectifs!$F$8:$U$907,14,0))</f>
        <v/>
      </c>
      <c r="I245" s="71"/>
      <c r="J245" s="71"/>
      <c r="K245" s="71"/>
      <c r="L245" s="71"/>
      <c r="M245" s="71"/>
      <c r="N245" s="71"/>
      <c r="O245" s="71"/>
      <c r="P245" s="71"/>
      <c r="Q245" s="71"/>
      <c r="R245" s="74"/>
    </row>
    <row r="246" spans="2:18" x14ac:dyDescent="0.25">
      <c r="B246" s="69"/>
      <c r="C246" s="77" t="str">
        <f ca="1">IF(ISERROR(($C$3-VLOOKUP($B246,Effectifs!$F$8:$U$907,5,0))/365),"",($C$3-VLOOKUP($B246,Effectifs!$F$8:$U$907,5,0))/365)</f>
        <v/>
      </c>
      <c r="D246" s="82" t="str">
        <f>IF(ISERROR(VLOOKUP($B246,Effectifs!$F$8:$U$907,7,0)),"",VLOOKUP($B246,Effectifs!$F$8:$U$907,7,0))</f>
        <v/>
      </c>
      <c r="E246" s="83" t="str">
        <f>IF(ISERROR(VLOOKUP($B246,Effectifs!$F$8:$U$907,8,0)),"",VLOOKUP($B246,Effectifs!$F$8:$U$907,8,0))</f>
        <v/>
      </c>
      <c r="F246" s="83" t="str">
        <f>IF(ISERROR(VLOOKUP($B246,Effectifs!$F$8:$U$907,10,0)),"",VLOOKUP($B246,Effectifs!$F$8:$U$907,10,0))</f>
        <v/>
      </c>
      <c r="G246" s="82" t="str">
        <f>IF(ISERROR(VLOOKUP($B246,Effectifs!$F$8:$U$907,13,0)),"",VLOOKUP($B246,Effectifs!$F$8:$U$907,13,0))</f>
        <v/>
      </c>
      <c r="H246" s="79" t="str">
        <f>IF(ISERROR(VLOOKUP($B246,Effectifs!$F$8:$U$907,14,0)),"",VLOOKUP($B246,Effectifs!$F$8:$U$907,14,0))</f>
        <v/>
      </c>
      <c r="I246" s="71"/>
      <c r="J246" s="71"/>
      <c r="K246" s="71"/>
      <c r="L246" s="71"/>
      <c r="M246" s="71"/>
      <c r="N246" s="71"/>
      <c r="O246" s="71"/>
      <c r="P246" s="71"/>
      <c r="Q246" s="71"/>
      <c r="R246" s="74"/>
    </row>
    <row r="247" spans="2:18" x14ac:dyDescent="0.25">
      <c r="B247" s="69"/>
      <c r="C247" s="77" t="str">
        <f ca="1">IF(ISERROR(($C$3-VLOOKUP($B247,Effectifs!$F$8:$U$907,5,0))/365),"",($C$3-VLOOKUP($B247,Effectifs!$F$8:$U$907,5,0))/365)</f>
        <v/>
      </c>
      <c r="D247" s="82" t="str">
        <f>IF(ISERROR(VLOOKUP($B247,Effectifs!$F$8:$U$907,7,0)),"",VLOOKUP($B247,Effectifs!$F$8:$U$907,7,0))</f>
        <v/>
      </c>
      <c r="E247" s="83" t="str">
        <f>IF(ISERROR(VLOOKUP($B247,Effectifs!$F$8:$U$907,8,0)),"",VLOOKUP($B247,Effectifs!$F$8:$U$907,8,0))</f>
        <v/>
      </c>
      <c r="F247" s="83" t="str">
        <f>IF(ISERROR(VLOOKUP($B247,Effectifs!$F$8:$U$907,10,0)),"",VLOOKUP($B247,Effectifs!$F$8:$U$907,10,0))</f>
        <v/>
      </c>
      <c r="G247" s="82" t="str">
        <f>IF(ISERROR(VLOOKUP($B247,Effectifs!$F$8:$U$907,13,0)),"",VLOOKUP($B247,Effectifs!$F$8:$U$907,13,0))</f>
        <v/>
      </c>
      <c r="H247" s="79" t="str">
        <f>IF(ISERROR(VLOOKUP($B247,Effectifs!$F$8:$U$907,14,0)),"",VLOOKUP($B247,Effectifs!$F$8:$U$907,14,0))</f>
        <v/>
      </c>
      <c r="I247" s="71"/>
      <c r="J247" s="71"/>
      <c r="K247" s="71"/>
      <c r="L247" s="71"/>
      <c r="M247" s="71"/>
      <c r="N247" s="71"/>
      <c r="O247" s="71"/>
      <c r="P247" s="71"/>
      <c r="Q247" s="71"/>
      <c r="R247" s="74"/>
    </row>
    <row r="248" spans="2:18" x14ac:dyDescent="0.25">
      <c r="B248" s="69"/>
      <c r="C248" s="77" t="str">
        <f ca="1">IF(ISERROR(($C$3-VLOOKUP($B248,Effectifs!$F$8:$U$907,5,0))/365),"",($C$3-VLOOKUP($B248,Effectifs!$F$8:$U$907,5,0))/365)</f>
        <v/>
      </c>
      <c r="D248" s="82" t="str">
        <f>IF(ISERROR(VLOOKUP($B248,Effectifs!$F$8:$U$907,7,0)),"",VLOOKUP($B248,Effectifs!$F$8:$U$907,7,0))</f>
        <v/>
      </c>
      <c r="E248" s="83" t="str">
        <f>IF(ISERROR(VLOOKUP($B248,Effectifs!$F$8:$U$907,8,0)),"",VLOOKUP($B248,Effectifs!$F$8:$U$907,8,0))</f>
        <v/>
      </c>
      <c r="F248" s="83" t="str">
        <f>IF(ISERROR(VLOOKUP($B248,Effectifs!$F$8:$U$907,10,0)),"",VLOOKUP($B248,Effectifs!$F$8:$U$907,10,0))</f>
        <v/>
      </c>
      <c r="G248" s="82" t="str">
        <f>IF(ISERROR(VLOOKUP($B248,Effectifs!$F$8:$U$907,13,0)),"",VLOOKUP($B248,Effectifs!$F$8:$U$907,13,0))</f>
        <v/>
      </c>
      <c r="H248" s="79" t="str">
        <f>IF(ISERROR(VLOOKUP($B248,Effectifs!$F$8:$U$907,14,0)),"",VLOOKUP($B248,Effectifs!$F$8:$U$907,14,0))</f>
        <v/>
      </c>
      <c r="I248" s="71"/>
      <c r="J248" s="71"/>
      <c r="K248" s="71"/>
      <c r="L248" s="71"/>
      <c r="M248" s="71"/>
      <c r="N248" s="71"/>
      <c r="O248" s="71"/>
      <c r="P248" s="71"/>
      <c r="Q248" s="71"/>
      <c r="R248" s="74"/>
    </row>
    <row r="249" spans="2:18" x14ac:dyDescent="0.25">
      <c r="B249" s="69"/>
      <c r="C249" s="77" t="str">
        <f ca="1">IF(ISERROR(($C$3-VLOOKUP($B249,Effectifs!$F$8:$U$907,5,0))/365),"",($C$3-VLOOKUP($B249,Effectifs!$F$8:$U$907,5,0))/365)</f>
        <v/>
      </c>
      <c r="D249" s="82" t="str">
        <f>IF(ISERROR(VLOOKUP($B249,Effectifs!$F$8:$U$907,7,0)),"",VLOOKUP($B249,Effectifs!$F$8:$U$907,7,0))</f>
        <v/>
      </c>
      <c r="E249" s="83" t="str">
        <f>IF(ISERROR(VLOOKUP($B249,Effectifs!$F$8:$U$907,8,0)),"",VLOOKUP($B249,Effectifs!$F$8:$U$907,8,0))</f>
        <v/>
      </c>
      <c r="F249" s="83" t="str">
        <f>IF(ISERROR(VLOOKUP($B249,Effectifs!$F$8:$U$907,10,0)),"",VLOOKUP($B249,Effectifs!$F$8:$U$907,10,0))</f>
        <v/>
      </c>
      <c r="G249" s="82" t="str">
        <f>IF(ISERROR(VLOOKUP($B249,Effectifs!$F$8:$U$907,13,0)),"",VLOOKUP($B249,Effectifs!$F$8:$U$907,13,0))</f>
        <v/>
      </c>
      <c r="H249" s="79" t="str">
        <f>IF(ISERROR(VLOOKUP($B249,Effectifs!$F$8:$U$907,14,0)),"",VLOOKUP($B249,Effectifs!$F$8:$U$907,14,0))</f>
        <v/>
      </c>
      <c r="I249" s="71"/>
      <c r="J249" s="71"/>
      <c r="K249" s="71"/>
      <c r="L249" s="71"/>
      <c r="M249" s="71"/>
      <c r="N249" s="71"/>
      <c r="O249" s="71"/>
      <c r="P249" s="71"/>
      <c r="Q249" s="71"/>
      <c r="R249" s="74"/>
    </row>
    <row r="250" spans="2:18" x14ac:dyDescent="0.25">
      <c r="B250" s="69"/>
      <c r="C250" s="77" t="str">
        <f ca="1">IF(ISERROR(($C$3-VLOOKUP($B250,Effectifs!$F$8:$U$907,5,0))/365),"",($C$3-VLOOKUP($B250,Effectifs!$F$8:$U$907,5,0))/365)</f>
        <v/>
      </c>
      <c r="D250" s="82" t="str">
        <f>IF(ISERROR(VLOOKUP($B250,Effectifs!$F$8:$U$907,7,0)),"",VLOOKUP($B250,Effectifs!$F$8:$U$907,7,0))</f>
        <v/>
      </c>
      <c r="E250" s="83" t="str">
        <f>IF(ISERROR(VLOOKUP($B250,Effectifs!$F$8:$U$907,8,0)),"",VLOOKUP($B250,Effectifs!$F$8:$U$907,8,0))</f>
        <v/>
      </c>
      <c r="F250" s="83" t="str">
        <f>IF(ISERROR(VLOOKUP($B250,Effectifs!$F$8:$U$907,10,0)),"",VLOOKUP($B250,Effectifs!$F$8:$U$907,10,0))</f>
        <v/>
      </c>
      <c r="G250" s="82" t="str">
        <f>IF(ISERROR(VLOOKUP($B250,Effectifs!$F$8:$U$907,13,0)),"",VLOOKUP($B250,Effectifs!$F$8:$U$907,13,0))</f>
        <v/>
      </c>
      <c r="H250" s="79" t="str">
        <f>IF(ISERROR(VLOOKUP($B250,Effectifs!$F$8:$U$907,14,0)),"",VLOOKUP($B250,Effectifs!$F$8:$U$907,14,0))</f>
        <v/>
      </c>
      <c r="I250" s="71"/>
      <c r="J250" s="71"/>
      <c r="K250" s="71"/>
      <c r="L250" s="71"/>
      <c r="M250" s="71"/>
      <c r="N250" s="71"/>
      <c r="O250" s="71"/>
      <c r="P250" s="71"/>
      <c r="Q250" s="71"/>
      <c r="R250" s="74"/>
    </row>
    <row r="251" spans="2:18" x14ac:dyDescent="0.25">
      <c r="B251" s="69"/>
      <c r="C251" s="77" t="str">
        <f ca="1">IF(ISERROR(($C$3-VLOOKUP($B251,Effectifs!$F$8:$U$907,5,0))/365),"",($C$3-VLOOKUP($B251,Effectifs!$F$8:$U$907,5,0))/365)</f>
        <v/>
      </c>
      <c r="D251" s="82" t="str">
        <f>IF(ISERROR(VLOOKUP($B251,Effectifs!$F$8:$U$907,7,0)),"",VLOOKUP($B251,Effectifs!$F$8:$U$907,7,0))</f>
        <v/>
      </c>
      <c r="E251" s="83" t="str">
        <f>IF(ISERROR(VLOOKUP($B251,Effectifs!$F$8:$U$907,8,0)),"",VLOOKUP($B251,Effectifs!$F$8:$U$907,8,0))</f>
        <v/>
      </c>
      <c r="F251" s="83" t="str">
        <f>IF(ISERROR(VLOOKUP($B251,Effectifs!$F$8:$U$907,10,0)),"",VLOOKUP($B251,Effectifs!$F$8:$U$907,10,0))</f>
        <v/>
      </c>
      <c r="G251" s="82" t="str">
        <f>IF(ISERROR(VLOOKUP($B251,Effectifs!$F$8:$U$907,13,0)),"",VLOOKUP($B251,Effectifs!$F$8:$U$907,13,0))</f>
        <v/>
      </c>
      <c r="H251" s="79" t="str">
        <f>IF(ISERROR(VLOOKUP($B251,Effectifs!$F$8:$U$907,14,0)),"",VLOOKUP($B251,Effectifs!$F$8:$U$907,14,0))</f>
        <v/>
      </c>
      <c r="I251" s="71"/>
      <c r="J251" s="71"/>
      <c r="K251" s="71"/>
      <c r="L251" s="71"/>
      <c r="M251" s="71"/>
      <c r="N251" s="71"/>
      <c r="O251" s="71"/>
      <c r="P251" s="71"/>
      <c r="Q251" s="71"/>
      <c r="R251" s="74"/>
    </row>
    <row r="252" spans="2:18" x14ac:dyDescent="0.25">
      <c r="B252" s="69"/>
      <c r="C252" s="77" t="str">
        <f ca="1">IF(ISERROR(($C$3-VLOOKUP($B252,Effectifs!$F$8:$U$907,5,0))/365),"",($C$3-VLOOKUP($B252,Effectifs!$F$8:$U$907,5,0))/365)</f>
        <v/>
      </c>
      <c r="D252" s="82" t="str">
        <f>IF(ISERROR(VLOOKUP($B252,Effectifs!$F$8:$U$907,7,0)),"",VLOOKUP($B252,Effectifs!$F$8:$U$907,7,0))</f>
        <v/>
      </c>
      <c r="E252" s="83" t="str">
        <f>IF(ISERROR(VLOOKUP($B252,Effectifs!$F$8:$U$907,8,0)),"",VLOOKUP($B252,Effectifs!$F$8:$U$907,8,0))</f>
        <v/>
      </c>
      <c r="F252" s="83" t="str">
        <f>IF(ISERROR(VLOOKUP($B252,Effectifs!$F$8:$U$907,10,0)),"",VLOOKUP($B252,Effectifs!$F$8:$U$907,10,0))</f>
        <v/>
      </c>
      <c r="G252" s="82" t="str">
        <f>IF(ISERROR(VLOOKUP($B252,Effectifs!$F$8:$U$907,13,0)),"",VLOOKUP($B252,Effectifs!$F$8:$U$907,13,0))</f>
        <v/>
      </c>
      <c r="H252" s="79" t="str">
        <f>IF(ISERROR(VLOOKUP($B252,Effectifs!$F$8:$U$907,14,0)),"",VLOOKUP($B252,Effectifs!$F$8:$U$907,14,0))</f>
        <v/>
      </c>
      <c r="I252" s="71"/>
      <c r="J252" s="71"/>
      <c r="K252" s="71"/>
      <c r="L252" s="71"/>
      <c r="M252" s="71"/>
      <c r="N252" s="71"/>
      <c r="O252" s="71"/>
      <c r="P252" s="71"/>
      <c r="Q252" s="71"/>
      <c r="R252" s="74"/>
    </row>
    <row r="253" spans="2:18" x14ac:dyDescent="0.25">
      <c r="B253" s="69"/>
      <c r="C253" s="77" t="str">
        <f ca="1">IF(ISERROR(($C$3-VLOOKUP($B253,Effectifs!$F$8:$U$907,5,0))/365),"",($C$3-VLOOKUP($B253,Effectifs!$F$8:$U$907,5,0))/365)</f>
        <v/>
      </c>
      <c r="D253" s="82" t="str">
        <f>IF(ISERROR(VLOOKUP($B253,Effectifs!$F$8:$U$907,7,0)),"",VLOOKUP($B253,Effectifs!$F$8:$U$907,7,0))</f>
        <v/>
      </c>
      <c r="E253" s="83" t="str">
        <f>IF(ISERROR(VLOOKUP($B253,Effectifs!$F$8:$U$907,8,0)),"",VLOOKUP($B253,Effectifs!$F$8:$U$907,8,0))</f>
        <v/>
      </c>
      <c r="F253" s="83" t="str">
        <f>IF(ISERROR(VLOOKUP($B253,Effectifs!$F$8:$U$907,10,0)),"",VLOOKUP($B253,Effectifs!$F$8:$U$907,10,0))</f>
        <v/>
      </c>
      <c r="G253" s="82" t="str">
        <f>IF(ISERROR(VLOOKUP($B253,Effectifs!$F$8:$U$907,13,0)),"",VLOOKUP($B253,Effectifs!$F$8:$U$907,13,0))</f>
        <v/>
      </c>
      <c r="H253" s="79" t="str">
        <f>IF(ISERROR(VLOOKUP($B253,Effectifs!$F$8:$U$907,14,0)),"",VLOOKUP($B253,Effectifs!$F$8:$U$907,14,0))</f>
        <v/>
      </c>
      <c r="I253" s="71"/>
      <c r="J253" s="71"/>
      <c r="K253" s="71"/>
      <c r="L253" s="71"/>
      <c r="M253" s="71"/>
      <c r="N253" s="71"/>
      <c r="O253" s="71"/>
      <c r="P253" s="71"/>
      <c r="Q253" s="71"/>
      <c r="R253" s="74"/>
    </row>
    <row r="254" spans="2:18" x14ac:dyDescent="0.25">
      <c r="B254" s="69"/>
      <c r="C254" s="77" t="str">
        <f ca="1">IF(ISERROR(($C$3-VLOOKUP($B254,Effectifs!$F$8:$U$907,5,0))/365),"",($C$3-VLOOKUP($B254,Effectifs!$F$8:$U$907,5,0))/365)</f>
        <v/>
      </c>
      <c r="D254" s="82" t="str">
        <f>IF(ISERROR(VLOOKUP($B254,Effectifs!$F$8:$U$907,7,0)),"",VLOOKUP($B254,Effectifs!$F$8:$U$907,7,0))</f>
        <v/>
      </c>
      <c r="E254" s="83" t="str">
        <f>IF(ISERROR(VLOOKUP($B254,Effectifs!$F$8:$U$907,8,0)),"",VLOOKUP($B254,Effectifs!$F$8:$U$907,8,0))</f>
        <v/>
      </c>
      <c r="F254" s="83" t="str">
        <f>IF(ISERROR(VLOOKUP($B254,Effectifs!$F$8:$U$907,10,0)),"",VLOOKUP($B254,Effectifs!$F$8:$U$907,10,0))</f>
        <v/>
      </c>
      <c r="G254" s="82" t="str">
        <f>IF(ISERROR(VLOOKUP($B254,Effectifs!$F$8:$U$907,13,0)),"",VLOOKUP($B254,Effectifs!$F$8:$U$907,13,0))</f>
        <v/>
      </c>
      <c r="H254" s="79" t="str">
        <f>IF(ISERROR(VLOOKUP($B254,Effectifs!$F$8:$U$907,14,0)),"",VLOOKUP($B254,Effectifs!$F$8:$U$907,14,0))</f>
        <v/>
      </c>
      <c r="I254" s="71"/>
      <c r="J254" s="71"/>
      <c r="K254" s="71"/>
      <c r="L254" s="71"/>
      <c r="M254" s="71"/>
      <c r="N254" s="71"/>
      <c r="O254" s="71"/>
      <c r="P254" s="71"/>
      <c r="Q254" s="71"/>
      <c r="R254" s="74"/>
    </row>
    <row r="255" spans="2:18" x14ac:dyDescent="0.25">
      <c r="B255" s="69"/>
      <c r="C255" s="77" t="str">
        <f ca="1">IF(ISERROR(($C$3-VLOOKUP($B255,Effectifs!$F$8:$U$907,5,0))/365),"",($C$3-VLOOKUP($B255,Effectifs!$F$8:$U$907,5,0))/365)</f>
        <v/>
      </c>
      <c r="D255" s="82" t="str">
        <f>IF(ISERROR(VLOOKUP($B255,Effectifs!$F$8:$U$907,7,0)),"",VLOOKUP($B255,Effectifs!$F$8:$U$907,7,0))</f>
        <v/>
      </c>
      <c r="E255" s="83" t="str">
        <f>IF(ISERROR(VLOOKUP($B255,Effectifs!$F$8:$U$907,8,0)),"",VLOOKUP($B255,Effectifs!$F$8:$U$907,8,0))</f>
        <v/>
      </c>
      <c r="F255" s="83" t="str">
        <f>IF(ISERROR(VLOOKUP($B255,Effectifs!$F$8:$U$907,10,0)),"",VLOOKUP($B255,Effectifs!$F$8:$U$907,10,0))</f>
        <v/>
      </c>
      <c r="G255" s="82" t="str">
        <f>IF(ISERROR(VLOOKUP($B255,Effectifs!$F$8:$U$907,13,0)),"",VLOOKUP($B255,Effectifs!$F$8:$U$907,13,0))</f>
        <v/>
      </c>
      <c r="H255" s="79" t="str">
        <f>IF(ISERROR(VLOOKUP($B255,Effectifs!$F$8:$U$907,14,0)),"",VLOOKUP($B255,Effectifs!$F$8:$U$907,14,0))</f>
        <v/>
      </c>
      <c r="I255" s="71"/>
      <c r="J255" s="71"/>
      <c r="K255" s="71"/>
      <c r="L255" s="71"/>
      <c r="M255" s="71"/>
      <c r="N255" s="71"/>
      <c r="O255" s="71"/>
      <c r="P255" s="71"/>
      <c r="Q255" s="71"/>
      <c r="R255" s="74"/>
    </row>
    <row r="256" spans="2:18" x14ac:dyDescent="0.25">
      <c r="B256" s="69"/>
      <c r="C256" s="77" t="str">
        <f ca="1">IF(ISERROR(($C$3-VLOOKUP($B256,Effectifs!$F$8:$U$907,5,0))/365),"",($C$3-VLOOKUP($B256,Effectifs!$F$8:$U$907,5,0))/365)</f>
        <v/>
      </c>
      <c r="D256" s="82" t="str">
        <f>IF(ISERROR(VLOOKUP($B256,Effectifs!$F$8:$U$907,7,0)),"",VLOOKUP($B256,Effectifs!$F$8:$U$907,7,0))</f>
        <v/>
      </c>
      <c r="E256" s="83" t="str">
        <f>IF(ISERROR(VLOOKUP($B256,Effectifs!$F$8:$U$907,8,0)),"",VLOOKUP($B256,Effectifs!$F$8:$U$907,8,0))</f>
        <v/>
      </c>
      <c r="F256" s="83" t="str">
        <f>IF(ISERROR(VLOOKUP($B256,Effectifs!$F$8:$U$907,10,0)),"",VLOOKUP($B256,Effectifs!$F$8:$U$907,10,0))</f>
        <v/>
      </c>
      <c r="G256" s="82" t="str">
        <f>IF(ISERROR(VLOOKUP($B256,Effectifs!$F$8:$U$907,13,0)),"",VLOOKUP($B256,Effectifs!$F$8:$U$907,13,0))</f>
        <v/>
      </c>
      <c r="H256" s="79" t="str">
        <f>IF(ISERROR(VLOOKUP($B256,Effectifs!$F$8:$U$907,14,0)),"",VLOOKUP($B256,Effectifs!$F$8:$U$907,14,0))</f>
        <v/>
      </c>
      <c r="I256" s="71"/>
      <c r="J256" s="71"/>
      <c r="K256" s="71"/>
      <c r="L256" s="71"/>
      <c r="M256" s="71"/>
      <c r="N256" s="71"/>
      <c r="O256" s="71"/>
      <c r="P256" s="71"/>
      <c r="Q256" s="71"/>
      <c r="R256" s="74"/>
    </row>
    <row r="257" spans="2:18" x14ac:dyDescent="0.25">
      <c r="B257" s="69"/>
      <c r="C257" s="77" t="str">
        <f ca="1">IF(ISERROR(($C$3-VLOOKUP($B257,Effectifs!$F$8:$U$907,5,0))/365),"",($C$3-VLOOKUP($B257,Effectifs!$F$8:$U$907,5,0))/365)</f>
        <v/>
      </c>
      <c r="D257" s="82" t="str">
        <f>IF(ISERROR(VLOOKUP($B257,Effectifs!$F$8:$U$907,7,0)),"",VLOOKUP($B257,Effectifs!$F$8:$U$907,7,0))</f>
        <v/>
      </c>
      <c r="E257" s="83" t="str">
        <f>IF(ISERROR(VLOOKUP($B257,Effectifs!$F$8:$U$907,8,0)),"",VLOOKUP($B257,Effectifs!$F$8:$U$907,8,0))</f>
        <v/>
      </c>
      <c r="F257" s="83" t="str">
        <f>IF(ISERROR(VLOOKUP($B257,Effectifs!$F$8:$U$907,10,0)),"",VLOOKUP($B257,Effectifs!$F$8:$U$907,10,0))</f>
        <v/>
      </c>
      <c r="G257" s="82" t="str">
        <f>IF(ISERROR(VLOOKUP($B257,Effectifs!$F$8:$U$907,13,0)),"",VLOOKUP($B257,Effectifs!$F$8:$U$907,13,0))</f>
        <v/>
      </c>
      <c r="H257" s="79" t="str">
        <f>IF(ISERROR(VLOOKUP($B257,Effectifs!$F$8:$U$907,14,0)),"",VLOOKUP($B257,Effectifs!$F$8:$U$907,14,0))</f>
        <v/>
      </c>
      <c r="I257" s="71"/>
      <c r="J257" s="71"/>
      <c r="K257" s="71"/>
      <c r="L257" s="71"/>
      <c r="M257" s="71"/>
      <c r="N257" s="71"/>
      <c r="O257" s="71"/>
      <c r="P257" s="71"/>
      <c r="Q257" s="71"/>
      <c r="R257" s="74"/>
    </row>
    <row r="258" spans="2:18" x14ac:dyDescent="0.25">
      <c r="B258" s="69"/>
      <c r="C258" s="77" t="str">
        <f ca="1">IF(ISERROR(($C$3-VLOOKUP($B258,Effectifs!$F$8:$U$907,5,0))/365),"",($C$3-VLOOKUP($B258,Effectifs!$F$8:$U$907,5,0))/365)</f>
        <v/>
      </c>
      <c r="D258" s="82" t="str">
        <f>IF(ISERROR(VLOOKUP($B258,Effectifs!$F$8:$U$907,7,0)),"",VLOOKUP($B258,Effectifs!$F$8:$U$907,7,0))</f>
        <v/>
      </c>
      <c r="E258" s="83" t="str">
        <f>IF(ISERROR(VLOOKUP($B258,Effectifs!$F$8:$U$907,8,0)),"",VLOOKUP($B258,Effectifs!$F$8:$U$907,8,0))</f>
        <v/>
      </c>
      <c r="F258" s="83" t="str">
        <f>IF(ISERROR(VLOOKUP($B258,Effectifs!$F$8:$U$907,10,0)),"",VLOOKUP($B258,Effectifs!$F$8:$U$907,10,0))</f>
        <v/>
      </c>
      <c r="G258" s="82" t="str">
        <f>IF(ISERROR(VLOOKUP($B258,Effectifs!$F$8:$U$907,13,0)),"",VLOOKUP($B258,Effectifs!$F$8:$U$907,13,0))</f>
        <v/>
      </c>
      <c r="H258" s="79" t="str">
        <f>IF(ISERROR(VLOOKUP($B258,Effectifs!$F$8:$U$907,14,0)),"",VLOOKUP($B258,Effectifs!$F$8:$U$907,14,0))</f>
        <v/>
      </c>
      <c r="I258" s="71"/>
      <c r="J258" s="71"/>
      <c r="K258" s="71"/>
      <c r="L258" s="71"/>
      <c r="M258" s="71"/>
      <c r="N258" s="71"/>
      <c r="O258" s="71"/>
      <c r="P258" s="71"/>
      <c r="Q258" s="71"/>
      <c r="R258" s="74"/>
    </row>
    <row r="259" spans="2:18" x14ac:dyDescent="0.25">
      <c r="B259" s="69"/>
      <c r="C259" s="77" t="str">
        <f ca="1">IF(ISERROR(($C$3-VLOOKUP($B259,Effectifs!$F$8:$U$907,5,0))/365),"",($C$3-VLOOKUP($B259,Effectifs!$F$8:$U$907,5,0))/365)</f>
        <v/>
      </c>
      <c r="D259" s="82" t="str">
        <f>IF(ISERROR(VLOOKUP($B259,Effectifs!$F$8:$U$907,7,0)),"",VLOOKUP($B259,Effectifs!$F$8:$U$907,7,0))</f>
        <v/>
      </c>
      <c r="E259" s="83" t="str">
        <f>IF(ISERROR(VLOOKUP($B259,Effectifs!$F$8:$U$907,8,0)),"",VLOOKUP($B259,Effectifs!$F$8:$U$907,8,0))</f>
        <v/>
      </c>
      <c r="F259" s="83" t="str">
        <f>IF(ISERROR(VLOOKUP($B259,Effectifs!$F$8:$U$907,10,0)),"",VLOOKUP($B259,Effectifs!$F$8:$U$907,10,0))</f>
        <v/>
      </c>
      <c r="G259" s="82" t="str">
        <f>IF(ISERROR(VLOOKUP($B259,Effectifs!$F$8:$U$907,13,0)),"",VLOOKUP($B259,Effectifs!$F$8:$U$907,13,0))</f>
        <v/>
      </c>
      <c r="H259" s="79" t="str">
        <f>IF(ISERROR(VLOOKUP($B259,Effectifs!$F$8:$U$907,14,0)),"",VLOOKUP($B259,Effectifs!$F$8:$U$907,14,0))</f>
        <v/>
      </c>
      <c r="I259" s="71"/>
      <c r="J259" s="71"/>
      <c r="K259" s="71"/>
      <c r="L259" s="71"/>
      <c r="M259" s="71"/>
      <c r="N259" s="71"/>
      <c r="O259" s="71"/>
      <c r="P259" s="71"/>
      <c r="Q259" s="71"/>
      <c r="R259" s="74"/>
    </row>
    <row r="260" spans="2:18" x14ac:dyDescent="0.25">
      <c r="B260" s="69"/>
      <c r="C260" s="77" t="str">
        <f ca="1">IF(ISERROR(($C$3-VLOOKUP($B260,Effectifs!$F$8:$U$907,5,0))/365),"",($C$3-VLOOKUP($B260,Effectifs!$F$8:$U$907,5,0))/365)</f>
        <v/>
      </c>
      <c r="D260" s="82" t="str">
        <f>IF(ISERROR(VLOOKUP($B260,Effectifs!$F$8:$U$907,7,0)),"",VLOOKUP($B260,Effectifs!$F$8:$U$907,7,0))</f>
        <v/>
      </c>
      <c r="E260" s="83" t="str">
        <f>IF(ISERROR(VLOOKUP($B260,Effectifs!$F$8:$U$907,8,0)),"",VLOOKUP($B260,Effectifs!$F$8:$U$907,8,0))</f>
        <v/>
      </c>
      <c r="F260" s="83" t="str">
        <f>IF(ISERROR(VLOOKUP($B260,Effectifs!$F$8:$U$907,10,0)),"",VLOOKUP($B260,Effectifs!$F$8:$U$907,10,0))</f>
        <v/>
      </c>
      <c r="G260" s="82" t="str">
        <f>IF(ISERROR(VLOOKUP($B260,Effectifs!$F$8:$U$907,13,0)),"",VLOOKUP($B260,Effectifs!$F$8:$U$907,13,0))</f>
        <v/>
      </c>
      <c r="H260" s="79" t="str">
        <f>IF(ISERROR(VLOOKUP($B260,Effectifs!$F$8:$U$907,14,0)),"",VLOOKUP($B260,Effectifs!$F$8:$U$907,14,0))</f>
        <v/>
      </c>
      <c r="I260" s="71"/>
      <c r="J260" s="71"/>
      <c r="K260" s="71"/>
      <c r="L260" s="71"/>
      <c r="M260" s="71"/>
      <c r="N260" s="71"/>
      <c r="O260" s="71"/>
      <c r="P260" s="71"/>
      <c r="Q260" s="71"/>
      <c r="R260" s="74"/>
    </row>
    <row r="261" spans="2:18" x14ac:dyDescent="0.25">
      <c r="B261" s="69"/>
      <c r="C261" s="77" t="str">
        <f ca="1">IF(ISERROR(($C$3-VLOOKUP($B261,Effectifs!$F$8:$U$907,5,0))/365),"",($C$3-VLOOKUP($B261,Effectifs!$F$8:$U$907,5,0))/365)</f>
        <v/>
      </c>
      <c r="D261" s="82" t="str">
        <f>IF(ISERROR(VLOOKUP($B261,Effectifs!$F$8:$U$907,7,0)),"",VLOOKUP($B261,Effectifs!$F$8:$U$907,7,0))</f>
        <v/>
      </c>
      <c r="E261" s="83" t="str">
        <f>IF(ISERROR(VLOOKUP($B261,Effectifs!$F$8:$U$907,8,0)),"",VLOOKUP($B261,Effectifs!$F$8:$U$907,8,0))</f>
        <v/>
      </c>
      <c r="F261" s="83" t="str">
        <f>IF(ISERROR(VLOOKUP($B261,Effectifs!$F$8:$U$907,10,0)),"",VLOOKUP($B261,Effectifs!$F$8:$U$907,10,0))</f>
        <v/>
      </c>
      <c r="G261" s="82" t="str">
        <f>IF(ISERROR(VLOOKUP($B261,Effectifs!$F$8:$U$907,13,0)),"",VLOOKUP($B261,Effectifs!$F$8:$U$907,13,0))</f>
        <v/>
      </c>
      <c r="H261" s="79" t="str">
        <f>IF(ISERROR(VLOOKUP($B261,Effectifs!$F$8:$U$907,14,0)),"",VLOOKUP($B261,Effectifs!$F$8:$U$907,14,0))</f>
        <v/>
      </c>
      <c r="I261" s="71"/>
      <c r="J261" s="71"/>
      <c r="K261" s="71"/>
      <c r="L261" s="71"/>
      <c r="M261" s="71"/>
      <c r="N261" s="71"/>
      <c r="O261" s="71"/>
      <c r="P261" s="71"/>
      <c r="Q261" s="71"/>
      <c r="R261" s="74"/>
    </row>
    <row r="262" spans="2:18" x14ac:dyDescent="0.25">
      <c r="B262" s="69"/>
      <c r="C262" s="77" t="str">
        <f ca="1">IF(ISERROR(($C$3-VLOOKUP($B262,Effectifs!$F$8:$U$907,5,0))/365),"",($C$3-VLOOKUP($B262,Effectifs!$F$8:$U$907,5,0))/365)</f>
        <v/>
      </c>
      <c r="D262" s="82" t="str">
        <f>IF(ISERROR(VLOOKUP($B262,Effectifs!$F$8:$U$907,7,0)),"",VLOOKUP($B262,Effectifs!$F$8:$U$907,7,0))</f>
        <v/>
      </c>
      <c r="E262" s="83" t="str">
        <f>IF(ISERROR(VLOOKUP($B262,Effectifs!$F$8:$U$907,8,0)),"",VLOOKUP($B262,Effectifs!$F$8:$U$907,8,0))</f>
        <v/>
      </c>
      <c r="F262" s="83" t="str">
        <f>IF(ISERROR(VLOOKUP($B262,Effectifs!$F$8:$U$907,10,0)),"",VLOOKUP($B262,Effectifs!$F$8:$U$907,10,0))</f>
        <v/>
      </c>
      <c r="G262" s="82" t="str">
        <f>IF(ISERROR(VLOOKUP($B262,Effectifs!$F$8:$U$907,13,0)),"",VLOOKUP($B262,Effectifs!$F$8:$U$907,13,0))</f>
        <v/>
      </c>
      <c r="H262" s="79" t="str">
        <f>IF(ISERROR(VLOOKUP($B262,Effectifs!$F$8:$U$907,14,0)),"",VLOOKUP($B262,Effectifs!$F$8:$U$907,14,0))</f>
        <v/>
      </c>
      <c r="I262" s="71"/>
      <c r="J262" s="71"/>
      <c r="K262" s="71"/>
      <c r="L262" s="71"/>
      <c r="M262" s="71"/>
      <c r="N262" s="71"/>
      <c r="O262" s="71"/>
      <c r="P262" s="71"/>
      <c r="Q262" s="71"/>
      <c r="R262" s="74"/>
    </row>
    <row r="263" spans="2:18" x14ac:dyDescent="0.25">
      <c r="B263" s="69"/>
      <c r="C263" s="77" t="str">
        <f ca="1">IF(ISERROR(($C$3-VLOOKUP($B263,Effectifs!$F$8:$U$907,5,0))/365),"",($C$3-VLOOKUP($B263,Effectifs!$F$8:$U$907,5,0))/365)</f>
        <v/>
      </c>
      <c r="D263" s="82" t="str">
        <f>IF(ISERROR(VLOOKUP($B263,Effectifs!$F$8:$U$907,7,0)),"",VLOOKUP($B263,Effectifs!$F$8:$U$907,7,0))</f>
        <v/>
      </c>
      <c r="E263" s="83" t="str">
        <f>IF(ISERROR(VLOOKUP($B263,Effectifs!$F$8:$U$907,8,0)),"",VLOOKUP($B263,Effectifs!$F$8:$U$907,8,0))</f>
        <v/>
      </c>
      <c r="F263" s="83" t="str">
        <f>IF(ISERROR(VLOOKUP($B263,Effectifs!$F$8:$U$907,10,0)),"",VLOOKUP($B263,Effectifs!$F$8:$U$907,10,0))</f>
        <v/>
      </c>
      <c r="G263" s="82" t="str">
        <f>IF(ISERROR(VLOOKUP($B263,Effectifs!$F$8:$U$907,13,0)),"",VLOOKUP($B263,Effectifs!$F$8:$U$907,13,0))</f>
        <v/>
      </c>
      <c r="H263" s="79" t="str">
        <f>IF(ISERROR(VLOOKUP($B263,Effectifs!$F$8:$U$907,14,0)),"",VLOOKUP($B263,Effectifs!$F$8:$U$907,14,0))</f>
        <v/>
      </c>
      <c r="I263" s="71"/>
      <c r="J263" s="71"/>
      <c r="K263" s="71"/>
      <c r="L263" s="71"/>
      <c r="M263" s="71"/>
      <c r="N263" s="71"/>
      <c r="O263" s="71"/>
      <c r="P263" s="71"/>
      <c r="Q263" s="71"/>
      <c r="R263" s="74"/>
    </row>
    <row r="264" spans="2:18" x14ac:dyDescent="0.25">
      <c r="B264" s="69"/>
      <c r="C264" s="77" t="str">
        <f ca="1">IF(ISERROR(($C$3-VLOOKUP($B264,Effectifs!$F$8:$U$907,5,0))/365),"",($C$3-VLOOKUP($B264,Effectifs!$F$8:$U$907,5,0))/365)</f>
        <v/>
      </c>
      <c r="D264" s="82" t="str">
        <f>IF(ISERROR(VLOOKUP($B264,Effectifs!$F$8:$U$907,7,0)),"",VLOOKUP($B264,Effectifs!$F$8:$U$907,7,0))</f>
        <v/>
      </c>
      <c r="E264" s="83" t="str">
        <f>IF(ISERROR(VLOOKUP($B264,Effectifs!$F$8:$U$907,8,0)),"",VLOOKUP($B264,Effectifs!$F$8:$U$907,8,0))</f>
        <v/>
      </c>
      <c r="F264" s="83" t="str">
        <f>IF(ISERROR(VLOOKUP($B264,Effectifs!$F$8:$U$907,10,0)),"",VLOOKUP($B264,Effectifs!$F$8:$U$907,10,0))</f>
        <v/>
      </c>
      <c r="G264" s="82" t="str">
        <f>IF(ISERROR(VLOOKUP($B264,Effectifs!$F$8:$U$907,13,0)),"",VLOOKUP($B264,Effectifs!$F$8:$U$907,13,0))</f>
        <v/>
      </c>
      <c r="H264" s="79" t="str">
        <f>IF(ISERROR(VLOOKUP($B264,Effectifs!$F$8:$U$907,14,0)),"",VLOOKUP($B264,Effectifs!$F$8:$U$907,14,0))</f>
        <v/>
      </c>
      <c r="I264" s="71"/>
      <c r="J264" s="71"/>
      <c r="K264" s="71"/>
      <c r="L264" s="71"/>
      <c r="M264" s="71"/>
      <c r="N264" s="71"/>
      <c r="O264" s="71"/>
      <c r="P264" s="71"/>
      <c r="Q264" s="71"/>
      <c r="R264" s="74"/>
    </row>
    <row r="265" spans="2:18" x14ac:dyDescent="0.25">
      <c r="B265" s="69"/>
      <c r="C265" s="77" t="str">
        <f ca="1">IF(ISERROR(($C$3-VLOOKUP($B265,Effectifs!$F$8:$U$907,5,0))/365),"",($C$3-VLOOKUP($B265,Effectifs!$F$8:$U$907,5,0))/365)</f>
        <v/>
      </c>
      <c r="D265" s="82" t="str">
        <f>IF(ISERROR(VLOOKUP($B265,Effectifs!$F$8:$U$907,7,0)),"",VLOOKUP($B265,Effectifs!$F$8:$U$907,7,0))</f>
        <v/>
      </c>
      <c r="E265" s="83" t="str">
        <f>IF(ISERROR(VLOOKUP($B265,Effectifs!$F$8:$U$907,8,0)),"",VLOOKUP($B265,Effectifs!$F$8:$U$907,8,0))</f>
        <v/>
      </c>
      <c r="F265" s="83" t="str">
        <f>IF(ISERROR(VLOOKUP($B265,Effectifs!$F$8:$U$907,10,0)),"",VLOOKUP($B265,Effectifs!$F$8:$U$907,10,0))</f>
        <v/>
      </c>
      <c r="G265" s="82" t="str">
        <f>IF(ISERROR(VLOOKUP($B265,Effectifs!$F$8:$U$907,13,0)),"",VLOOKUP($B265,Effectifs!$F$8:$U$907,13,0))</f>
        <v/>
      </c>
      <c r="H265" s="79" t="str">
        <f>IF(ISERROR(VLOOKUP($B265,Effectifs!$F$8:$U$907,14,0)),"",VLOOKUP($B265,Effectifs!$F$8:$U$907,14,0))</f>
        <v/>
      </c>
      <c r="I265" s="71"/>
      <c r="J265" s="71"/>
      <c r="K265" s="71"/>
      <c r="L265" s="71"/>
      <c r="M265" s="71"/>
      <c r="N265" s="71"/>
      <c r="O265" s="71"/>
      <c r="P265" s="71"/>
      <c r="Q265" s="71"/>
      <c r="R265" s="74"/>
    </row>
    <row r="266" spans="2:18" x14ac:dyDescent="0.25">
      <c r="B266" s="69"/>
      <c r="C266" s="77" t="str">
        <f ca="1">IF(ISERROR(($C$3-VLOOKUP($B266,Effectifs!$F$8:$U$907,5,0))/365),"",($C$3-VLOOKUP($B266,Effectifs!$F$8:$U$907,5,0))/365)</f>
        <v/>
      </c>
      <c r="D266" s="82" t="str">
        <f>IF(ISERROR(VLOOKUP($B266,Effectifs!$F$8:$U$907,7,0)),"",VLOOKUP($B266,Effectifs!$F$8:$U$907,7,0))</f>
        <v/>
      </c>
      <c r="E266" s="83" t="str">
        <f>IF(ISERROR(VLOOKUP($B266,Effectifs!$F$8:$U$907,8,0)),"",VLOOKUP($B266,Effectifs!$F$8:$U$907,8,0))</f>
        <v/>
      </c>
      <c r="F266" s="83" t="str">
        <f>IF(ISERROR(VLOOKUP($B266,Effectifs!$F$8:$U$907,10,0)),"",VLOOKUP($B266,Effectifs!$F$8:$U$907,10,0))</f>
        <v/>
      </c>
      <c r="G266" s="82" t="str">
        <f>IF(ISERROR(VLOOKUP($B266,Effectifs!$F$8:$U$907,13,0)),"",VLOOKUP($B266,Effectifs!$F$8:$U$907,13,0))</f>
        <v/>
      </c>
      <c r="H266" s="79" t="str">
        <f>IF(ISERROR(VLOOKUP($B266,Effectifs!$F$8:$U$907,14,0)),"",VLOOKUP($B266,Effectifs!$F$8:$U$907,14,0))</f>
        <v/>
      </c>
      <c r="I266" s="71"/>
      <c r="J266" s="71"/>
      <c r="K266" s="71"/>
      <c r="L266" s="71"/>
      <c r="M266" s="71"/>
      <c r="N266" s="71"/>
      <c r="O266" s="71"/>
      <c r="P266" s="71"/>
      <c r="Q266" s="71"/>
      <c r="R266" s="74"/>
    </row>
    <row r="267" spans="2:18" x14ac:dyDescent="0.25">
      <c r="B267" s="69"/>
      <c r="C267" s="77" t="str">
        <f ca="1">IF(ISERROR(($C$3-VLOOKUP($B267,Effectifs!$F$8:$U$907,5,0))/365),"",($C$3-VLOOKUP($B267,Effectifs!$F$8:$U$907,5,0))/365)</f>
        <v/>
      </c>
      <c r="D267" s="82" t="str">
        <f>IF(ISERROR(VLOOKUP($B267,Effectifs!$F$8:$U$907,7,0)),"",VLOOKUP($B267,Effectifs!$F$8:$U$907,7,0))</f>
        <v/>
      </c>
      <c r="E267" s="83" t="str">
        <f>IF(ISERROR(VLOOKUP($B267,Effectifs!$F$8:$U$907,8,0)),"",VLOOKUP($B267,Effectifs!$F$8:$U$907,8,0))</f>
        <v/>
      </c>
      <c r="F267" s="83" t="str">
        <f>IF(ISERROR(VLOOKUP($B267,Effectifs!$F$8:$U$907,10,0)),"",VLOOKUP($B267,Effectifs!$F$8:$U$907,10,0))</f>
        <v/>
      </c>
      <c r="G267" s="82" t="str">
        <f>IF(ISERROR(VLOOKUP($B267,Effectifs!$F$8:$U$907,13,0)),"",VLOOKUP($B267,Effectifs!$F$8:$U$907,13,0))</f>
        <v/>
      </c>
      <c r="H267" s="79" t="str">
        <f>IF(ISERROR(VLOOKUP($B267,Effectifs!$F$8:$U$907,14,0)),"",VLOOKUP($B267,Effectifs!$F$8:$U$907,14,0))</f>
        <v/>
      </c>
      <c r="I267" s="71"/>
      <c r="J267" s="71"/>
      <c r="K267" s="71"/>
      <c r="L267" s="71"/>
      <c r="M267" s="71"/>
      <c r="N267" s="71"/>
      <c r="O267" s="71"/>
      <c r="P267" s="71"/>
      <c r="Q267" s="71"/>
      <c r="R267" s="74"/>
    </row>
    <row r="268" spans="2:18" x14ac:dyDescent="0.25">
      <c r="B268" s="69"/>
      <c r="C268" s="77" t="str">
        <f ca="1">IF(ISERROR(($C$3-VLOOKUP($B268,Effectifs!$F$8:$U$907,5,0))/365),"",($C$3-VLOOKUP($B268,Effectifs!$F$8:$U$907,5,0))/365)</f>
        <v/>
      </c>
      <c r="D268" s="82" t="str">
        <f>IF(ISERROR(VLOOKUP($B268,Effectifs!$F$8:$U$907,7,0)),"",VLOOKUP($B268,Effectifs!$F$8:$U$907,7,0))</f>
        <v/>
      </c>
      <c r="E268" s="83" t="str">
        <f>IF(ISERROR(VLOOKUP($B268,Effectifs!$F$8:$U$907,8,0)),"",VLOOKUP($B268,Effectifs!$F$8:$U$907,8,0))</f>
        <v/>
      </c>
      <c r="F268" s="83" t="str">
        <f>IF(ISERROR(VLOOKUP($B268,Effectifs!$F$8:$U$907,10,0)),"",VLOOKUP($B268,Effectifs!$F$8:$U$907,10,0))</f>
        <v/>
      </c>
      <c r="G268" s="82" t="str">
        <f>IF(ISERROR(VLOOKUP($B268,Effectifs!$F$8:$U$907,13,0)),"",VLOOKUP($B268,Effectifs!$F$8:$U$907,13,0))</f>
        <v/>
      </c>
      <c r="H268" s="79" t="str">
        <f>IF(ISERROR(VLOOKUP($B268,Effectifs!$F$8:$U$907,14,0)),"",VLOOKUP($B268,Effectifs!$F$8:$U$907,14,0))</f>
        <v/>
      </c>
      <c r="I268" s="71"/>
      <c r="J268" s="71"/>
      <c r="K268" s="71"/>
      <c r="L268" s="71"/>
      <c r="M268" s="71"/>
      <c r="N268" s="71"/>
      <c r="O268" s="71"/>
      <c r="P268" s="71"/>
      <c r="Q268" s="71"/>
      <c r="R268" s="74"/>
    </row>
    <row r="269" spans="2:18" x14ac:dyDescent="0.25">
      <c r="B269" s="69"/>
      <c r="C269" s="77" t="str">
        <f ca="1">IF(ISERROR(($C$3-VLOOKUP($B269,Effectifs!$F$8:$U$907,5,0))/365),"",($C$3-VLOOKUP($B269,Effectifs!$F$8:$U$907,5,0))/365)</f>
        <v/>
      </c>
      <c r="D269" s="82" t="str">
        <f>IF(ISERROR(VLOOKUP($B269,Effectifs!$F$8:$U$907,7,0)),"",VLOOKUP($B269,Effectifs!$F$8:$U$907,7,0))</f>
        <v/>
      </c>
      <c r="E269" s="83" t="str">
        <f>IF(ISERROR(VLOOKUP($B269,Effectifs!$F$8:$U$907,8,0)),"",VLOOKUP($B269,Effectifs!$F$8:$U$907,8,0))</f>
        <v/>
      </c>
      <c r="F269" s="83" t="str">
        <f>IF(ISERROR(VLOOKUP($B269,Effectifs!$F$8:$U$907,10,0)),"",VLOOKUP($B269,Effectifs!$F$8:$U$907,10,0))</f>
        <v/>
      </c>
      <c r="G269" s="82" t="str">
        <f>IF(ISERROR(VLOOKUP($B269,Effectifs!$F$8:$U$907,13,0)),"",VLOOKUP($B269,Effectifs!$F$8:$U$907,13,0))</f>
        <v/>
      </c>
      <c r="H269" s="79" t="str">
        <f>IF(ISERROR(VLOOKUP($B269,Effectifs!$F$8:$U$907,14,0)),"",VLOOKUP($B269,Effectifs!$F$8:$U$907,14,0))</f>
        <v/>
      </c>
      <c r="I269" s="71"/>
      <c r="J269" s="71"/>
      <c r="K269" s="71"/>
      <c r="L269" s="71"/>
      <c r="M269" s="71"/>
      <c r="N269" s="71"/>
      <c r="O269" s="71"/>
      <c r="P269" s="71"/>
      <c r="Q269" s="71"/>
      <c r="R269" s="74"/>
    </row>
    <row r="270" spans="2:18" x14ac:dyDescent="0.25">
      <c r="B270" s="69"/>
      <c r="C270" s="77" t="str">
        <f ca="1">IF(ISERROR(($C$3-VLOOKUP($B270,Effectifs!$F$8:$U$907,5,0))/365),"",($C$3-VLOOKUP($B270,Effectifs!$F$8:$U$907,5,0))/365)</f>
        <v/>
      </c>
      <c r="D270" s="82" t="str">
        <f>IF(ISERROR(VLOOKUP($B270,Effectifs!$F$8:$U$907,7,0)),"",VLOOKUP($B270,Effectifs!$F$8:$U$907,7,0))</f>
        <v/>
      </c>
      <c r="E270" s="83" t="str">
        <f>IF(ISERROR(VLOOKUP($B270,Effectifs!$F$8:$U$907,8,0)),"",VLOOKUP($B270,Effectifs!$F$8:$U$907,8,0))</f>
        <v/>
      </c>
      <c r="F270" s="83" t="str">
        <f>IF(ISERROR(VLOOKUP($B270,Effectifs!$F$8:$U$907,10,0)),"",VLOOKUP($B270,Effectifs!$F$8:$U$907,10,0))</f>
        <v/>
      </c>
      <c r="G270" s="82" t="str">
        <f>IF(ISERROR(VLOOKUP($B270,Effectifs!$F$8:$U$907,13,0)),"",VLOOKUP($B270,Effectifs!$F$8:$U$907,13,0))</f>
        <v/>
      </c>
      <c r="H270" s="79" t="str">
        <f>IF(ISERROR(VLOOKUP($B270,Effectifs!$F$8:$U$907,14,0)),"",VLOOKUP($B270,Effectifs!$F$8:$U$907,14,0))</f>
        <v/>
      </c>
      <c r="I270" s="71"/>
      <c r="J270" s="71"/>
      <c r="K270" s="71"/>
      <c r="L270" s="71"/>
      <c r="M270" s="71"/>
      <c r="N270" s="71"/>
      <c r="O270" s="71"/>
      <c r="P270" s="71"/>
      <c r="Q270" s="71"/>
      <c r="R270" s="74"/>
    </row>
    <row r="271" spans="2:18" x14ac:dyDescent="0.25">
      <c r="B271" s="69"/>
      <c r="C271" s="77" t="str">
        <f ca="1">IF(ISERROR(($C$3-VLOOKUP($B271,Effectifs!$F$8:$U$907,5,0))/365),"",($C$3-VLOOKUP($B271,Effectifs!$F$8:$U$907,5,0))/365)</f>
        <v/>
      </c>
      <c r="D271" s="82" t="str">
        <f>IF(ISERROR(VLOOKUP($B271,Effectifs!$F$8:$U$907,7,0)),"",VLOOKUP($B271,Effectifs!$F$8:$U$907,7,0))</f>
        <v/>
      </c>
      <c r="E271" s="83" t="str">
        <f>IF(ISERROR(VLOOKUP($B271,Effectifs!$F$8:$U$907,8,0)),"",VLOOKUP($B271,Effectifs!$F$8:$U$907,8,0))</f>
        <v/>
      </c>
      <c r="F271" s="83" t="str">
        <f>IF(ISERROR(VLOOKUP($B271,Effectifs!$F$8:$U$907,10,0)),"",VLOOKUP($B271,Effectifs!$F$8:$U$907,10,0))</f>
        <v/>
      </c>
      <c r="G271" s="82" t="str">
        <f>IF(ISERROR(VLOOKUP($B271,Effectifs!$F$8:$U$907,13,0)),"",VLOOKUP($B271,Effectifs!$F$8:$U$907,13,0))</f>
        <v/>
      </c>
      <c r="H271" s="79" t="str">
        <f>IF(ISERROR(VLOOKUP($B271,Effectifs!$F$8:$U$907,14,0)),"",VLOOKUP($B271,Effectifs!$F$8:$U$907,14,0))</f>
        <v/>
      </c>
      <c r="I271" s="71"/>
      <c r="J271" s="71"/>
      <c r="K271" s="71"/>
      <c r="L271" s="71"/>
      <c r="M271" s="71"/>
      <c r="N271" s="71"/>
      <c r="O271" s="71"/>
      <c r="P271" s="71"/>
      <c r="Q271" s="71"/>
      <c r="R271" s="74"/>
    </row>
    <row r="272" spans="2:18" x14ac:dyDescent="0.25">
      <c r="B272" s="69"/>
      <c r="C272" s="77" t="str">
        <f ca="1">IF(ISERROR(($C$3-VLOOKUP($B272,Effectifs!$F$8:$U$907,5,0))/365),"",($C$3-VLOOKUP($B272,Effectifs!$F$8:$U$907,5,0))/365)</f>
        <v/>
      </c>
      <c r="D272" s="82" t="str">
        <f>IF(ISERROR(VLOOKUP($B272,Effectifs!$F$8:$U$907,7,0)),"",VLOOKUP($B272,Effectifs!$F$8:$U$907,7,0))</f>
        <v/>
      </c>
      <c r="E272" s="83" t="str">
        <f>IF(ISERROR(VLOOKUP($B272,Effectifs!$F$8:$U$907,8,0)),"",VLOOKUP($B272,Effectifs!$F$8:$U$907,8,0))</f>
        <v/>
      </c>
      <c r="F272" s="83" t="str">
        <f>IF(ISERROR(VLOOKUP($B272,Effectifs!$F$8:$U$907,10,0)),"",VLOOKUP($B272,Effectifs!$F$8:$U$907,10,0))</f>
        <v/>
      </c>
      <c r="G272" s="82" t="str">
        <f>IF(ISERROR(VLOOKUP($B272,Effectifs!$F$8:$U$907,13,0)),"",VLOOKUP($B272,Effectifs!$F$8:$U$907,13,0))</f>
        <v/>
      </c>
      <c r="H272" s="79" t="str">
        <f>IF(ISERROR(VLOOKUP($B272,Effectifs!$F$8:$U$907,14,0)),"",VLOOKUP($B272,Effectifs!$F$8:$U$907,14,0))</f>
        <v/>
      </c>
      <c r="I272" s="71"/>
      <c r="J272" s="71"/>
      <c r="K272" s="71"/>
      <c r="L272" s="71"/>
      <c r="M272" s="71"/>
      <c r="N272" s="71"/>
      <c r="O272" s="71"/>
      <c r="P272" s="71"/>
      <c r="Q272" s="71"/>
      <c r="R272" s="74"/>
    </row>
    <row r="273" spans="2:18" x14ac:dyDescent="0.25">
      <c r="B273" s="69"/>
      <c r="C273" s="77" t="str">
        <f ca="1">IF(ISERROR(($C$3-VLOOKUP($B273,Effectifs!$F$8:$U$907,5,0))/365),"",($C$3-VLOOKUP($B273,Effectifs!$F$8:$U$907,5,0))/365)</f>
        <v/>
      </c>
      <c r="D273" s="82" t="str">
        <f>IF(ISERROR(VLOOKUP($B273,Effectifs!$F$8:$U$907,7,0)),"",VLOOKUP($B273,Effectifs!$F$8:$U$907,7,0))</f>
        <v/>
      </c>
      <c r="E273" s="83" t="str">
        <f>IF(ISERROR(VLOOKUP($B273,Effectifs!$F$8:$U$907,8,0)),"",VLOOKUP($B273,Effectifs!$F$8:$U$907,8,0))</f>
        <v/>
      </c>
      <c r="F273" s="83" t="str">
        <f>IF(ISERROR(VLOOKUP($B273,Effectifs!$F$8:$U$907,10,0)),"",VLOOKUP($B273,Effectifs!$F$8:$U$907,10,0))</f>
        <v/>
      </c>
      <c r="G273" s="82" t="str">
        <f>IF(ISERROR(VLOOKUP($B273,Effectifs!$F$8:$U$907,13,0)),"",VLOOKUP($B273,Effectifs!$F$8:$U$907,13,0))</f>
        <v/>
      </c>
      <c r="H273" s="79" t="str">
        <f>IF(ISERROR(VLOOKUP($B273,Effectifs!$F$8:$U$907,14,0)),"",VLOOKUP($B273,Effectifs!$F$8:$U$907,14,0))</f>
        <v/>
      </c>
      <c r="I273" s="71"/>
      <c r="J273" s="71"/>
      <c r="K273" s="71"/>
      <c r="L273" s="71"/>
      <c r="M273" s="71"/>
      <c r="N273" s="71"/>
      <c r="O273" s="71"/>
      <c r="P273" s="71"/>
      <c r="Q273" s="71"/>
      <c r="R273" s="74"/>
    </row>
    <row r="274" spans="2:18" x14ac:dyDescent="0.25">
      <c r="B274" s="69"/>
      <c r="C274" s="77" t="str">
        <f ca="1">IF(ISERROR(($C$3-VLOOKUP($B274,Effectifs!$F$8:$U$907,5,0))/365),"",($C$3-VLOOKUP($B274,Effectifs!$F$8:$U$907,5,0))/365)</f>
        <v/>
      </c>
      <c r="D274" s="82" t="str">
        <f>IF(ISERROR(VLOOKUP($B274,Effectifs!$F$8:$U$907,7,0)),"",VLOOKUP($B274,Effectifs!$F$8:$U$907,7,0))</f>
        <v/>
      </c>
      <c r="E274" s="83" t="str">
        <f>IF(ISERROR(VLOOKUP($B274,Effectifs!$F$8:$U$907,8,0)),"",VLOOKUP($B274,Effectifs!$F$8:$U$907,8,0))</f>
        <v/>
      </c>
      <c r="F274" s="83" t="str">
        <f>IF(ISERROR(VLOOKUP($B274,Effectifs!$F$8:$U$907,10,0)),"",VLOOKUP($B274,Effectifs!$F$8:$U$907,10,0))</f>
        <v/>
      </c>
      <c r="G274" s="82" t="str">
        <f>IF(ISERROR(VLOOKUP($B274,Effectifs!$F$8:$U$907,13,0)),"",VLOOKUP($B274,Effectifs!$F$8:$U$907,13,0))</f>
        <v/>
      </c>
      <c r="H274" s="79" t="str">
        <f>IF(ISERROR(VLOOKUP($B274,Effectifs!$F$8:$U$907,14,0)),"",VLOOKUP($B274,Effectifs!$F$8:$U$907,14,0))</f>
        <v/>
      </c>
      <c r="I274" s="71"/>
      <c r="J274" s="71"/>
      <c r="K274" s="71"/>
      <c r="L274" s="71"/>
      <c r="M274" s="71"/>
      <c r="N274" s="71"/>
      <c r="O274" s="71"/>
      <c r="P274" s="71"/>
      <c r="Q274" s="71"/>
      <c r="R274" s="74"/>
    </row>
    <row r="275" spans="2:18" x14ac:dyDescent="0.25">
      <c r="B275" s="69"/>
      <c r="C275" s="77" t="str">
        <f ca="1">IF(ISERROR(($C$3-VLOOKUP($B275,Effectifs!$F$8:$U$907,5,0))/365),"",($C$3-VLOOKUP($B275,Effectifs!$F$8:$U$907,5,0))/365)</f>
        <v/>
      </c>
      <c r="D275" s="82" t="str">
        <f>IF(ISERROR(VLOOKUP($B275,Effectifs!$F$8:$U$907,7,0)),"",VLOOKUP($B275,Effectifs!$F$8:$U$907,7,0))</f>
        <v/>
      </c>
      <c r="E275" s="83" t="str">
        <f>IF(ISERROR(VLOOKUP($B275,Effectifs!$F$8:$U$907,8,0)),"",VLOOKUP($B275,Effectifs!$F$8:$U$907,8,0))</f>
        <v/>
      </c>
      <c r="F275" s="83" t="str">
        <f>IF(ISERROR(VLOOKUP($B275,Effectifs!$F$8:$U$907,10,0)),"",VLOOKUP($B275,Effectifs!$F$8:$U$907,10,0))</f>
        <v/>
      </c>
      <c r="G275" s="82" t="str">
        <f>IF(ISERROR(VLOOKUP($B275,Effectifs!$F$8:$U$907,13,0)),"",VLOOKUP($B275,Effectifs!$F$8:$U$907,13,0))</f>
        <v/>
      </c>
      <c r="H275" s="79" t="str">
        <f>IF(ISERROR(VLOOKUP($B275,Effectifs!$F$8:$U$907,14,0)),"",VLOOKUP($B275,Effectifs!$F$8:$U$907,14,0))</f>
        <v/>
      </c>
      <c r="I275" s="71"/>
      <c r="J275" s="71"/>
      <c r="K275" s="71"/>
      <c r="L275" s="71"/>
      <c r="M275" s="71"/>
      <c r="N275" s="71"/>
      <c r="O275" s="71"/>
      <c r="P275" s="71"/>
      <c r="Q275" s="71"/>
      <c r="R275" s="74"/>
    </row>
    <row r="276" spans="2:18" x14ac:dyDescent="0.25">
      <c r="B276" s="69"/>
      <c r="C276" s="77" t="str">
        <f ca="1">IF(ISERROR(($C$3-VLOOKUP($B276,Effectifs!$F$8:$U$907,5,0))/365),"",($C$3-VLOOKUP($B276,Effectifs!$F$8:$U$907,5,0))/365)</f>
        <v/>
      </c>
      <c r="D276" s="82" t="str">
        <f>IF(ISERROR(VLOOKUP($B276,Effectifs!$F$8:$U$907,7,0)),"",VLOOKUP($B276,Effectifs!$F$8:$U$907,7,0))</f>
        <v/>
      </c>
      <c r="E276" s="83" t="str">
        <f>IF(ISERROR(VLOOKUP($B276,Effectifs!$F$8:$U$907,8,0)),"",VLOOKUP($B276,Effectifs!$F$8:$U$907,8,0))</f>
        <v/>
      </c>
      <c r="F276" s="83" t="str">
        <f>IF(ISERROR(VLOOKUP($B276,Effectifs!$F$8:$U$907,10,0)),"",VLOOKUP($B276,Effectifs!$F$8:$U$907,10,0))</f>
        <v/>
      </c>
      <c r="G276" s="82" t="str">
        <f>IF(ISERROR(VLOOKUP($B276,Effectifs!$F$8:$U$907,13,0)),"",VLOOKUP($B276,Effectifs!$F$8:$U$907,13,0))</f>
        <v/>
      </c>
      <c r="H276" s="79" t="str">
        <f>IF(ISERROR(VLOOKUP($B276,Effectifs!$F$8:$U$907,14,0)),"",VLOOKUP($B276,Effectifs!$F$8:$U$907,14,0))</f>
        <v/>
      </c>
      <c r="I276" s="71"/>
      <c r="J276" s="71"/>
      <c r="K276" s="71"/>
      <c r="L276" s="71"/>
      <c r="M276" s="71"/>
      <c r="N276" s="71"/>
      <c r="O276" s="71"/>
      <c r="P276" s="71"/>
      <c r="Q276" s="71"/>
      <c r="R276" s="74"/>
    </row>
    <row r="277" spans="2:18" x14ac:dyDescent="0.25">
      <c r="B277" s="69"/>
      <c r="C277" s="77" t="str">
        <f ca="1">IF(ISERROR(($C$3-VLOOKUP($B277,Effectifs!$F$8:$U$907,5,0))/365),"",($C$3-VLOOKUP($B277,Effectifs!$F$8:$U$907,5,0))/365)</f>
        <v/>
      </c>
      <c r="D277" s="82" t="str">
        <f>IF(ISERROR(VLOOKUP($B277,Effectifs!$F$8:$U$907,7,0)),"",VLOOKUP($B277,Effectifs!$F$8:$U$907,7,0))</f>
        <v/>
      </c>
      <c r="E277" s="83" t="str">
        <f>IF(ISERROR(VLOOKUP($B277,Effectifs!$F$8:$U$907,8,0)),"",VLOOKUP($B277,Effectifs!$F$8:$U$907,8,0))</f>
        <v/>
      </c>
      <c r="F277" s="83" t="str">
        <f>IF(ISERROR(VLOOKUP($B277,Effectifs!$F$8:$U$907,10,0)),"",VLOOKUP($B277,Effectifs!$F$8:$U$907,10,0))</f>
        <v/>
      </c>
      <c r="G277" s="82" t="str">
        <f>IF(ISERROR(VLOOKUP($B277,Effectifs!$F$8:$U$907,13,0)),"",VLOOKUP($B277,Effectifs!$F$8:$U$907,13,0))</f>
        <v/>
      </c>
      <c r="H277" s="79" t="str">
        <f>IF(ISERROR(VLOOKUP($B277,Effectifs!$F$8:$U$907,14,0)),"",VLOOKUP($B277,Effectifs!$F$8:$U$907,14,0))</f>
        <v/>
      </c>
      <c r="I277" s="71"/>
      <c r="J277" s="71"/>
      <c r="K277" s="71"/>
      <c r="L277" s="71"/>
      <c r="M277" s="71"/>
      <c r="N277" s="71"/>
      <c r="O277" s="71"/>
      <c r="P277" s="71"/>
      <c r="Q277" s="71"/>
      <c r="R277" s="74"/>
    </row>
    <row r="278" spans="2:18" x14ac:dyDescent="0.25">
      <c r="B278" s="69"/>
      <c r="C278" s="77" t="str">
        <f ca="1">IF(ISERROR(($C$3-VLOOKUP($B278,Effectifs!$F$8:$U$907,5,0))/365),"",($C$3-VLOOKUP($B278,Effectifs!$F$8:$U$907,5,0))/365)</f>
        <v/>
      </c>
      <c r="D278" s="82" t="str">
        <f>IF(ISERROR(VLOOKUP($B278,Effectifs!$F$8:$U$907,7,0)),"",VLOOKUP($B278,Effectifs!$F$8:$U$907,7,0))</f>
        <v/>
      </c>
      <c r="E278" s="83" t="str">
        <f>IF(ISERROR(VLOOKUP($B278,Effectifs!$F$8:$U$907,8,0)),"",VLOOKUP($B278,Effectifs!$F$8:$U$907,8,0))</f>
        <v/>
      </c>
      <c r="F278" s="83" t="str">
        <f>IF(ISERROR(VLOOKUP($B278,Effectifs!$F$8:$U$907,10,0)),"",VLOOKUP($B278,Effectifs!$F$8:$U$907,10,0))</f>
        <v/>
      </c>
      <c r="G278" s="82" t="str">
        <f>IF(ISERROR(VLOOKUP($B278,Effectifs!$F$8:$U$907,13,0)),"",VLOOKUP($B278,Effectifs!$F$8:$U$907,13,0))</f>
        <v/>
      </c>
      <c r="H278" s="79" t="str">
        <f>IF(ISERROR(VLOOKUP($B278,Effectifs!$F$8:$U$907,14,0)),"",VLOOKUP($B278,Effectifs!$F$8:$U$907,14,0))</f>
        <v/>
      </c>
      <c r="I278" s="71"/>
      <c r="J278" s="71"/>
      <c r="K278" s="71"/>
      <c r="L278" s="71"/>
      <c r="M278" s="71"/>
      <c r="N278" s="71"/>
      <c r="O278" s="71"/>
      <c r="P278" s="71"/>
      <c r="Q278" s="71"/>
      <c r="R278" s="74"/>
    </row>
    <row r="279" spans="2:18" x14ac:dyDescent="0.25">
      <c r="B279" s="69"/>
      <c r="C279" s="77" t="str">
        <f ca="1">IF(ISERROR(($C$3-VLOOKUP($B279,Effectifs!$F$8:$U$907,5,0))/365),"",($C$3-VLOOKUP($B279,Effectifs!$F$8:$U$907,5,0))/365)</f>
        <v/>
      </c>
      <c r="D279" s="82" t="str">
        <f>IF(ISERROR(VLOOKUP($B279,Effectifs!$F$8:$U$907,7,0)),"",VLOOKUP($B279,Effectifs!$F$8:$U$907,7,0))</f>
        <v/>
      </c>
      <c r="E279" s="83" t="str">
        <f>IF(ISERROR(VLOOKUP($B279,Effectifs!$F$8:$U$907,8,0)),"",VLOOKUP($B279,Effectifs!$F$8:$U$907,8,0))</f>
        <v/>
      </c>
      <c r="F279" s="83" t="str">
        <f>IF(ISERROR(VLOOKUP($B279,Effectifs!$F$8:$U$907,10,0)),"",VLOOKUP($B279,Effectifs!$F$8:$U$907,10,0))</f>
        <v/>
      </c>
      <c r="G279" s="82" t="str">
        <f>IF(ISERROR(VLOOKUP($B279,Effectifs!$F$8:$U$907,13,0)),"",VLOOKUP($B279,Effectifs!$F$8:$U$907,13,0))</f>
        <v/>
      </c>
      <c r="H279" s="79" t="str">
        <f>IF(ISERROR(VLOOKUP($B279,Effectifs!$F$8:$U$907,14,0)),"",VLOOKUP($B279,Effectifs!$F$8:$U$907,14,0))</f>
        <v/>
      </c>
      <c r="I279" s="71"/>
      <c r="J279" s="71"/>
      <c r="K279" s="71"/>
      <c r="L279" s="71"/>
      <c r="M279" s="71"/>
      <c r="N279" s="71"/>
      <c r="O279" s="71"/>
      <c r="P279" s="71"/>
      <c r="Q279" s="71"/>
      <c r="R279" s="74"/>
    </row>
    <row r="280" spans="2:18" x14ac:dyDescent="0.25">
      <c r="B280" s="69"/>
      <c r="C280" s="77" t="str">
        <f ca="1">IF(ISERROR(($C$3-VLOOKUP($B280,Effectifs!$F$8:$U$907,5,0))/365),"",($C$3-VLOOKUP($B280,Effectifs!$F$8:$U$907,5,0))/365)</f>
        <v/>
      </c>
      <c r="D280" s="82" t="str">
        <f>IF(ISERROR(VLOOKUP($B280,Effectifs!$F$8:$U$907,7,0)),"",VLOOKUP($B280,Effectifs!$F$8:$U$907,7,0))</f>
        <v/>
      </c>
      <c r="E280" s="83" t="str">
        <f>IF(ISERROR(VLOOKUP($B280,Effectifs!$F$8:$U$907,8,0)),"",VLOOKUP($B280,Effectifs!$F$8:$U$907,8,0))</f>
        <v/>
      </c>
      <c r="F280" s="83" t="str">
        <f>IF(ISERROR(VLOOKUP($B280,Effectifs!$F$8:$U$907,10,0)),"",VLOOKUP($B280,Effectifs!$F$8:$U$907,10,0))</f>
        <v/>
      </c>
      <c r="G280" s="82" t="str">
        <f>IF(ISERROR(VLOOKUP($B280,Effectifs!$F$8:$U$907,13,0)),"",VLOOKUP($B280,Effectifs!$F$8:$U$907,13,0))</f>
        <v/>
      </c>
      <c r="H280" s="79" t="str">
        <f>IF(ISERROR(VLOOKUP($B280,Effectifs!$F$8:$U$907,14,0)),"",VLOOKUP($B280,Effectifs!$F$8:$U$907,14,0))</f>
        <v/>
      </c>
      <c r="I280" s="71"/>
      <c r="J280" s="71"/>
      <c r="K280" s="71"/>
      <c r="L280" s="71"/>
      <c r="M280" s="71"/>
      <c r="N280" s="71"/>
      <c r="O280" s="71"/>
      <c r="P280" s="71"/>
      <c r="Q280" s="71"/>
      <c r="R280" s="74"/>
    </row>
    <row r="281" spans="2:18" x14ac:dyDescent="0.25">
      <c r="B281" s="69"/>
      <c r="C281" s="77" t="str">
        <f ca="1">IF(ISERROR(($C$3-VLOOKUP($B281,Effectifs!$F$8:$U$907,5,0))/365),"",($C$3-VLOOKUP($B281,Effectifs!$F$8:$U$907,5,0))/365)</f>
        <v/>
      </c>
      <c r="D281" s="82" t="str">
        <f>IF(ISERROR(VLOOKUP($B281,Effectifs!$F$8:$U$907,7,0)),"",VLOOKUP($B281,Effectifs!$F$8:$U$907,7,0))</f>
        <v/>
      </c>
      <c r="E281" s="83" t="str">
        <f>IF(ISERROR(VLOOKUP($B281,Effectifs!$F$8:$U$907,8,0)),"",VLOOKUP($B281,Effectifs!$F$8:$U$907,8,0))</f>
        <v/>
      </c>
      <c r="F281" s="83" t="str">
        <f>IF(ISERROR(VLOOKUP($B281,Effectifs!$F$8:$U$907,10,0)),"",VLOOKUP($B281,Effectifs!$F$8:$U$907,10,0))</f>
        <v/>
      </c>
      <c r="G281" s="82" t="str">
        <f>IF(ISERROR(VLOOKUP($B281,Effectifs!$F$8:$U$907,13,0)),"",VLOOKUP($B281,Effectifs!$F$8:$U$907,13,0))</f>
        <v/>
      </c>
      <c r="H281" s="79" t="str">
        <f>IF(ISERROR(VLOOKUP($B281,Effectifs!$F$8:$U$907,14,0)),"",VLOOKUP($B281,Effectifs!$F$8:$U$907,14,0))</f>
        <v/>
      </c>
      <c r="I281" s="71"/>
      <c r="J281" s="71"/>
      <c r="K281" s="71"/>
      <c r="L281" s="71"/>
      <c r="M281" s="71"/>
      <c r="N281" s="71"/>
      <c r="O281" s="71"/>
      <c r="P281" s="71"/>
      <c r="Q281" s="71"/>
      <c r="R281" s="74"/>
    </row>
    <row r="282" spans="2:18" x14ac:dyDescent="0.25">
      <c r="B282" s="69"/>
      <c r="C282" s="77" t="str">
        <f ca="1">IF(ISERROR(($C$3-VLOOKUP($B282,Effectifs!$F$8:$U$907,5,0))/365),"",($C$3-VLOOKUP($B282,Effectifs!$F$8:$U$907,5,0))/365)</f>
        <v/>
      </c>
      <c r="D282" s="82" t="str">
        <f>IF(ISERROR(VLOOKUP($B282,Effectifs!$F$8:$U$907,7,0)),"",VLOOKUP($B282,Effectifs!$F$8:$U$907,7,0))</f>
        <v/>
      </c>
      <c r="E282" s="83" t="str">
        <f>IF(ISERROR(VLOOKUP($B282,Effectifs!$F$8:$U$907,8,0)),"",VLOOKUP($B282,Effectifs!$F$8:$U$907,8,0))</f>
        <v/>
      </c>
      <c r="F282" s="83" t="str">
        <f>IF(ISERROR(VLOOKUP($B282,Effectifs!$F$8:$U$907,10,0)),"",VLOOKUP($B282,Effectifs!$F$8:$U$907,10,0))</f>
        <v/>
      </c>
      <c r="G282" s="82" t="str">
        <f>IF(ISERROR(VLOOKUP($B282,Effectifs!$F$8:$U$907,13,0)),"",VLOOKUP($B282,Effectifs!$F$8:$U$907,13,0))</f>
        <v/>
      </c>
      <c r="H282" s="79" t="str">
        <f>IF(ISERROR(VLOOKUP($B282,Effectifs!$F$8:$U$907,14,0)),"",VLOOKUP($B282,Effectifs!$F$8:$U$907,14,0))</f>
        <v/>
      </c>
      <c r="I282" s="71"/>
      <c r="J282" s="71"/>
      <c r="K282" s="71"/>
      <c r="L282" s="71"/>
      <c r="M282" s="71"/>
      <c r="N282" s="71"/>
      <c r="O282" s="71"/>
      <c r="P282" s="71"/>
      <c r="Q282" s="71"/>
      <c r="R282" s="74"/>
    </row>
    <row r="283" spans="2:18" x14ac:dyDescent="0.25">
      <c r="B283" s="69"/>
      <c r="C283" s="77" t="str">
        <f ca="1">IF(ISERROR(($C$3-VLOOKUP($B283,Effectifs!$F$8:$U$907,5,0))/365),"",($C$3-VLOOKUP($B283,Effectifs!$F$8:$U$907,5,0))/365)</f>
        <v/>
      </c>
      <c r="D283" s="82" t="str">
        <f>IF(ISERROR(VLOOKUP($B283,Effectifs!$F$8:$U$907,7,0)),"",VLOOKUP($B283,Effectifs!$F$8:$U$907,7,0))</f>
        <v/>
      </c>
      <c r="E283" s="83" t="str">
        <f>IF(ISERROR(VLOOKUP($B283,Effectifs!$F$8:$U$907,8,0)),"",VLOOKUP($B283,Effectifs!$F$8:$U$907,8,0))</f>
        <v/>
      </c>
      <c r="F283" s="83" t="str">
        <f>IF(ISERROR(VLOOKUP($B283,Effectifs!$F$8:$U$907,10,0)),"",VLOOKUP($B283,Effectifs!$F$8:$U$907,10,0))</f>
        <v/>
      </c>
      <c r="G283" s="82" t="str">
        <f>IF(ISERROR(VLOOKUP($B283,Effectifs!$F$8:$U$907,13,0)),"",VLOOKUP($B283,Effectifs!$F$8:$U$907,13,0))</f>
        <v/>
      </c>
      <c r="H283" s="79" t="str">
        <f>IF(ISERROR(VLOOKUP($B283,Effectifs!$F$8:$U$907,14,0)),"",VLOOKUP($B283,Effectifs!$F$8:$U$907,14,0))</f>
        <v/>
      </c>
      <c r="I283" s="71"/>
      <c r="J283" s="71"/>
      <c r="K283" s="71"/>
      <c r="L283" s="71"/>
      <c r="M283" s="71"/>
      <c r="N283" s="71"/>
      <c r="O283" s="71"/>
      <c r="P283" s="71"/>
      <c r="Q283" s="71"/>
      <c r="R283" s="74"/>
    </row>
    <row r="284" spans="2:18" x14ac:dyDescent="0.25">
      <c r="B284" s="69"/>
      <c r="C284" s="77" t="str">
        <f ca="1">IF(ISERROR(($C$3-VLOOKUP($B284,Effectifs!$F$8:$U$907,5,0))/365),"",($C$3-VLOOKUP($B284,Effectifs!$F$8:$U$907,5,0))/365)</f>
        <v/>
      </c>
      <c r="D284" s="82" t="str">
        <f>IF(ISERROR(VLOOKUP($B284,Effectifs!$F$8:$U$907,7,0)),"",VLOOKUP($B284,Effectifs!$F$8:$U$907,7,0))</f>
        <v/>
      </c>
      <c r="E284" s="83" t="str">
        <f>IF(ISERROR(VLOOKUP($B284,Effectifs!$F$8:$U$907,8,0)),"",VLOOKUP($B284,Effectifs!$F$8:$U$907,8,0))</f>
        <v/>
      </c>
      <c r="F284" s="83" t="str">
        <f>IF(ISERROR(VLOOKUP($B284,Effectifs!$F$8:$U$907,10,0)),"",VLOOKUP($B284,Effectifs!$F$8:$U$907,10,0))</f>
        <v/>
      </c>
      <c r="G284" s="82" t="str">
        <f>IF(ISERROR(VLOOKUP($B284,Effectifs!$F$8:$U$907,13,0)),"",VLOOKUP($B284,Effectifs!$F$8:$U$907,13,0))</f>
        <v/>
      </c>
      <c r="H284" s="79" t="str">
        <f>IF(ISERROR(VLOOKUP($B284,Effectifs!$F$8:$U$907,14,0)),"",VLOOKUP($B284,Effectifs!$F$8:$U$907,14,0))</f>
        <v/>
      </c>
      <c r="I284" s="71"/>
      <c r="J284" s="71"/>
      <c r="K284" s="71"/>
      <c r="L284" s="71"/>
      <c r="M284" s="71"/>
      <c r="N284" s="71"/>
      <c r="O284" s="71"/>
      <c r="P284" s="71"/>
      <c r="Q284" s="71"/>
      <c r="R284" s="74"/>
    </row>
    <row r="285" spans="2:18" x14ac:dyDescent="0.25">
      <c r="B285" s="69"/>
      <c r="C285" s="77" t="str">
        <f ca="1">IF(ISERROR(($C$3-VLOOKUP($B285,Effectifs!$F$8:$U$907,5,0))/365),"",($C$3-VLOOKUP($B285,Effectifs!$F$8:$U$907,5,0))/365)</f>
        <v/>
      </c>
      <c r="D285" s="82" t="str">
        <f>IF(ISERROR(VLOOKUP($B285,Effectifs!$F$8:$U$907,7,0)),"",VLOOKUP($B285,Effectifs!$F$8:$U$907,7,0))</f>
        <v/>
      </c>
      <c r="E285" s="83" t="str">
        <f>IF(ISERROR(VLOOKUP($B285,Effectifs!$F$8:$U$907,8,0)),"",VLOOKUP($B285,Effectifs!$F$8:$U$907,8,0))</f>
        <v/>
      </c>
      <c r="F285" s="83" t="str">
        <f>IF(ISERROR(VLOOKUP($B285,Effectifs!$F$8:$U$907,10,0)),"",VLOOKUP($B285,Effectifs!$F$8:$U$907,10,0))</f>
        <v/>
      </c>
      <c r="G285" s="82" t="str">
        <f>IF(ISERROR(VLOOKUP($B285,Effectifs!$F$8:$U$907,13,0)),"",VLOOKUP($B285,Effectifs!$F$8:$U$907,13,0))</f>
        <v/>
      </c>
      <c r="H285" s="79" t="str">
        <f>IF(ISERROR(VLOOKUP($B285,Effectifs!$F$8:$U$907,14,0)),"",VLOOKUP($B285,Effectifs!$F$8:$U$907,14,0))</f>
        <v/>
      </c>
      <c r="I285" s="71"/>
      <c r="J285" s="71"/>
      <c r="K285" s="71"/>
      <c r="L285" s="71"/>
      <c r="M285" s="71"/>
      <c r="N285" s="71"/>
      <c r="O285" s="71"/>
      <c r="P285" s="71"/>
      <c r="Q285" s="71"/>
      <c r="R285" s="74"/>
    </row>
    <row r="286" spans="2:18" x14ac:dyDescent="0.25">
      <c r="B286" s="69"/>
      <c r="C286" s="77" t="str">
        <f ca="1">IF(ISERROR(($C$3-VLOOKUP($B286,Effectifs!$F$8:$U$907,5,0))/365),"",($C$3-VLOOKUP($B286,Effectifs!$F$8:$U$907,5,0))/365)</f>
        <v/>
      </c>
      <c r="D286" s="82" t="str">
        <f>IF(ISERROR(VLOOKUP($B286,Effectifs!$F$8:$U$907,7,0)),"",VLOOKUP($B286,Effectifs!$F$8:$U$907,7,0))</f>
        <v/>
      </c>
      <c r="E286" s="83" t="str">
        <f>IF(ISERROR(VLOOKUP($B286,Effectifs!$F$8:$U$907,8,0)),"",VLOOKUP($B286,Effectifs!$F$8:$U$907,8,0))</f>
        <v/>
      </c>
      <c r="F286" s="83" t="str">
        <f>IF(ISERROR(VLOOKUP($B286,Effectifs!$F$8:$U$907,10,0)),"",VLOOKUP($B286,Effectifs!$F$8:$U$907,10,0))</f>
        <v/>
      </c>
      <c r="G286" s="82" t="str">
        <f>IF(ISERROR(VLOOKUP($B286,Effectifs!$F$8:$U$907,13,0)),"",VLOOKUP($B286,Effectifs!$F$8:$U$907,13,0))</f>
        <v/>
      </c>
      <c r="H286" s="79" t="str">
        <f>IF(ISERROR(VLOOKUP($B286,Effectifs!$F$8:$U$907,14,0)),"",VLOOKUP($B286,Effectifs!$F$8:$U$907,14,0))</f>
        <v/>
      </c>
      <c r="I286" s="71"/>
      <c r="J286" s="71"/>
      <c r="K286" s="71"/>
      <c r="L286" s="71"/>
      <c r="M286" s="71"/>
      <c r="N286" s="71"/>
      <c r="O286" s="71"/>
      <c r="P286" s="71"/>
      <c r="Q286" s="71"/>
      <c r="R286" s="74"/>
    </row>
    <row r="287" spans="2:18" x14ac:dyDescent="0.25">
      <c r="B287" s="69"/>
      <c r="C287" s="77" t="str">
        <f ca="1">IF(ISERROR(($C$3-VLOOKUP($B287,Effectifs!$F$8:$U$907,5,0))/365),"",($C$3-VLOOKUP($B287,Effectifs!$F$8:$U$907,5,0))/365)</f>
        <v/>
      </c>
      <c r="D287" s="82" t="str">
        <f>IF(ISERROR(VLOOKUP($B287,Effectifs!$F$8:$U$907,7,0)),"",VLOOKUP($B287,Effectifs!$F$8:$U$907,7,0))</f>
        <v/>
      </c>
      <c r="E287" s="83" t="str">
        <f>IF(ISERROR(VLOOKUP($B287,Effectifs!$F$8:$U$907,8,0)),"",VLOOKUP($B287,Effectifs!$F$8:$U$907,8,0))</f>
        <v/>
      </c>
      <c r="F287" s="83" t="str">
        <f>IF(ISERROR(VLOOKUP($B287,Effectifs!$F$8:$U$907,10,0)),"",VLOOKUP($B287,Effectifs!$F$8:$U$907,10,0))</f>
        <v/>
      </c>
      <c r="G287" s="82" t="str">
        <f>IF(ISERROR(VLOOKUP($B287,Effectifs!$F$8:$U$907,13,0)),"",VLOOKUP($B287,Effectifs!$F$8:$U$907,13,0))</f>
        <v/>
      </c>
      <c r="H287" s="79" t="str">
        <f>IF(ISERROR(VLOOKUP($B287,Effectifs!$F$8:$U$907,14,0)),"",VLOOKUP($B287,Effectifs!$F$8:$U$907,14,0))</f>
        <v/>
      </c>
      <c r="I287" s="71"/>
      <c r="J287" s="71"/>
      <c r="K287" s="71"/>
      <c r="L287" s="71"/>
      <c r="M287" s="71"/>
      <c r="N287" s="71"/>
      <c r="O287" s="71"/>
      <c r="P287" s="71"/>
      <c r="Q287" s="71"/>
      <c r="R287" s="74"/>
    </row>
    <row r="288" spans="2:18" x14ac:dyDescent="0.25">
      <c r="B288" s="69"/>
      <c r="C288" s="77" t="str">
        <f ca="1">IF(ISERROR(($C$3-VLOOKUP($B288,Effectifs!$F$8:$U$907,5,0))/365),"",($C$3-VLOOKUP($B288,Effectifs!$F$8:$U$907,5,0))/365)</f>
        <v/>
      </c>
      <c r="D288" s="82" t="str">
        <f>IF(ISERROR(VLOOKUP($B288,Effectifs!$F$8:$U$907,7,0)),"",VLOOKUP($B288,Effectifs!$F$8:$U$907,7,0))</f>
        <v/>
      </c>
      <c r="E288" s="83" t="str">
        <f>IF(ISERROR(VLOOKUP($B288,Effectifs!$F$8:$U$907,8,0)),"",VLOOKUP($B288,Effectifs!$F$8:$U$907,8,0))</f>
        <v/>
      </c>
      <c r="F288" s="83" t="str">
        <f>IF(ISERROR(VLOOKUP($B288,Effectifs!$F$8:$U$907,10,0)),"",VLOOKUP($B288,Effectifs!$F$8:$U$907,10,0))</f>
        <v/>
      </c>
      <c r="G288" s="82" t="str">
        <f>IF(ISERROR(VLOOKUP($B288,Effectifs!$F$8:$U$907,13,0)),"",VLOOKUP($B288,Effectifs!$F$8:$U$907,13,0))</f>
        <v/>
      </c>
      <c r="H288" s="79" t="str">
        <f>IF(ISERROR(VLOOKUP($B288,Effectifs!$F$8:$U$907,14,0)),"",VLOOKUP($B288,Effectifs!$F$8:$U$907,14,0))</f>
        <v/>
      </c>
      <c r="I288" s="71"/>
      <c r="J288" s="71"/>
      <c r="K288" s="71"/>
      <c r="L288" s="71"/>
      <c r="M288" s="71"/>
      <c r="N288" s="71"/>
      <c r="O288" s="71"/>
      <c r="P288" s="71"/>
      <c r="Q288" s="71"/>
      <c r="R288" s="74"/>
    </row>
    <row r="289" spans="2:18" x14ac:dyDescent="0.25">
      <c r="B289" s="69"/>
      <c r="C289" s="77" t="str">
        <f ca="1">IF(ISERROR(($C$3-VLOOKUP($B289,Effectifs!$F$8:$U$907,5,0))/365),"",($C$3-VLOOKUP($B289,Effectifs!$F$8:$U$907,5,0))/365)</f>
        <v/>
      </c>
      <c r="D289" s="82" t="str">
        <f>IF(ISERROR(VLOOKUP($B289,Effectifs!$F$8:$U$907,7,0)),"",VLOOKUP($B289,Effectifs!$F$8:$U$907,7,0))</f>
        <v/>
      </c>
      <c r="E289" s="83" t="str">
        <f>IF(ISERROR(VLOOKUP($B289,Effectifs!$F$8:$U$907,8,0)),"",VLOOKUP($B289,Effectifs!$F$8:$U$907,8,0))</f>
        <v/>
      </c>
      <c r="F289" s="83" t="str">
        <f>IF(ISERROR(VLOOKUP($B289,Effectifs!$F$8:$U$907,10,0)),"",VLOOKUP($B289,Effectifs!$F$8:$U$907,10,0))</f>
        <v/>
      </c>
      <c r="G289" s="82" t="str">
        <f>IF(ISERROR(VLOOKUP($B289,Effectifs!$F$8:$U$907,13,0)),"",VLOOKUP($B289,Effectifs!$F$8:$U$907,13,0))</f>
        <v/>
      </c>
      <c r="H289" s="79" t="str">
        <f>IF(ISERROR(VLOOKUP($B289,Effectifs!$F$8:$U$907,14,0)),"",VLOOKUP($B289,Effectifs!$F$8:$U$907,14,0))</f>
        <v/>
      </c>
      <c r="I289" s="71"/>
      <c r="J289" s="71"/>
      <c r="K289" s="71"/>
      <c r="L289" s="71"/>
      <c r="M289" s="71"/>
      <c r="N289" s="71"/>
      <c r="O289" s="71"/>
      <c r="P289" s="71"/>
      <c r="Q289" s="71"/>
      <c r="R289" s="74"/>
    </row>
    <row r="290" spans="2:18" x14ac:dyDescent="0.25">
      <c r="B290" s="69"/>
      <c r="C290" s="77" t="str">
        <f ca="1">IF(ISERROR(($C$3-VLOOKUP($B290,Effectifs!$F$8:$U$907,5,0))/365),"",($C$3-VLOOKUP($B290,Effectifs!$F$8:$U$907,5,0))/365)</f>
        <v/>
      </c>
      <c r="D290" s="82" t="str">
        <f>IF(ISERROR(VLOOKUP($B290,Effectifs!$F$8:$U$907,7,0)),"",VLOOKUP($B290,Effectifs!$F$8:$U$907,7,0))</f>
        <v/>
      </c>
      <c r="E290" s="83" t="str">
        <f>IF(ISERROR(VLOOKUP($B290,Effectifs!$F$8:$U$907,8,0)),"",VLOOKUP($B290,Effectifs!$F$8:$U$907,8,0))</f>
        <v/>
      </c>
      <c r="F290" s="83" t="str">
        <f>IF(ISERROR(VLOOKUP($B290,Effectifs!$F$8:$U$907,10,0)),"",VLOOKUP($B290,Effectifs!$F$8:$U$907,10,0))</f>
        <v/>
      </c>
      <c r="G290" s="82" t="str">
        <f>IF(ISERROR(VLOOKUP($B290,Effectifs!$F$8:$U$907,13,0)),"",VLOOKUP($B290,Effectifs!$F$8:$U$907,13,0))</f>
        <v/>
      </c>
      <c r="H290" s="79" t="str">
        <f>IF(ISERROR(VLOOKUP($B290,Effectifs!$F$8:$U$907,14,0)),"",VLOOKUP($B290,Effectifs!$F$8:$U$907,14,0))</f>
        <v/>
      </c>
      <c r="I290" s="71"/>
      <c r="J290" s="71"/>
      <c r="K290" s="71"/>
      <c r="L290" s="71"/>
      <c r="M290" s="71"/>
      <c r="N290" s="71"/>
      <c r="O290" s="71"/>
      <c r="P290" s="71"/>
      <c r="Q290" s="71"/>
      <c r="R290" s="74"/>
    </row>
    <row r="291" spans="2:18" x14ac:dyDescent="0.25">
      <c r="B291" s="69"/>
      <c r="C291" s="77" t="str">
        <f ca="1">IF(ISERROR(($C$3-VLOOKUP($B291,Effectifs!$F$8:$U$907,5,0))/365),"",($C$3-VLOOKUP($B291,Effectifs!$F$8:$U$907,5,0))/365)</f>
        <v/>
      </c>
      <c r="D291" s="82" t="str">
        <f>IF(ISERROR(VLOOKUP($B291,Effectifs!$F$8:$U$907,7,0)),"",VLOOKUP($B291,Effectifs!$F$8:$U$907,7,0))</f>
        <v/>
      </c>
      <c r="E291" s="83" t="str">
        <f>IF(ISERROR(VLOOKUP($B291,Effectifs!$F$8:$U$907,8,0)),"",VLOOKUP($B291,Effectifs!$F$8:$U$907,8,0))</f>
        <v/>
      </c>
      <c r="F291" s="83" t="str">
        <f>IF(ISERROR(VLOOKUP($B291,Effectifs!$F$8:$U$907,10,0)),"",VLOOKUP($B291,Effectifs!$F$8:$U$907,10,0))</f>
        <v/>
      </c>
      <c r="G291" s="82" t="str">
        <f>IF(ISERROR(VLOOKUP($B291,Effectifs!$F$8:$U$907,13,0)),"",VLOOKUP($B291,Effectifs!$F$8:$U$907,13,0))</f>
        <v/>
      </c>
      <c r="H291" s="79" t="str">
        <f>IF(ISERROR(VLOOKUP($B291,Effectifs!$F$8:$U$907,14,0)),"",VLOOKUP($B291,Effectifs!$F$8:$U$907,14,0))</f>
        <v/>
      </c>
      <c r="I291" s="71"/>
      <c r="J291" s="71"/>
      <c r="K291" s="71"/>
      <c r="L291" s="71"/>
      <c r="M291" s="71"/>
      <c r="N291" s="71"/>
      <c r="O291" s="71"/>
      <c r="P291" s="71"/>
      <c r="Q291" s="71"/>
      <c r="R291" s="74"/>
    </row>
    <row r="292" spans="2:18" x14ac:dyDescent="0.25">
      <c r="B292" s="69"/>
      <c r="C292" s="77" t="str">
        <f ca="1">IF(ISERROR(($C$3-VLOOKUP($B292,Effectifs!$F$8:$U$907,5,0))/365),"",($C$3-VLOOKUP($B292,Effectifs!$F$8:$U$907,5,0))/365)</f>
        <v/>
      </c>
      <c r="D292" s="82" t="str">
        <f>IF(ISERROR(VLOOKUP($B292,Effectifs!$F$8:$U$907,7,0)),"",VLOOKUP($B292,Effectifs!$F$8:$U$907,7,0))</f>
        <v/>
      </c>
      <c r="E292" s="83" t="str">
        <f>IF(ISERROR(VLOOKUP($B292,Effectifs!$F$8:$U$907,8,0)),"",VLOOKUP($B292,Effectifs!$F$8:$U$907,8,0))</f>
        <v/>
      </c>
      <c r="F292" s="83" t="str">
        <f>IF(ISERROR(VLOOKUP($B292,Effectifs!$F$8:$U$907,10,0)),"",VLOOKUP($B292,Effectifs!$F$8:$U$907,10,0))</f>
        <v/>
      </c>
      <c r="G292" s="82" t="str">
        <f>IF(ISERROR(VLOOKUP($B292,Effectifs!$F$8:$U$907,13,0)),"",VLOOKUP($B292,Effectifs!$F$8:$U$907,13,0))</f>
        <v/>
      </c>
      <c r="H292" s="79" t="str">
        <f>IF(ISERROR(VLOOKUP($B292,Effectifs!$F$8:$U$907,14,0)),"",VLOOKUP($B292,Effectifs!$F$8:$U$907,14,0))</f>
        <v/>
      </c>
      <c r="I292" s="71"/>
      <c r="J292" s="71"/>
      <c r="K292" s="71"/>
      <c r="L292" s="71"/>
      <c r="M292" s="71"/>
      <c r="N292" s="71"/>
      <c r="O292" s="71"/>
      <c r="P292" s="71"/>
      <c r="Q292" s="71"/>
      <c r="R292" s="74"/>
    </row>
    <row r="293" spans="2:18" x14ac:dyDescent="0.25">
      <c r="B293" s="69"/>
      <c r="C293" s="77" t="str">
        <f ca="1">IF(ISERROR(($C$3-VLOOKUP($B293,Effectifs!$F$8:$U$907,5,0))/365),"",($C$3-VLOOKUP($B293,Effectifs!$F$8:$U$907,5,0))/365)</f>
        <v/>
      </c>
      <c r="D293" s="82" t="str">
        <f>IF(ISERROR(VLOOKUP($B293,Effectifs!$F$8:$U$907,7,0)),"",VLOOKUP($B293,Effectifs!$F$8:$U$907,7,0))</f>
        <v/>
      </c>
      <c r="E293" s="83" t="str">
        <f>IF(ISERROR(VLOOKUP($B293,Effectifs!$F$8:$U$907,8,0)),"",VLOOKUP($B293,Effectifs!$F$8:$U$907,8,0))</f>
        <v/>
      </c>
      <c r="F293" s="83" t="str">
        <f>IF(ISERROR(VLOOKUP($B293,Effectifs!$F$8:$U$907,10,0)),"",VLOOKUP($B293,Effectifs!$F$8:$U$907,10,0))</f>
        <v/>
      </c>
      <c r="G293" s="82" t="str">
        <f>IF(ISERROR(VLOOKUP($B293,Effectifs!$F$8:$U$907,13,0)),"",VLOOKUP($B293,Effectifs!$F$8:$U$907,13,0))</f>
        <v/>
      </c>
      <c r="H293" s="79" t="str">
        <f>IF(ISERROR(VLOOKUP($B293,Effectifs!$F$8:$U$907,14,0)),"",VLOOKUP($B293,Effectifs!$F$8:$U$907,14,0))</f>
        <v/>
      </c>
      <c r="I293" s="71"/>
      <c r="J293" s="71"/>
      <c r="K293" s="71"/>
      <c r="L293" s="71"/>
      <c r="M293" s="71"/>
      <c r="N293" s="71"/>
      <c r="O293" s="71"/>
      <c r="P293" s="71"/>
      <c r="Q293" s="71"/>
      <c r="R293" s="74"/>
    </row>
    <row r="294" spans="2:18" x14ac:dyDescent="0.25">
      <c r="B294" s="69"/>
      <c r="C294" s="77" t="str">
        <f ca="1">IF(ISERROR(($C$3-VLOOKUP($B294,Effectifs!$F$8:$U$907,5,0))/365),"",($C$3-VLOOKUP($B294,Effectifs!$F$8:$U$907,5,0))/365)</f>
        <v/>
      </c>
      <c r="D294" s="82" t="str">
        <f>IF(ISERROR(VLOOKUP($B294,Effectifs!$F$8:$U$907,7,0)),"",VLOOKUP($B294,Effectifs!$F$8:$U$907,7,0))</f>
        <v/>
      </c>
      <c r="E294" s="83" t="str">
        <f>IF(ISERROR(VLOOKUP($B294,Effectifs!$F$8:$U$907,8,0)),"",VLOOKUP($B294,Effectifs!$F$8:$U$907,8,0))</f>
        <v/>
      </c>
      <c r="F294" s="83" t="str">
        <f>IF(ISERROR(VLOOKUP($B294,Effectifs!$F$8:$U$907,10,0)),"",VLOOKUP($B294,Effectifs!$F$8:$U$907,10,0))</f>
        <v/>
      </c>
      <c r="G294" s="82" t="str">
        <f>IF(ISERROR(VLOOKUP($B294,Effectifs!$F$8:$U$907,13,0)),"",VLOOKUP($B294,Effectifs!$F$8:$U$907,13,0))</f>
        <v/>
      </c>
      <c r="H294" s="79" t="str">
        <f>IF(ISERROR(VLOOKUP($B294,Effectifs!$F$8:$U$907,14,0)),"",VLOOKUP($B294,Effectifs!$F$8:$U$907,14,0))</f>
        <v/>
      </c>
      <c r="I294" s="71"/>
      <c r="J294" s="71"/>
      <c r="K294" s="71"/>
      <c r="L294" s="71"/>
      <c r="M294" s="71"/>
      <c r="N294" s="71"/>
      <c r="O294" s="71"/>
      <c r="P294" s="71"/>
      <c r="Q294" s="71"/>
      <c r="R294" s="74"/>
    </row>
    <row r="295" spans="2:18" x14ac:dyDescent="0.25">
      <c r="B295" s="69"/>
      <c r="C295" s="77" t="str">
        <f ca="1">IF(ISERROR(($C$3-VLOOKUP($B295,Effectifs!$F$8:$U$907,5,0))/365),"",($C$3-VLOOKUP($B295,Effectifs!$F$8:$U$907,5,0))/365)</f>
        <v/>
      </c>
      <c r="D295" s="82" t="str">
        <f>IF(ISERROR(VLOOKUP($B295,Effectifs!$F$8:$U$907,7,0)),"",VLOOKUP($B295,Effectifs!$F$8:$U$907,7,0))</f>
        <v/>
      </c>
      <c r="E295" s="83" t="str">
        <f>IF(ISERROR(VLOOKUP($B295,Effectifs!$F$8:$U$907,8,0)),"",VLOOKUP($B295,Effectifs!$F$8:$U$907,8,0))</f>
        <v/>
      </c>
      <c r="F295" s="83" t="str">
        <f>IF(ISERROR(VLOOKUP($B295,Effectifs!$F$8:$U$907,10,0)),"",VLOOKUP($B295,Effectifs!$F$8:$U$907,10,0))</f>
        <v/>
      </c>
      <c r="G295" s="82" t="str">
        <f>IF(ISERROR(VLOOKUP($B295,Effectifs!$F$8:$U$907,13,0)),"",VLOOKUP($B295,Effectifs!$F$8:$U$907,13,0))</f>
        <v/>
      </c>
      <c r="H295" s="79" t="str">
        <f>IF(ISERROR(VLOOKUP($B295,Effectifs!$F$8:$U$907,14,0)),"",VLOOKUP($B295,Effectifs!$F$8:$U$907,14,0))</f>
        <v/>
      </c>
      <c r="I295" s="71"/>
      <c r="J295" s="71"/>
      <c r="K295" s="71"/>
      <c r="L295" s="71"/>
      <c r="M295" s="71"/>
      <c r="N295" s="71"/>
      <c r="O295" s="71"/>
      <c r="P295" s="71"/>
      <c r="Q295" s="71"/>
      <c r="R295" s="74"/>
    </row>
    <row r="296" spans="2:18" x14ac:dyDescent="0.25">
      <c r="B296" s="69"/>
      <c r="C296" s="77" t="str">
        <f ca="1">IF(ISERROR(($C$3-VLOOKUP($B296,Effectifs!$F$8:$U$907,5,0))/365),"",($C$3-VLOOKUP($B296,Effectifs!$F$8:$U$907,5,0))/365)</f>
        <v/>
      </c>
      <c r="D296" s="82" t="str">
        <f>IF(ISERROR(VLOOKUP($B296,Effectifs!$F$8:$U$907,7,0)),"",VLOOKUP($B296,Effectifs!$F$8:$U$907,7,0))</f>
        <v/>
      </c>
      <c r="E296" s="83" t="str">
        <f>IF(ISERROR(VLOOKUP($B296,Effectifs!$F$8:$U$907,8,0)),"",VLOOKUP($B296,Effectifs!$F$8:$U$907,8,0))</f>
        <v/>
      </c>
      <c r="F296" s="83" t="str">
        <f>IF(ISERROR(VLOOKUP($B296,Effectifs!$F$8:$U$907,10,0)),"",VLOOKUP($B296,Effectifs!$F$8:$U$907,10,0))</f>
        <v/>
      </c>
      <c r="G296" s="82" t="str">
        <f>IF(ISERROR(VLOOKUP($B296,Effectifs!$F$8:$U$907,13,0)),"",VLOOKUP($B296,Effectifs!$F$8:$U$907,13,0))</f>
        <v/>
      </c>
      <c r="H296" s="79" t="str">
        <f>IF(ISERROR(VLOOKUP($B296,Effectifs!$F$8:$U$907,14,0)),"",VLOOKUP($B296,Effectifs!$F$8:$U$907,14,0))</f>
        <v/>
      </c>
      <c r="I296" s="71"/>
      <c r="J296" s="71"/>
      <c r="K296" s="71"/>
      <c r="L296" s="71"/>
      <c r="M296" s="71"/>
      <c r="N296" s="71"/>
      <c r="O296" s="71"/>
      <c r="P296" s="71"/>
      <c r="Q296" s="71"/>
      <c r="R296" s="74"/>
    </row>
    <row r="297" spans="2:18" x14ac:dyDescent="0.25">
      <c r="B297" s="69"/>
      <c r="C297" s="77" t="str">
        <f ca="1">IF(ISERROR(($C$3-VLOOKUP($B297,Effectifs!$F$8:$U$907,5,0))/365),"",($C$3-VLOOKUP($B297,Effectifs!$F$8:$U$907,5,0))/365)</f>
        <v/>
      </c>
      <c r="D297" s="82" t="str">
        <f>IF(ISERROR(VLOOKUP($B297,Effectifs!$F$8:$U$907,7,0)),"",VLOOKUP($B297,Effectifs!$F$8:$U$907,7,0))</f>
        <v/>
      </c>
      <c r="E297" s="83" t="str">
        <f>IF(ISERROR(VLOOKUP($B297,Effectifs!$F$8:$U$907,8,0)),"",VLOOKUP($B297,Effectifs!$F$8:$U$907,8,0))</f>
        <v/>
      </c>
      <c r="F297" s="83" t="str">
        <f>IF(ISERROR(VLOOKUP($B297,Effectifs!$F$8:$U$907,10,0)),"",VLOOKUP($B297,Effectifs!$F$8:$U$907,10,0))</f>
        <v/>
      </c>
      <c r="G297" s="82" t="str">
        <f>IF(ISERROR(VLOOKUP($B297,Effectifs!$F$8:$U$907,13,0)),"",VLOOKUP($B297,Effectifs!$F$8:$U$907,13,0))</f>
        <v/>
      </c>
      <c r="H297" s="79" t="str">
        <f>IF(ISERROR(VLOOKUP($B297,Effectifs!$F$8:$U$907,14,0)),"",VLOOKUP($B297,Effectifs!$F$8:$U$907,14,0))</f>
        <v/>
      </c>
      <c r="I297" s="71"/>
      <c r="J297" s="71"/>
      <c r="K297" s="71"/>
      <c r="L297" s="71"/>
      <c r="M297" s="71"/>
      <c r="N297" s="71"/>
      <c r="O297" s="71"/>
      <c r="P297" s="71"/>
      <c r="Q297" s="71"/>
      <c r="R297" s="74"/>
    </row>
    <row r="298" spans="2:18" x14ac:dyDescent="0.25">
      <c r="B298" s="69"/>
      <c r="C298" s="77" t="str">
        <f ca="1">IF(ISERROR(($C$3-VLOOKUP($B298,Effectifs!$F$8:$U$907,5,0))/365),"",($C$3-VLOOKUP($B298,Effectifs!$F$8:$U$907,5,0))/365)</f>
        <v/>
      </c>
      <c r="D298" s="82" t="str">
        <f>IF(ISERROR(VLOOKUP($B298,Effectifs!$F$8:$U$907,7,0)),"",VLOOKUP($B298,Effectifs!$F$8:$U$907,7,0))</f>
        <v/>
      </c>
      <c r="E298" s="83" t="str">
        <f>IF(ISERROR(VLOOKUP($B298,Effectifs!$F$8:$U$907,8,0)),"",VLOOKUP($B298,Effectifs!$F$8:$U$907,8,0))</f>
        <v/>
      </c>
      <c r="F298" s="83" t="str">
        <f>IF(ISERROR(VLOOKUP($B298,Effectifs!$F$8:$U$907,10,0)),"",VLOOKUP($B298,Effectifs!$F$8:$U$907,10,0))</f>
        <v/>
      </c>
      <c r="G298" s="82" t="str">
        <f>IF(ISERROR(VLOOKUP($B298,Effectifs!$F$8:$U$907,13,0)),"",VLOOKUP($B298,Effectifs!$F$8:$U$907,13,0))</f>
        <v/>
      </c>
      <c r="H298" s="79" t="str">
        <f>IF(ISERROR(VLOOKUP($B298,Effectifs!$F$8:$U$907,14,0)),"",VLOOKUP($B298,Effectifs!$F$8:$U$907,14,0))</f>
        <v/>
      </c>
      <c r="I298" s="71"/>
      <c r="J298" s="71"/>
      <c r="K298" s="71"/>
      <c r="L298" s="71"/>
      <c r="M298" s="71"/>
      <c r="N298" s="71"/>
      <c r="O298" s="71"/>
      <c r="P298" s="71"/>
      <c r="Q298" s="71"/>
      <c r="R298" s="74"/>
    </row>
    <row r="299" spans="2:18" x14ac:dyDescent="0.25">
      <c r="B299" s="69"/>
      <c r="C299" s="77" t="str">
        <f ca="1">IF(ISERROR(($C$3-VLOOKUP($B299,Effectifs!$F$8:$U$907,5,0))/365),"",($C$3-VLOOKUP($B299,Effectifs!$F$8:$U$907,5,0))/365)</f>
        <v/>
      </c>
      <c r="D299" s="82" t="str">
        <f>IF(ISERROR(VLOOKUP($B299,Effectifs!$F$8:$U$907,7,0)),"",VLOOKUP($B299,Effectifs!$F$8:$U$907,7,0))</f>
        <v/>
      </c>
      <c r="E299" s="83" t="str">
        <f>IF(ISERROR(VLOOKUP($B299,Effectifs!$F$8:$U$907,8,0)),"",VLOOKUP($B299,Effectifs!$F$8:$U$907,8,0))</f>
        <v/>
      </c>
      <c r="F299" s="83" t="str">
        <f>IF(ISERROR(VLOOKUP($B299,Effectifs!$F$8:$U$907,10,0)),"",VLOOKUP($B299,Effectifs!$F$8:$U$907,10,0))</f>
        <v/>
      </c>
      <c r="G299" s="82" t="str">
        <f>IF(ISERROR(VLOOKUP($B299,Effectifs!$F$8:$U$907,13,0)),"",VLOOKUP($B299,Effectifs!$F$8:$U$907,13,0))</f>
        <v/>
      </c>
      <c r="H299" s="79" t="str">
        <f>IF(ISERROR(VLOOKUP($B299,Effectifs!$F$8:$U$907,14,0)),"",VLOOKUP($B299,Effectifs!$F$8:$U$907,14,0))</f>
        <v/>
      </c>
      <c r="I299" s="71"/>
      <c r="J299" s="71"/>
      <c r="K299" s="71"/>
      <c r="L299" s="71"/>
      <c r="M299" s="71"/>
      <c r="N299" s="71"/>
      <c r="O299" s="71"/>
      <c r="P299" s="71"/>
      <c r="Q299" s="71"/>
      <c r="R299" s="74"/>
    </row>
    <row r="300" spans="2:18" x14ac:dyDescent="0.25">
      <c r="B300" s="69"/>
      <c r="C300" s="77" t="str">
        <f ca="1">IF(ISERROR(($C$3-VLOOKUP($B300,Effectifs!$F$8:$U$907,5,0))/365),"",($C$3-VLOOKUP($B300,Effectifs!$F$8:$U$907,5,0))/365)</f>
        <v/>
      </c>
      <c r="D300" s="82" t="str">
        <f>IF(ISERROR(VLOOKUP($B300,Effectifs!$F$8:$U$907,7,0)),"",VLOOKUP($B300,Effectifs!$F$8:$U$907,7,0))</f>
        <v/>
      </c>
      <c r="E300" s="83" t="str">
        <f>IF(ISERROR(VLOOKUP($B300,Effectifs!$F$8:$U$907,8,0)),"",VLOOKUP($B300,Effectifs!$F$8:$U$907,8,0))</f>
        <v/>
      </c>
      <c r="F300" s="83" t="str">
        <f>IF(ISERROR(VLOOKUP($B300,Effectifs!$F$8:$U$907,10,0)),"",VLOOKUP($B300,Effectifs!$F$8:$U$907,10,0))</f>
        <v/>
      </c>
      <c r="G300" s="82" t="str">
        <f>IF(ISERROR(VLOOKUP($B300,Effectifs!$F$8:$U$907,13,0)),"",VLOOKUP($B300,Effectifs!$F$8:$U$907,13,0))</f>
        <v/>
      </c>
      <c r="H300" s="79" t="str">
        <f>IF(ISERROR(VLOOKUP($B300,Effectifs!$F$8:$U$907,14,0)),"",VLOOKUP($B300,Effectifs!$F$8:$U$907,14,0))</f>
        <v/>
      </c>
      <c r="I300" s="71"/>
      <c r="J300" s="71"/>
      <c r="K300" s="71"/>
      <c r="L300" s="71"/>
      <c r="M300" s="71"/>
      <c r="N300" s="71"/>
      <c r="O300" s="71"/>
      <c r="P300" s="71"/>
      <c r="Q300" s="71"/>
      <c r="R300" s="74"/>
    </row>
    <row r="301" spans="2:18" x14ac:dyDescent="0.25">
      <c r="B301" s="69"/>
      <c r="C301" s="77" t="str">
        <f ca="1">IF(ISERROR(($C$3-VLOOKUP($B301,Effectifs!$F$8:$U$907,5,0))/365),"",($C$3-VLOOKUP($B301,Effectifs!$F$8:$U$907,5,0))/365)</f>
        <v/>
      </c>
      <c r="D301" s="82" t="str">
        <f>IF(ISERROR(VLOOKUP($B301,Effectifs!$F$8:$U$907,7,0)),"",VLOOKUP($B301,Effectifs!$F$8:$U$907,7,0))</f>
        <v/>
      </c>
      <c r="E301" s="83" t="str">
        <f>IF(ISERROR(VLOOKUP($B301,Effectifs!$F$8:$U$907,8,0)),"",VLOOKUP($B301,Effectifs!$F$8:$U$907,8,0))</f>
        <v/>
      </c>
      <c r="F301" s="83" t="str">
        <f>IF(ISERROR(VLOOKUP($B301,Effectifs!$F$8:$U$907,10,0)),"",VLOOKUP($B301,Effectifs!$F$8:$U$907,10,0))</f>
        <v/>
      </c>
      <c r="G301" s="82" t="str">
        <f>IF(ISERROR(VLOOKUP($B301,Effectifs!$F$8:$U$907,13,0)),"",VLOOKUP($B301,Effectifs!$F$8:$U$907,13,0))</f>
        <v/>
      </c>
      <c r="H301" s="79" t="str">
        <f>IF(ISERROR(VLOOKUP($B301,Effectifs!$F$8:$U$907,14,0)),"",VLOOKUP($B301,Effectifs!$F$8:$U$907,14,0))</f>
        <v/>
      </c>
      <c r="I301" s="71"/>
      <c r="J301" s="71"/>
      <c r="K301" s="71"/>
      <c r="L301" s="71"/>
      <c r="M301" s="71"/>
      <c r="N301" s="71"/>
      <c r="O301" s="71"/>
      <c r="P301" s="71"/>
      <c r="Q301" s="71"/>
      <c r="R301" s="74"/>
    </row>
    <row r="302" spans="2:18" x14ac:dyDescent="0.25">
      <c r="B302" s="69"/>
      <c r="C302" s="77" t="str">
        <f ca="1">IF(ISERROR(($C$3-VLOOKUP($B302,Effectifs!$F$8:$U$907,5,0))/365),"",($C$3-VLOOKUP($B302,Effectifs!$F$8:$U$907,5,0))/365)</f>
        <v/>
      </c>
      <c r="D302" s="82" t="str">
        <f>IF(ISERROR(VLOOKUP($B302,Effectifs!$F$8:$U$907,7,0)),"",VLOOKUP($B302,Effectifs!$F$8:$U$907,7,0))</f>
        <v/>
      </c>
      <c r="E302" s="83" t="str">
        <f>IF(ISERROR(VLOOKUP($B302,Effectifs!$F$8:$U$907,8,0)),"",VLOOKUP($B302,Effectifs!$F$8:$U$907,8,0))</f>
        <v/>
      </c>
      <c r="F302" s="83" t="str">
        <f>IF(ISERROR(VLOOKUP($B302,Effectifs!$F$8:$U$907,10,0)),"",VLOOKUP($B302,Effectifs!$F$8:$U$907,10,0))</f>
        <v/>
      </c>
      <c r="G302" s="82" t="str">
        <f>IF(ISERROR(VLOOKUP($B302,Effectifs!$F$8:$U$907,13,0)),"",VLOOKUP($B302,Effectifs!$F$8:$U$907,13,0))</f>
        <v/>
      </c>
      <c r="H302" s="79" t="str">
        <f>IF(ISERROR(VLOOKUP($B302,Effectifs!$F$8:$U$907,14,0)),"",VLOOKUP($B302,Effectifs!$F$8:$U$907,14,0))</f>
        <v/>
      </c>
      <c r="I302" s="71"/>
      <c r="J302" s="71"/>
      <c r="K302" s="71"/>
      <c r="L302" s="71"/>
      <c r="M302" s="71"/>
      <c r="N302" s="71"/>
      <c r="O302" s="71"/>
      <c r="P302" s="71"/>
      <c r="Q302" s="71"/>
      <c r="R302" s="74"/>
    </row>
    <row r="303" spans="2:18" x14ac:dyDescent="0.25">
      <c r="B303" s="69"/>
      <c r="C303" s="77" t="str">
        <f ca="1">IF(ISERROR(($C$3-VLOOKUP($B303,Effectifs!$F$8:$U$907,5,0))/365),"",($C$3-VLOOKUP($B303,Effectifs!$F$8:$U$907,5,0))/365)</f>
        <v/>
      </c>
      <c r="D303" s="82" t="str">
        <f>IF(ISERROR(VLOOKUP($B303,Effectifs!$F$8:$U$907,7,0)),"",VLOOKUP($B303,Effectifs!$F$8:$U$907,7,0))</f>
        <v/>
      </c>
      <c r="E303" s="83" t="str">
        <f>IF(ISERROR(VLOOKUP($B303,Effectifs!$F$8:$U$907,8,0)),"",VLOOKUP($B303,Effectifs!$F$8:$U$907,8,0))</f>
        <v/>
      </c>
      <c r="F303" s="83" t="str">
        <f>IF(ISERROR(VLOOKUP($B303,Effectifs!$F$8:$U$907,10,0)),"",VLOOKUP($B303,Effectifs!$F$8:$U$907,10,0))</f>
        <v/>
      </c>
      <c r="G303" s="82" t="str">
        <f>IF(ISERROR(VLOOKUP($B303,Effectifs!$F$8:$U$907,13,0)),"",VLOOKUP($B303,Effectifs!$F$8:$U$907,13,0))</f>
        <v/>
      </c>
      <c r="H303" s="79" t="str">
        <f>IF(ISERROR(VLOOKUP($B303,Effectifs!$F$8:$U$907,14,0)),"",VLOOKUP($B303,Effectifs!$F$8:$U$907,14,0))</f>
        <v/>
      </c>
      <c r="I303" s="71"/>
      <c r="J303" s="71"/>
      <c r="K303" s="71"/>
      <c r="L303" s="71"/>
      <c r="M303" s="71"/>
      <c r="N303" s="71"/>
      <c r="O303" s="71"/>
      <c r="P303" s="71"/>
      <c r="Q303" s="71"/>
      <c r="R303" s="74"/>
    </row>
    <row r="304" spans="2:18" x14ac:dyDescent="0.25">
      <c r="B304" s="69"/>
      <c r="C304" s="77" t="str">
        <f ca="1">IF(ISERROR(($C$3-VLOOKUP($B304,Effectifs!$F$8:$U$907,5,0))/365),"",($C$3-VLOOKUP($B304,Effectifs!$F$8:$U$907,5,0))/365)</f>
        <v/>
      </c>
      <c r="D304" s="82" t="str">
        <f>IF(ISERROR(VLOOKUP($B304,Effectifs!$F$8:$U$907,7,0)),"",VLOOKUP($B304,Effectifs!$F$8:$U$907,7,0))</f>
        <v/>
      </c>
      <c r="E304" s="83" t="str">
        <f>IF(ISERROR(VLOOKUP($B304,Effectifs!$F$8:$U$907,8,0)),"",VLOOKUP($B304,Effectifs!$F$8:$U$907,8,0))</f>
        <v/>
      </c>
      <c r="F304" s="83" t="str">
        <f>IF(ISERROR(VLOOKUP($B304,Effectifs!$F$8:$U$907,10,0)),"",VLOOKUP($B304,Effectifs!$F$8:$U$907,10,0))</f>
        <v/>
      </c>
      <c r="G304" s="82" t="str">
        <f>IF(ISERROR(VLOOKUP($B304,Effectifs!$F$8:$U$907,13,0)),"",VLOOKUP($B304,Effectifs!$F$8:$U$907,13,0))</f>
        <v/>
      </c>
      <c r="H304" s="79" t="str">
        <f>IF(ISERROR(VLOOKUP($B304,Effectifs!$F$8:$U$907,14,0)),"",VLOOKUP($B304,Effectifs!$F$8:$U$907,14,0))</f>
        <v/>
      </c>
      <c r="I304" s="71"/>
      <c r="J304" s="71"/>
      <c r="K304" s="71"/>
      <c r="L304" s="71"/>
      <c r="M304" s="71"/>
      <c r="N304" s="71"/>
      <c r="O304" s="71"/>
      <c r="P304" s="71"/>
      <c r="Q304" s="71"/>
      <c r="R304" s="74"/>
    </row>
    <row r="305" spans="2:18" x14ac:dyDescent="0.25">
      <c r="B305" s="69"/>
      <c r="C305" s="77" t="str">
        <f ca="1">IF(ISERROR(($C$3-VLOOKUP($B305,Effectifs!$F$8:$U$907,5,0))/365),"",($C$3-VLOOKUP($B305,Effectifs!$F$8:$U$907,5,0))/365)</f>
        <v/>
      </c>
      <c r="D305" s="82" t="str">
        <f>IF(ISERROR(VLOOKUP($B305,Effectifs!$F$8:$U$907,7,0)),"",VLOOKUP($B305,Effectifs!$F$8:$U$907,7,0))</f>
        <v/>
      </c>
      <c r="E305" s="83" t="str">
        <f>IF(ISERROR(VLOOKUP($B305,Effectifs!$F$8:$U$907,8,0)),"",VLOOKUP($B305,Effectifs!$F$8:$U$907,8,0))</f>
        <v/>
      </c>
      <c r="F305" s="83" t="str">
        <f>IF(ISERROR(VLOOKUP($B305,Effectifs!$F$8:$U$907,10,0)),"",VLOOKUP($B305,Effectifs!$F$8:$U$907,10,0))</f>
        <v/>
      </c>
      <c r="G305" s="82" t="str">
        <f>IF(ISERROR(VLOOKUP($B305,Effectifs!$F$8:$U$907,13,0)),"",VLOOKUP($B305,Effectifs!$F$8:$U$907,13,0))</f>
        <v/>
      </c>
      <c r="H305" s="79" t="str">
        <f>IF(ISERROR(VLOOKUP($B305,Effectifs!$F$8:$U$907,14,0)),"",VLOOKUP($B305,Effectifs!$F$8:$U$907,14,0))</f>
        <v/>
      </c>
      <c r="I305" s="71"/>
      <c r="J305" s="71"/>
      <c r="K305" s="71"/>
      <c r="L305" s="71"/>
      <c r="M305" s="71"/>
      <c r="N305" s="71"/>
      <c r="O305" s="71"/>
      <c r="P305" s="71"/>
      <c r="Q305" s="71"/>
      <c r="R305" s="74"/>
    </row>
    <row r="306" spans="2:18" x14ac:dyDescent="0.25">
      <c r="B306" s="69"/>
      <c r="C306" s="77" t="str">
        <f ca="1">IF(ISERROR(($C$3-VLOOKUP($B306,Effectifs!$F$8:$U$907,5,0))/365),"",($C$3-VLOOKUP($B306,Effectifs!$F$8:$U$907,5,0))/365)</f>
        <v/>
      </c>
      <c r="D306" s="82" t="str">
        <f>IF(ISERROR(VLOOKUP($B306,Effectifs!$F$8:$U$907,7,0)),"",VLOOKUP($B306,Effectifs!$F$8:$U$907,7,0))</f>
        <v/>
      </c>
      <c r="E306" s="83" t="str">
        <f>IF(ISERROR(VLOOKUP($B306,Effectifs!$F$8:$U$907,8,0)),"",VLOOKUP($B306,Effectifs!$F$8:$U$907,8,0))</f>
        <v/>
      </c>
      <c r="F306" s="83" t="str">
        <f>IF(ISERROR(VLOOKUP($B306,Effectifs!$F$8:$U$907,10,0)),"",VLOOKUP($B306,Effectifs!$F$8:$U$907,10,0))</f>
        <v/>
      </c>
      <c r="G306" s="82" t="str">
        <f>IF(ISERROR(VLOOKUP($B306,Effectifs!$F$8:$U$907,13,0)),"",VLOOKUP($B306,Effectifs!$F$8:$U$907,13,0))</f>
        <v/>
      </c>
      <c r="H306" s="79" t="str">
        <f>IF(ISERROR(VLOOKUP($B306,Effectifs!$F$8:$U$907,14,0)),"",VLOOKUP($B306,Effectifs!$F$8:$U$907,14,0))</f>
        <v/>
      </c>
      <c r="I306" s="71"/>
      <c r="J306" s="71"/>
      <c r="K306" s="71"/>
      <c r="L306" s="71"/>
      <c r="M306" s="71"/>
      <c r="N306" s="71"/>
      <c r="O306" s="71"/>
      <c r="P306" s="71"/>
      <c r="Q306" s="71"/>
      <c r="R306" s="74"/>
    </row>
    <row r="307" spans="2:18" x14ac:dyDescent="0.25">
      <c r="B307" s="69"/>
      <c r="C307" s="77" t="str">
        <f ca="1">IF(ISERROR(($C$3-VLOOKUP($B307,Effectifs!$F$8:$U$907,5,0))/365),"",($C$3-VLOOKUP($B307,Effectifs!$F$8:$U$907,5,0))/365)</f>
        <v/>
      </c>
      <c r="D307" s="82" t="str">
        <f>IF(ISERROR(VLOOKUP($B307,Effectifs!$F$8:$U$907,7,0)),"",VLOOKUP($B307,Effectifs!$F$8:$U$907,7,0))</f>
        <v/>
      </c>
      <c r="E307" s="83" t="str">
        <f>IF(ISERROR(VLOOKUP($B307,Effectifs!$F$8:$U$907,8,0)),"",VLOOKUP($B307,Effectifs!$F$8:$U$907,8,0))</f>
        <v/>
      </c>
      <c r="F307" s="83" t="str">
        <f>IF(ISERROR(VLOOKUP($B307,Effectifs!$F$8:$U$907,10,0)),"",VLOOKUP($B307,Effectifs!$F$8:$U$907,10,0))</f>
        <v/>
      </c>
      <c r="G307" s="82" t="str">
        <f>IF(ISERROR(VLOOKUP($B307,Effectifs!$F$8:$U$907,13,0)),"",VLOOKUP($B307,Effectifs!$F$8:$U$907,13,0))</f>
        <v/>
      </c>
      <c r="H307" s="79" t="str">
        <f>IF(ISERROR(VLOOKUP($B307,Effectifs!$F$8:$U$907,14,0)),"",VLOOKUP($B307,Effectifs!$F$8:$U$907,14,0))</f>
        <v/>
      </c>
      <c r="I307" s="71"/>
      <c r="J307" s="71"/>
      <c r="K307" s="71"/>
      <c r="L307" s="71"/>
      <c r="M307" s="71"/>
      <c r="N307" s="71"/>
      <c r="O307" s="71"/>
      <c r="P307" s="71"/>
      <c r="Q307" s="71"/>
      <c r="R307" s="74"/>
    </row>
    <row r="308" spans="2:18" x14ac:dyDescent="0.25">
      <c r="B308" s="69"/>
      <c r="C308" s="77" t="str">
        <f ca="1">IF(ISERROR(($C$3-VLOOKUP($B308,Effectifs!$F$8:$U$907,5,0))/365),"",($C$3-VLOOKUP($B308,Effectifs!$F$8:$U$907,5,0))/365)</f>
        <v/>
      </c>
      <c r="D308" s="82" t="str">
        <f>IF(ISERROR(VLOOKUP($B308,Effectifs!$F$8:$U$907,7,0)),"",VLOOKUP($B308,Effectifs!$F$8:$U$907,7,0))</f>
        <v/>
      </c>
      <c r="E308" s="83" t="str">
        <f>IF(ISERROR(VLOOKUP($B308,Effectifs!$F$8:$U$907,8,0)),"",VLOOKUP($B308,Effectifs!$F$8:$U$907,8,0))</f>
        <v/>
      </c>
      <c r="F308" s="83" t="str">
        <f>IF(ISERROR(VLOOKUP($B308,Effectifs!$F$8:$U$907,10,0)),"",VLOOKUP($B308,Effectifs!$F$8:$U$907,10,0))</f>
        <v/>
      </c>
      <c r="G308" s="82" t="str">
        <f>IF(ISERROR(VLOOKUP($B308,Effectifs!$F$8:$U$907,13,0)),"",VLOOKUP($B308,Effectifs!$F$8:$U$907,13,0))</f>
        <v/>
      </c>
      <c r="H308" s="79" t="str">
        <f>IF(ISERROR(VLOOKUP($B308,Effectifs!$F$8:$U$907,14,0)),"",VLOOKUP($B308,Effectifs!$F$8:$U$907,14,0))</f>
        <v/>
      </c>
      <c r="I308" s="71"/>
      <c r="J308" s="71"/>
      <c r="K308" s="71"/>
      <c r="L308" s="71"/>
      <c r="M308" s="71"/>
      <c r="N308" s="71"/>
      <c r="O308" s="71"/>
      <c r="P308" s="71"/>
      <c r="Q308" s="71"/>
      <c r="R308" s="74"/>
    </row>
    <row r="309" spans="2:18" x14ac:dyDescent="0.25">
      <c r="B309" s="69"/>
      <c r="C309" s="77" t="str">
        <f ca="1">IF(ISERROR(($C$3-VLOOKUP($B309,Effectifs!$F$8:$U$907,5,0))/365),"",($C$3-VLOOKUP($B309,Effectifs!$F$8:$U$907,5,0))/365)</f>
        <v/>
      </c>
      <c r="D309" s="82" t="str">
        <f>IF(ISERROR(VLOOKUP($B309,Effectifs!$F$8:$U$907,7,0)),"",VLOOKUP($B309,Effectifs!$F$8:$U$907,7,0))</f>
        <v/>
      </c>
      <c r="E309" s="83" t="str">
        <f>IF(ISERROR(VLOOKUP($B309,Effectifs!$F$8:$U$907,8,0)),"",VLOOKUP($B309,Effectifs!$F$8:$U$907,8,0))</f>
        <v/>
      </c>
      <c r="F309" s="83" t="str">
        <f>IF(ISERROR(VLOOKUP($B309,Effectifs!$F$8:$U$907,10,0)),"",VLOOKUP($B309,Effectifs!$F$8:$U$907,10,0))</f>
        <v/>
      </c>
      <c r="G309" s="82" t="str">
        <f>IF(ISERROR(VLOOKUP($B309,Effectifs!$F$8:$U$907,13,0)),"",VLOOKUP($B309,Effectifs!$F$8:$U$907,13,0))</f>
        <v/>
      </c>
      <c r="H309" s="79" t="str">
        <f>IF(ISERROR(VLOOKUP($B309,Effectifs!$F$8:$U$907,14,0)),"",VLOOKUP($B309,Effectifs!$F$8:$U$907,14,0))</f>
        <v/>
      </c>
      <c r="I309" s="71"/>
      <c r="J309" s="71"/>
      <c r="K309" s="71"/>
      <c r="L309" s="71"/>
      <c r="M309" s="71"/>
      <c r="N309" s="71"/>
      <c r="O309" s="71"/>
      <c r="P309" s="71"/>
      <c r="Q309" s="71"/>
      <c r="R309" s="74"/>
    </row>
    <row r="310" spans="2:18" x14ac:dyDescent="0.25">
      <c r="B310" s="69"/>
      <c r="C310" s="77" t="str">
        <f ca="1">IF(ISERROR(($C$3-VLOOKUP($B310,Effectifs!$F$8:$U$907,5,0))/365),"",($C$3-VLOOKUP($B310,Effectifs!$F$8:$U$907,5,0))/365)</f>
        <v/>
      </c>
      <c r="D310" s="82" t="str">
        <f>IF(ISERROR(VLOOKUP($B310,Effectifs!$F$8:$U$907,7,0)),"",VLOOKUP($B310,Effectifs!$F$8:$U$907,7,0))</f>
        <v/>
      </c>
      <c r="E310" s="83" t="str">
        <f>IF(ISERROR(VLOOKUP($B310,Effectifs!$F$8:$U$907,8,0)),"",VLOOKUP($B310,Effectifs!$F$8:$U$907,8,0))</f>
        <v/>
      </c>
      <c r="F310" s="83" t="str">
        <f>IF(ISERROR(VLOOKUP($B310,Effectifs!$F$8:$U$907,10,0)),"",VLOOKUP($B310,Effectifs!$F$8:$U$907,10,0))</f>
        <v/>
      </c>
      <c r="G310" s="82" t="str">
        <f>IF(ISERROR(VLOOKUP($B310,Effectifs!$F$8:$U$907,13,0)),"",VLOOKUP($B310,Effectifs!$F$8:$U$907,13,0))</f>
        <v/>
      </c>
      <c r="H310" s="79" t="str">
        <f>IF(ISERROR(VLOOKUP($B310,Effectifs!$F$8:$U$907,14,0)),"",VLOOKUP($B310,Effectifs!$F$8:$U$907,14,0))</f>
        <v/>
      </c>
      <c r="I310" s="71"/>
      <c r="J310" s="71"/>
      <c r="K310" s="71"/>
      <c r="L310" s="71"/>
      <c r="M310" s="71"/>
      <c r="N310" s="71"/>
      <c r="O310" s="71"/>
      <c r="P310" s="71"/>
      <c r="Q310" s="71"/>
      <c r="R310" s="74"/>
    </row>
    <row r="311" spans="2:18" x14ac:dyDescent="0.25">
      <c r="B311" s="69"/>
      <c r="C311" s="77" t="str">
        <f ca="1">IF(ISERROR(($C$3-VLOOKUP($B311,Effectifs!$F$8:$U$907,5,0))/365),"",($C$3-VLOOKUP($B311,Effectifs!$F$8:$U$907,5,0))/365)</f>
        <v/>
      </c>
      <c r="D311" s="82" t="str">
        <f>IF(ISERROR(VLOOKUP($B311,Effectifs!$F$8:$U$907,7,0)),"",VLOOKUP($B311,Effectifs!$F$8:$U$907,7,0))</f>
        <v/>
      </c>
      <c r="E311" s="83" t="str">
        <f>IF(ISERROR(VLOOKUP($B311,Effectifs!$F$8:$U$907,8,0)),"",VLOOKUP($B311,Effectifs!$F$8:$U$907,8,0))</f>
        <v/>
      </c>
      <c r="F311" s="83" t="str">
        <f>IF(ISERROR(VLOOKUP($B311,Effectifs!$F$8:$U$907,10,0)),"",VLOOKUP($B311,Effectifs!$F$8:$U$907,10,0))</f>
        <v/>
      </c>
      <c r="G311" s="82" t="str">
        <f>IF(ISERROR(VLOOKUP($B311,Effectifs!$F$8:$U$907,13,0)),"",VLOOKUP($B311,Effectifs!$F$8:$U$907,13,0))</f>
        <v/>
      </c>
      <c r="H311" s="79" t="str">
        <f>IF(ISERROR(VLOOKUP($B311,Effectifs!$F$8:$U$907,14,0)),"",VLOOKUP($B311,Effectifs!$F$8:$U$907,14,0))</f>
        <v/>
      </c>
      <c r="I311" s="71"/>
      <c r="J311" s="71"/>
      <c r="K311" s="71"/>
      <c r="L311" s="71"/>
      <c r="M311" s="71"/>
      <c r="N311" s="71"/>
      <c r="O311" s="71"/>
      <c r="P311" s="71"/>
      <c r="Q311" s="71"/>
      <c r="R311" s="74"/>
    </row>
    <row r="312" spans="2:18" x14ac:dyDescent="0.25">
      <c r="B312" s="69"/>
      <c r="C312" s="77" t="str">
        <f ca="1">IF(ISERROR(($C$3-VLOOKUP($B312,Effectifs!$F$8:$U$907,5,0))/365),"",($C$3-VLOOKUP($B312,Effectifs!$F$8:$U$907,5,0))/365)</f>
        <v/>
      </c>
      <c r="D312" s="82" t="str">
        <f>IF(ISERROR(VLOOKUP($B312,Effectifs!$F$8:$U$907,7,0)),"",VLOOKUP($B312,Effectifs!$F$8:$U$907,7,0))</f>
        <v/>
      </c>
      <c r="E312" s="83" t="str">
        <f>IF(ISERROR(VLOOKUP($B312,Effectifs!$F$8:$U$907,8,0)),"",VLOOKUP($B312,Effectifs!$F$8:$U$907,8,0))</f>
        <v/>
      </c>
      <c r="F312" s="83" t="str">
        <f>IF(ISERROR(VLOOKUP($B312,Effectifs!$F$8:$U$907,10,0)),"",VLOOKUP($B312,Effectifs!$F$8:$U$907,10,0))</f>
        <v/>
      </c>
      <c r="G312" s="82" t="str">
        <f>IF(ISERROR(VLOOKUP($B312,Effectifs!$F$8:$U$907,13,0)),"",VLOOKUP($B312,Effectifs!$F$8:$U$907,13,0))</f>
        <v/>
      </c>
      <c r="H312" s="79" t="str">
        <f>IF(ISERROR(VLOOKUP($B312,Effectifs!$F$8:$U$907,14,0)),"",VLOOKUP($B312,Effectifs!$F$8:$U$907,14,0))</f>
        <v/>
      </c>
      <c r="I312" s="71"/>
      <c r="J312" s="71"/>
      <c r="K312" s="71"/>
      <c r="L312" s="71"/>
      <c r="M312" s="71"/>
      <c r="N312" s="71"/>
      <c r="O312" s="71"/>
      <c r="P312" s="71"/>
      <c r="Q312" s="71"/>
      <c r="R312" s="74"/>
    </row>
    <row r="313" spans="2:18" x14ac:dyDescent="0.25">
      <c r="B313" s="69"/>
      <c r="C313" s="77" t="str">
        <f ca="1">IF(ISERROR(($C$3-VLOOKUP($B313,Effectifs!$F$8:$U$907,5,0))/365),"",($C$3-VLOOKUP($B313,Effectifs!$F$8:$U$907,5,0))/365)</f>
        <v/>
      </c>
      <c r="D313" s="82" t="str">
        <f>IF(ISERROR(VLOOKUP($B313,Effectifs!$F$8:$U$907,7,0)),"",VLOOKUP($B313,Effectifs!$F$8:$U$907,7,0))</f>
        <v/>
      </c>
      <c r="E313" s="83" t="str">
        <f>IF(ISERROR(VLOOKUP($B313,Effectifs!$F$8:$U$907,8,0)),"",VLOOKUP($B313,Effectifs!$F$8:$U$907,8,0))</f>
        <v/>
      </c>
      <c r="F313" s="83" t="str">
        <f>IF(ISERROR(VLOOKUP($B313,Effectifs!$F$8:$U$907,10,0)),"",VLOOKUP($B313,Effectifs!$F$8:$U$907,10,0))</f>
        <v/>
      </c>
      <c r="G313" s="82" t="str">
        <f>IF(ISERROR(VLOOKUP($B313,Effectifs!$F$8:$U$907,13,0)),"",VLOOKUP($B313,Effectifs!$F$8:$U$907,13,0))</f>
        <v/>
      </c>
      <c r="H313" s="79" t="str">
        <f>IF(ISERROR(VLOOKUP($B313,Effectifs!$F$8:$U$907,14,0)),"",VLOOKUP($B313,Effectifs!$F$8:$U$907,14,0))</f>
        <v/>
      </c>
      <c r="I313" s="71"/>
      <c r="J313" s="71"/>
      <c r="K313" s="71"/>
      <c r="L313" s="71"/>
      <c r="M313" s="71"/>
      <c r="N313" s="71"/>
      <c r="O313" s="71"/>
      <c r="P313" s="71"/>
      <c r="Q313" s="71"/>
      <c r="R313" s="74"/>
    </row>
    <row r="314" spans="2:18" x14ac:dyDescent="0.25">
      <c r="B314" s="69"/>
      <c r="C314" s="77" t="str">
        <f ca="1">IF(ISERROR(($C$3-VLOOKUP($B314,Effectifs!$F$8:$U$907,5,0))/365),"",($C$3-VLOOKUP($B314,Effectifs!$F$8:$U$907,5,0))/365)</f>
        <v/>
      </c>
      <c r="D314" s="82" t="str">
        <f>IF(ISERROR(VLOOKUP($B314,Effectifs!$F$8:$U$907,7,0)),"",VLOOKUP($B314,Effectifs!$F$8:$U$907,7,0))</f>
        <v/>
      </c>
      <c r="E314" s="83" t="str">
        <f>IF(ISERROR(VLOOKUP($B314,Effectifs!$F$8:$U$907,8,0)),"",VLOOKUP($B314,Effectifs!$F$8:$U$907,8,0))</f>
        <v/>
      </c>
      <c r="F314" s="83" t="str">
        <f>IF(ISERROR(VLOOKUP($B314,Effectifs!$F$8:$U$907,10,0)),"",VLOOKUP($B314,Effectifs!$F$8:$U$907,10,0))</f>
        <v/>
      </c>
      <c r="G314" s="82" t="str">
        <f>IF(ISERROR(VLOOKUP($B314,Effectifs!$F$8:$U$907,13,0)),"",VLOOKUP($B314,Effectifs!$F$8:$U$907,13,0))</f>
        <v/>
      </c>
      <c r="H314" s="79" t="str">
        <f>IF(ISERROR(VLOOKUP($B314,Effectifs!$F$8:$U$907,14,0)),"",VLOOKUP($B314,Effectifs!$F$8:$U$907,14,0))</f>
        <v/>
      </c>
      <c r="I314" s="71"/>
      <c r="J314" s="71"/>
      <c r="K314" s="71"/>
      <c r="L314" s="71"/>
      <c r="M314" s="71"/>
      <c r="N314" s="71"/>
      <c r="O314" s="71"/>
      <c r="P314" s="71"/>
      <c r="Q314" s="71"/>
      <c r="R314" s="74"/>
    </row>
    <row r="315" spans="2:18" x14ac:dyDescent="0.25">
      <c r="B315" s="69"/>
      <c r="C315" s="77" t="str">
        <f ca="1">IF(ISERROR(($C$3-VLOOKUP($B315,Effectifs!$F$8:$U$907,5,0))/365),"",($C$3-VLOOKUP($B315,Effectifs!$F$8:$U$907,5,0))/365)</f>
        <v/>
      </c>
      <c r="D315" s="82" t="str">
        <f>IF(ISERROR(VLOOKUP($B315,Effectifs!$F$8:$U$907,7,0)),"",VLOOKUP($B315,Effectifs!$F$8:$U$907,7,0))</f>
        <v/>
      </c>
      <c r="E315" s="83" t="str">
        <f>IF(ISERROR(VLOOKUP($B315,Effectifs!$F$8:$U$907,8,0)),"",VLOOKUP($B315,Effectifs!$F$8:$U$907,8,0))</f>
        <v/>
      </c>
      <c r="F315" s="83" t="str">
        <f>IF(ISERROR(VLOOKUP($B315,Effectifs!$F$8:$U$907,10,0)),"",VLOOKUP($B315,Effectifs!$F$8:$U$907,10,0))</f>
        <v/>
      </c>
      <c r="G315" s="82" t="str">
        <f>IF(ISERROR(VLOOKUP($B315,Effectifs!$F$8:$U$907,13,0)),"",VLOOKUP($B315,Effectifs!$F$8:$U$907,13,0))</f>
        <v/>
      </c>
      <c r="H315" s="79" t="str">
        <f>IF(ISERROR(VLOOKUP($B315,Effectifs!$F$8:$U$907,14,0)),"",VLOOKUP($B315,Effectifs!$F$8:$U$907,14,0))</f>
        <v/>
      </c>
      <c r="I315" s="71"/>
      <c r="J315" s="71"/>
      <c r="K315" s="71"/>
      <c r="L315" s="71"/>
      <c r="M315" s="71"/>
      <c r="N315" s="71"/>
      <c r="O315" s="71"/>
      <c r="P315" s="71"/>
      <c r="Q315" s="71"/>
      <c r="R315" s="74"/>
    </row>
    <row r="316" spans="2:18" x14ac:dyDescent="0.25">
      <c r="B316" s="69"/>
      <c r="C316" s="77" t="str">
        <f ca="1">IF(ISERROR(($C$3-VLOOKUP($B316,Effectifs!$F$8:$U$907,5,0))/365),"",($C$3-VLOOKUP($B316,Effectifs!$F$8:$U$907,5,0))/365)</f>
        <v/>
      </c>
      <c r="D316" s="82" t="str">
        <f>IF(ISERROR(VLOOKUP($B316,Effectifs!$F$8:$U$907,7,0)),"",VLOOKUP($B316,Effectifs!$F$8:$U$907,7,0))</f>
        <v/>
      </c>
      <c r="E316" s="83" t="str">
        <f>IF(ISERROR(VLOOKUP($B316,Effectifs!$F$8:$U$907,8,0)),"",VLOOKUP($B316,Effectifs!$F$8:$U$907,8,0))</f>
        <v/>
      </c>
      <c r="F316" s="83" t="str">
        <f>IF(ISERROR(VLOOKUP($B316,Effectifs!$F$8:$U$907,10,0)),"",VLOOKUP($B316,Effectifs!$F$8:$U$907,10,0))</f>
        <v/>
      </c>
      <c r="G316" s="82" t="str">
        <f>IF(ISERROR(VLOOKUP($B316,Effectifs!$F$8:$U$907,13,0)),"",VLOOKUP($B316,Effectifs!$F$8:$U$907,13,0))</f>
        <v/>
      </c>
      <c r="H316" s="79" t="str">
        <f>IF(ISERROR(VLOOKUP($B316,Effectifs!$F$8:$U$907,14,0)),"",VLOOKUP($B316,Effectifs!$F$8:$U$907,14,0))</f>
        <v/>
      </c>
      <c r="I316" s="71"/>
      <c r="J316" s="71"/>
      <c r="K316" s="71"/>
      <c r="L316" s="71"/>
      <c r="M316" s="71"/>
      <c r="N316" s="71"/>
      <c r="O316" s="71"/>
      <c r="P316" s="71"/>
      <c r="Q316" s="71"/>
      <c r="R316" s="74"/>
    </row>
    <row r="317" spans="2:18" x14ac:dyDescent="0.25">
      <c r="B317" s="69"/>
      <c r="C317" s="77" t="str">
        <f ca="1">IF(ISERROR(($C$3-VLOOKUP($B317,Effectifs!$F$8:$U$907,5,0))/365),"",($C$3-VLOOKUP($B317,Effectifs!$F$8:$U$907,5,0))/365)</f>
        <v/>
      </c>
      <c r="D317" s="82" t="str">
        <f>IF(ISERROR(VLOOKUP($B317,Effectifs!$F$8:$U$907,7,0)),"",VLOOKUP($B317,Effectifs!$F$8:$U$907,7,0))</f>
        <v/>
      </c>
      <c r="E317" s="83" t="str">
        <f>IF(ISERROR(VLOOKUP($B317,Effectifs!$F$8:$U$907,8,0)),"",VLOOKUP($B317,Effectifs!$F$8:$U$907,8,0))</f>
        <v/>
      </c>
      <c r="F317" s="83" t="str">
        <f>IF(ISERROR(VLOOKUP($B317,Effectifs!$F$8:$U$907,10,0)),"",VLOOKUP($B317,Effectifs!$F$8:$U$907,10,0))</f>
        <v/>
      </c>
      <c r="G317" s="82" t="str">
        <f>IF(ISERROR(VLOOKUP($B317,Effectifs!$F$8:$U$907,13,0)),"",VLOOKUP($B317,Effectifs!$F$8:$U$907,13,0))</f>
        <v/>
      </c>
      <c r="H317" s="79" t="str">
        <f>IF(ISERROR(VLOOKUP($B317,Effectifs!$F$8:$U$907,14,0)),"",VLOOKUP($B317,Effectifs!$F$8:$U$907,14,0))</f>
        <v/>
      </c>
      <c r="I317" s="71"/>
      <c r="J317" s="71"/>
      <c r="K317" s="71"/>
      <c r="L317" s="71"/>
      <c r="M317" s="71"/>
      <c r="N317" s="71"/>
      <c r="O317" s="71"/>
      <c r="P317" s="71"/>
      <c r="Q317" s="71"/>
      <c r="R317" s="74"/>
    </row>
    <row r="318" spans="2:18" x14ac:dyDescent="0.25">
      <c r="B318" s="69"/>
      <c r="C318" s="77" t="str">
        <f ca="1">IF(ISERROR(($C$3-VLOOKUP($B318,Effectifs!$F$8:$U$907,5,0))/365),"",($C$3-VLOOKUP($B318,Effectifs!$F$8:$U$907,5,0))/365)</f>
        <v/>
      </c>
      <c r="D318" s="82" t="str">
        <f>IF(ISERROR(VLOOKUP($B318,Effectifs!$F$8:$U$907,7,0)),"",VLOOKUP($B318,Effectifs!$F$8:$U$907,7,0))</f>
        <v/>
      </c>
      <c r="E318" s="83" t="str">
        <f>IF(ISERROR(VLOOKUP($B318,Effectifs!$F$8:$U$907,8,0)),"",VLOOKUP($B318,Effectifs!$F$8:$U$907,8,0))</f>
        <v/>
      </c>
      <c r="F318" s="83" t="str">
        <f>IF(ISERROR(VLOOKUP($B318,Effectifs!$F$8:$U$907,10,0)),"",VLOOKUP($B318,Effectifs!$F$8:$U$907,10,0))</f>
        <v/>
      </c>
      <c r="G318" s="82" t="str">
        <f>IF(ISERROR(VLOOKUP($B318,Effectifs!$F$8:$U$907,13,0)),"",VLOOKUP($B318,Effectifs!$F$8:$U$907,13,0))</f>
        <v/>
      </c>
      <c r="H318" s="79" t="str">
        <f>IF(ISERROR(VLOOKUP($B318,Effectifs!$F$8:$U$907,14,0)),"",VLOOKUP($B318,Effectifs!$F$8:$U$907,14,0))</f>
        <v/>
      </c>
      <c r="I318" s="71"/>
      <c r="J318" s="71"/>
      <c r="K318" s="71"/>
      <c r="L318" s="71"/>
      <c r="M318" s="71"/>
      <c r="N318" s="71"/>
      <c r="O318" s="71"/>
      <c r="P318" s="71"/>
      <c r="Q318" s="71"/>
      <c r="R318" s="74"/>
    </row>
    <row r="319" spans="2:18" x14ac:dyDescent="0.25">
      <c r="B319" s="69"/>
      <c r="C319" s="77" t="str">
        <f ca="1">IF(ISERROR(($C$3-VLOOKUP($B319,Effectifs!$F$8:$U$907,5,0))/365),"",($C$3-VLOOKUP($B319,Effectifs!$F$8:$U$907,5,0))/365)</f>
        <v/>
      </c>
      <c r="D319" s="82" t="str">
        <f>IF(ISERROR(VLOOKUP($B319,Effectifs!$F$8:$U$907,7,0)),"",VLOOKUP($B319,Effectifs!$F$8:$U$907,7,0))</f>
        <v/>
      </c>
      <c r="E319" s="83" t="str">
        <f>IF(ISERROR(VLOOKUP($B319,Effectifs!$F$8:$U$907,8,0)),"",VLOOKUP($B319,Effectifs!$F$8:$U$907,8,0))</f>
        <v/>
      </c>
      <c r="F319" s="83" t="str">
        <f>IF(ISERROR(VLOOKUP($B319,Effectifs!$F$8:$U$907,10,0)),"",VLOOKUP($B319,Effectifs!$F$8:$U$907,10,0))</f>
        <v/>
      </c>
      <c r="G319" s="82" t="str">
        <f>IF(ISERROR(VLOOKUP($B319,Effectifs!$F$8:$U$907,13,0)),"",VLOOKUP($B319,Effectifs!$F$8:$U$907,13,0))</f>
        <v/>
      </c>
      <c r="H319" s="79" t="str">
        <f>IF(ISERROR(VLOOKUP($B319,Effectifs!$F$8:$U$907,14,0)),"",VLOOKUP($B319,Effectifs!$F$8:$U$907,14,0))</f>
        <v/>
      </c>
      <c r="I319" s="71"/>
      <c r="J319" s="71"/>
      <c r="K319" s="71"/>
      <c r="L319" s="71"/>
      <c r="M319" s="71"/>
      <c r="N319" s="71"/>
      <c r="O319" s="71"/>
      <c r="P319" s="71"/>
      <c r="Q319" s="71"/>
      <c r="R319" s="74"/>
    </row>
    <row r="320" spans="2:18" x14ac:dyDescent="0.25">
      <c r="B320" s="69"/>
      <c r="C320" s="77" t="str">
        <f ca="1">IF(ISERROR(($C$3-VLOOKUP($B320,Effectifs!$F$8:$U$907,5,0))/365),"",($C$3-VLOOKUP($B320,Effectifs!$F$8:$U$907,5,0))/365)</f>
        <v/>
      </c>
      <c r="D320" s="82" t="str">
        <f>IF(ISERROR(VLOOKUP($B320,Effectifs!$F$8:$U$907,7,0)),"",VLOOKUP($B320,Effectifs!$F$8:$U$907,7,0))</f>
        <v/>
      </c>
      <c r="E320" s="83" t="str">
        <f>IF(ISERROR(VLOOKUP($B320,Effectifs!$F$8:$U$907,8,0)),"",VLOOKUP($B320,Effectifs!$F$8:$U$907,8,0))</f>
        <v/>
      </c>
      <c r="F320" s="83" t="str">
        <f>IF(ISERROR(VLOOKUP($B320,Effectifs!$F$8:$U$907,10,0)),"",VLOOKUP($B320,Effectifs!$F$8:$U$907,10,0))</f>
        <v/>
      </c>
      <c r="G320" s="82" t="str">
        <f>IF(ISERROR(VLOOKUP($B320,Effectifs!$F$8:$U$907,13,0)),"",VLOOKUP($B320,Effectifs!$F$8:$U$907,13,0))</f>
        <v/>
      </c>
      <c r="H320" s="79" t="str">
        <f>IF(ISERROR(VLOOKUP($B320,Effectifs!$F$8:$U$907,14,0)),"",VLOOKUP($B320,Effectifs!$F$8:$U$907,14,0))</f>
        <v/>
      </c>
      <c r="I320" s="71"/>
      <c r="J320" s="71"/>
      <c r="K320" s="71"/>
      <c r="L320" s="71"/>
      <c r="M320" s="71"/>
      <c r="N320" s="71"/>
      <c r="O320" s="71"/>
      <c r="P320" s="71"/>
      <c r="Q320" s="71"/>
      <c r="R320" s="74"/>
    </row>
    <row r="321" spans="2:18" x14ac:dyDescent="0.25">
      <c r="B321" s="69"/>
      <c r="C321" s="77" t="str">
        <f ca="1">IF(ISERROR(($C$3-VLOOKUP($B321,Effectifs!$F$8:$U$907,5,0))/365),"",($C$3-VLOOKUP($B321,Effectifs!$F$8:$U$907,5,0))/365)</f>
        <v/>
      </c>
      <c r="D321" s="82" t="str">
        <f>IF(ISERROR(VLOOKUP($B321,Effectifs!$F$8:$U$907,7,0)),"",VLOOKUP($B321,Effectifs!$F$8:$U$907,7,0))</f>
        <v/>
      </c>
      <c r="E321" s="83" t="str">
        <f>IF(ISERROR(VLOOKUP($B321,Effectifs!$F$8:$U$907,8,0)),"",VLOOKUP($B321,Effectifs!$F$8:$U$907,8,0))</f>
        <v/>
      </c>
      <c r="F321" s="83" t="str">
        <f>IF(ISERROR(VLOOKUP($B321,Effectifs!$F$8:$U$907,10,0)),"",VLOOKUP($B321,Effectifs!$F$8:$U$907,10,0))</f>
        <v/>
      </c>
      <c r="G321" s="82" t="str">
        <f>IF(ISERROR(VLOOKUP($B321,Effectifs!$F$8:$U$907,13,0)),"",VLOOKUP($B321,Effectifs!$F$8:$U$907,13,0))</f>
        <v/>
      </c>
      <c r="H321" s="79" t="str">
        <f>IF(ISERROR(VLOOKUP($B321,Effectifs!$F$8:$U$907,14,0)),"",VLOOKUP($B321,Effectifs!$F$8:$U$907,14,0))</f>
        <v/>
      </c>
      <c r="I321" s="71"/>
      <c r="J321" s="71"/>
      <c r="K321" s="71"/>
      <c r="L321" s="71"/>
      <c r="M321" s="71"/>
      <c r="N321" s="71"/>
      <c r="O321" s="71"/>
      <c r="P321" s="71"/>
      <c r="Q321" s="71"/>
      <c r="R321" s="74"/>
    </row>
    <row r="322" spans="2:18" x14ac:dyDescent="0.25">
      <c r="B322" s="69"/>
      <c r="C322" s="77" t="str">
        <f ca="1">IF(ISERROR(($C$3-VLOOKUP($B322,Effectifs!$F$8:$U$907,5,0))/365),"",($C$3-VLOOKUP($B322,Effectifs!$F$8:$U$907,5,0))/365)</f>
        <v/>
      </c>
      <c r="D322" s="82" t="str">
        <f>IF(ISERROR(VLOOKUP($B322,Effectifs!$F$8:$U$907,7,0)),"",VLOOKUP($B322,Effectifs!$F$8:$U$907,7,0))</f>
        <v/>
      </c>
      <c r="E322" s="83" t="str">
        <f>IF(ISERROR(VLOOKUP($B322,Effectifs!$F$8:$U$907,8,0)),"",VLOOKUP($B322,Effectifs!$F$8:$U$907,8,0))</f>
        <v/>
      </c>
      <c r="F322" s="83" t="str">
        <f>IF(ISERROR(VLOOKUP($B322,Effectifs!$F$8:$U$907,10,0)),"",VLOOKUP($B322,Effectifs!$F$8:$U$907,10,0))</f>
        <v/>
      </c>
      <c r="G322" s="82" t="str">
        <f>IF(ISERROR(VLOOKUP($B322,Effectifs!$F$8:$U$907,13,0)),"",VLOOKUP($B322,Effectifs!$F$8:$U$907,13,0))</f>
        <v/>
      </c>
      <c r="H322" s="79" t="str">
        <f>IF(ISERROR(VLOOKUP($B322,Effectifs!$F$8:$U$907,14,0)),"",VLOOKUP($B322,Effectifs!$F$8:$U$907,14,0))</f>
        <v/>
      </c>
      <c r="I322" s="71"/>
      <c r="J322" s="71"/>
      <c r="K322" s="71"/>
      <c r="L322" s="71"/>
      <c r="M322" s="71"/>
      <c r="N322" s="71"/>
      <c r="O322" s="71"/>
      <c r="P322" s="71"/>
      <c r="Q322" s="71"/>
      <c r="R322" s="74"/>
    </row>
    <row r="323" spans="2:18" x14ac:dyDescent="0.25">
      <c r="B323" s="69"/>
      <c r="C323" s="77" t="str">
        <f ca="1">IF(ISERROR(($C$3-VLOOKUP($B323,Effectifs!$F$8:$U$907,5,0))/365),"",($C$3-VLOOKUP($B323,Effectifs!$F$8:$U$907,5,0))/365)</f>
        <v/>
      </c>
      <c r="D323" s="82" t="str">
        <f>IF(ISERROR(VLOOKUP($B323,Effectifs!$F$8:$U$907,7,0)),"",VLOOKUP($B323,Effectifs!$F$8:$U$907,7,0))</f>
        <v/>
      </c>
      <c r="E323" s="83" t="str">
        <f>IF(ISERROR(VLOOKUP($B323,Effectifs!$F$8:$U$907,8,0)),"",VLOOKUP($B323,Effectifs!$F$8:$U$907,8,0))</f>
        <v/>
      </c>
      <c r="F323" s="83" t="str">
        <f>IF(ISERROR(VLOOKUP($B323,Effectifs!$F$8:$U$907,10,0)),"",VLOOKUP($B323,Effectifs!$F$8:$U$907,10,0))</f>
        <v/>
      </c>
      <c r="G323" s="82" t="str">
        <f>IF(ISERROR(VLOOKUP($B323,Effectifs!$F$8:$U$907,13,0)),"",VLOOKUP($B323,Effectifs!$F$8:$U$907,13,0))</f>
        <v/>
      </c>
      <c r="H323" s="79" t="str">
        <f>IF(ISERROR(VLOOKUP($B323,Effectifs!$F$8:$U$907,14,0)),"",VLOOKUP($B323,Effectifs!$F$8:$U$907,14,0))</f>
        <v/>
      </c>
      <c r="I323" s="71"/>
      <c r="J323" s="71"/>
      <c r="K323" s="71"/>
      <c r="L323" s="71"/>
      <c r="M323" s="71"/>
      <c r="N323" s="71"/>
      <c r="O323" s="71"/>
      <c r="P323" s="71"/>
      <c r="Q323" s="71"/>
      <c r="R323" s="74"/>
    </row>
    <row r="324" spans="2:18" x14ac:dyDescent="0.25">
      <c r="B324" s="69"/>
      <c r="C324" s="77" t="str">
        <f ca="1">IF(ISERROR(($C$3-VLOOKUP($B324,Effectifs!$F$8:$U$907,5,0))/365),"",($C$3-VLOOKUP($B324,Effectifs!$F$8:$U$907,5,0))/365)</f>
        <v/>
      </c>
      <c r="D324" s="82" t="str">
        <f>IF(ISERROR(VLOOKUP($B324,Effectifs!$F$8:$U$907,7,0)),"",VLOOKUP($B324,Effectifs!$F$8:$U$907,7,0))</f>
        <v/>
      </c>
      <c r="E324" s="83" t="str">
        <f>IF(ISERROR(VLOOKUP($B324,Effectifs!$F$8:$U$907,8,0)),"",VLOOKUP($B324,Effectifs!$F$8:$U$907,8,0))</f>
        <v/>
      </c>
      <c r="F324" s="83" t="str">
        <f>IF(ISERROR(VLOOKUP($B324,Effectifs!$F$8:$U$907,10,0)),"",VLOOKUP($B324,Effectifs!$F$8:$U$907,10,0))</f>
        <v/>
      </c>
      <c r="G324" s="82" t="str">
        <f>IF(ISERROR(VLOOKUP($B324,Effectifs!$F$8:$U$907,13,0)),"",VLOOKUP($B324,Effectifs!$F$8:$U$907,13,0))</f>
        <v/>
      </c>
      <c r="H324" s="79" t="str">
        <f>IF(ISERROR(VLOOKUP($B324,Effectifs!$F$8:$U$907,14,0)),"",VLOOKUP($B324,Effectifs!$F$8:$U$907,14,0))</f>
        <v/>
      </c>
      <c r="I324" s="71"/>
      <c r="J324" s="71"/>
      <c r="K324" s="71"/>
      <c r="L324" s="71"/>
      <c r="M324" s="71"/>
      <c r="N324" s="71"/>
      <c r="O324" s="71"/>
      <c r="P324" s="71"/>
      <c r="Q324" s="71"/>
      <c r="R324" s="74"/>
    </row>
    <row r="325" spans="2:18" x14ac:dyDescent="0.25">
      <c r="B325" s="69"/>
      <c r="C325" s="77" t="str">
        <f ca="1">IF(ISERROR(($C$3-VLOOKUP($B325,Effectifs!$F$8:$U$907,5,0))/365),"",($C$3-VLOOKUP($B325,Effectifs!$F$8:$U$907,5,0))/365)</f>
        <v/>
      </c>
      <c r="D325" s="82" t="str">
        <f>IF(ISERROR(VLOOKUP($B325,Effectifs!$F$8:$U$907,7,0)),"",VLOOKUP($B325,Effectifs!$F$8:$U$907,7,0))</f>
        <v/>
      </c>
      <c r="E325" s="83" t="str">
        <f>IF(ISERROR(VLOOKUP($B325,Effectifs!$F$8:$U$907,8,0)),"",VLOOKUP($B325,Effectifs!$F$8:$U$907,8,0))</f>
        <v/>
      </c>
      <c r="F325" s="83" t="str">
        <f>IF(ISERROR(VLOOKUP($B325,Effectifs!$F$8:$U$907,10,0)),"",VLOOKUP($B325,Effectifs!$F$8:$U$907,10,0))</f>
        <v/>
      </c>
      <c r="G325" s="82" t="str">
        <f>IF(ISERROR(VLOOKUP($B325,Effectifs!$F$8:$U$907,13,0)),"",VLOOKUP($B325,Effectifs!$F$8:$U$907,13,0))</f>
        <v/>
      </c>
      <c r="H325" s="79" t="str">
        <f>IF(ISERROR(VLOOKUP($B325,Effectifs!$F$8:$U$907,14,0)),"",VLOOKUP($B325,Effectifs!$F$8:$U$907,14,0))</f>
        <v/>
      </c>
      <c r="I325" s="71"/>
      <c r="J325" s="71"/>
      <c r="K325" s="71"/>
      <c r="L325" s="71"/>
      <c r="M325" s="71"/>
      <c r="N325" s="71"/>
      <c r="O325" s="71"/>
      <c r="P325" s="71"/>
      <c r="Q325" s="71"/>
      <c r="R325" s="74"/>
    </row>
    <row r="326" spans="2:18" x14ac:dyDescent="0.25">
      <c r="B326" s="69"/>
      <c r="C326" s="77" t="str">
        <f ca="1">IF(ISERROR(($C$3-VLOOKUP($B326,Effectifs!$F$8:$U$907,5,0))/365),"",($C$3-VLOOKUP($B326,Effectifs!$F$8:$U$907,5,0))/365)</f>
        <v/>
      </c>
      <c r="D326" s="82" t="str">
        <f>IF(ISERROR(VLOOKUP($B326,Effectifs!$F$8:$U$907,7,0)),"",VLOOKUP($B326,Effectifs!$F$8:$U$907,7,0))</f>
        <v/>
      </c>
      <c r="E326" s="83" t="str">
        <f>IF(ISERROR(VLOOKUP($B326,Effectifs!$F$8:$U$907,8,0)),"",VLOOKUP($B326,Effectifs!$F$8:$U$907,8,0))</f>
        <v/>
      </c>
      <c r="F326" s="83" t="str">
        <f>IF(ISERROR(VLOOKUP($B326,Effectifs!$F$8:$U$907,10,0)),"",VLOOKUP($B326,Effectifs!$F$8:$U$907,10,0))</f>
        <v/>
      </c>
      <c r="G326" s="82" t="str">
        <f>IF(ISERROR(VLOOKUP($B326,Effectifs!$F$8:$U$907,13,0)),"",VLOOKUP($B326,Effectifs!$F$8:$U$907,13,0))</f>
        <v/>
      </c>
      <c r="H326" s="79" t="str">
        <f>IF(ISERROR(VLOOKUP($B326,Effectifs!$F$8:$U$907,14,0)),"",VLOOKUP($B326,Effectifs!$F$8:$U$907,14,0))</f>
        <v/>
      </c>
      <c r="I326" s="71"/>
      <c r="J326" s="71"/>
      <c r="K326" s="71"/>
      <c r="L326" s="71"/>
      <c r="M326" s="71"/>
      <c r="N326" s="71"/>
      <c r="O326" s="71"/>
      <c r="P326" s="71"/>
      <c r="Q326" s="71"/>
      <c r="R326" s="74"/>
    </row>
    <row r="327" spans="2:18" x14ac:dyDescent="0.25">
      <c r="B327" s="69"/>
      <c r="C327" s="77" t="str">
        <f ca="1">IF(ISERROR(($C$3-VLOOKUP($B327,Effectifs!$F$8:$U$907,5,0))/365),"",($C$3-VLOOKUP($B327,Effectifs!$F$8:$U$907,5,0))/365)</f>
        <v/>
      </c>
      <c r="D327" s="82" t="str">
        <f>IF(ISERROR(VLOOKUP($B327,Effectifs!$F$8:$U$907,7,0)),"",VLOOKUP($B327,Effectifs!$F$8:$U$907,7,0))</f>
        <v/>
      </c>
      <c r="E327" s="83" t="str">
        <f>IF(ISERROR(VLOOKUP($B327,Effectifs!$F$8:$U$907,8,0)),"",VLOOKUP($B327,Effectifs!$F$8:$U$907,8,0))</f>
        <v/>
      </c>
      <c r="F327" s="83" t="str">
        <f>IF(ISERROR(VLOOKUP($B327,Effectifs!$F$8:$U$907,10,0)),"",VLOOKUP($B327,Effectifs!$F$8:$U$907,10,0))</f>
        <v/>
      </c>
      <c r="G327" s="82" t="str">
        <f>IF(ISERROR(VLOOKUP($B327,Effectifs!$F$8:$U$907,13,0)),"",VLOOKUP($B327,Effectifs!$F$8:$U$907,13,0))</f>
        <v/>
      </c>
      <c r="H327" s="79" t="str">
        <f>IF(ISERROR(VLOOKUP($B327,Effectifs!$F$8:$U$907,14,0)),"",VLOOKUP($B327,Effectifs!$F$8:$U$907,14,0))</f>
        <v/>
      </c>
      <c r="I327" s="71"/>
      <c r="J327" s="71"/>
      <c r="K327" s="71"/>
      <c r="L327" s="71"/>
      <c r="M327" s="71"/>
      <c r="N327" s="71"/>
      <c r="O327" s="71"/>
      <c r="P327" s="71"/>
      <c r="Q327" s="71"/>
      <c r="R327" s="74"/>
    </row>
    <row r="328" spans="2:18" x14ac:dyDescent="0.25">
      <c r="B328" s="69"/>
      <c r="C328" s="77" t="str">
        <f ca="1">IF(ISERROR(($C$3-VLOOKUP($B328,Effectifs!$F$8:$U$907,5,0))/365),"",($C$3-VLOOKUP($B328,Effectifs!$F$8:$U$907,5,0))/365)</f>
        <v/>
      </c>
      <c r="D328" s="82" t="str">
        <f>IF(ISERROR(VLOOKUP($B328,Effectifs!$F$8:$U$907,7,0)),"",VLOOKUP($B328,Effectifs!$F$8:$U$907,7,0))</f>
        <v/>
      </c>
      <c r="E328" s="83" t="str">
        <f>IF(ISERROR(VLOOKUP($B328,Effectifs!$F$8:$U$907,8,0)),"",VLOOKUP($B328,Effectifs!$F$8:$U$907,8,0))</f>
        <v/>
      </c>
      <c r="F328" s="83" t="str">
        <f>IF(ISERROR(VLOOKUP($B328,Effectifs!$F$8:$U$907,10,0)),"",VLOOKUP($B328,Effectifs!$F$8:$U$907,10,0))</f>
        <v/>
      </c>
      <c r="G328" s="82" t="str">
        <f>IF(ISERROR(VLOOKUP($B328,Effectifs!$F$8:$U$907,13,0)),"",VLOOKUP($B328,Effectifs!$F$8:$U$907,13,0))</f>
        <v/>
      </c>
      <c r="H328" s="79" t="str">
        <f>IF(ISERROR(VLOOKUP($B328,Effectifs!$F$8:$U$907,14,0)),"",VLOOKUP($B328,Effectifs!$F$8:$U$907,14,0))</f>
        <v/>
      </c>
      <c r="I328" s="71"/>
      <c r="J328" s="71"/>
      <c r="K328" s="71"/>
      <c r="L328" s="71"/>
      <c r="M328" s="71"/>
      <c r="N328" s="71"/>
      <c r="O328" s="71"/>
      <c r="P328" s="71"/>
      <c r="Q328" s="71"/>
      <c r="R328" s="74"/>
    </row>
    <row r="329" spans="2:18" x14ac:dyDescent="0.25">
      <c r="B329" s="69"/>
      <c r="C329" s="77" t="str">
        <f ca="1">IF(ISERROR(($C$3-VLOOKUP($B329,Effectifs!$F$8:$U$907,5,0))/365),"",($C$3-VLOOKUP($B329,Effectifs!$F$8:$U$907,5,0))/365)</f>
        <v/>
      </c>
      <c r="D329" s="82" t="str">
        <f>IF(ISERROR(VLOOKUP($B329,Effectifs!$F$8:$U$907,7,0)),"",VLOOKUP($B329,Effectifs!$F$8:$U$907,7,0))</f>
        <v/>
      </c>
      <c r="E329" s="83" t="str">
        <f>IF(ISERROR(VLOOKUP($B329,Effectifs!$F$8:$U$907,8,0)),"",VLOOKUP($B329,Effectifs!$F$8:$U$907,8,0))</f>
        <v/>
      </c>
      <c r="F329" s="83" t="str">
        <f>IF(ISERROR(VLOOKUP($B329,Effectifs!$F$8:$U$907,10,0)),"",VLOOKUP($B329,Effectifs!$F$8:$U$907,10,0))</f>
        <v/>
      </c>
      <c r="G329" s="82" t="str">
        <f>IF(ISERROR(VLOOKUP($B329,Effectifs!$F$8:$U$907,13,0)),"",VLOOKUP($B329,Effectifs!$F$8:$U$907,13,0))</f>
        <v/>
      </c>
      <c r="H329" s="79" t="str">
        <f>IF(ISERROR(VLOOKUP($B329,Effectifs!$F$8:$U$907,14,0)),"",VLOOKUP($B329,Effectifs!$F$8:$U$907,14,0))</f>
        <v/>
      </c>
      <c r="I329" s="71"/>
      <c r="J329" s="71"/>
      <c r="K329" s="71"/>
      <c r="L329" s="71"/>
      <c r="M329" s="71"/>
      <c r="N329" s="71"/>
      <c r="O329" s="71"/>
      <c r="P329" s="71"/>
      <c r="Q329" s="71"/>
      <c r="R329" s="74"/>
    </row>
    <row r="330" spans="2:18" x14ac:dyDescent="0.25">
      <c r="B330" s="69"/>
      <c r="C330" s="77" t="str">
        <f ca="1">IF(ISERROR(($C$3-VLOOKUP($B330,Effectifs!$F$8:$U$907,5,0))/365),"",($C$3-VLOOKUP($B330,Effectifs!$F$8:$U$907,5,0))/365)</f>
        <v/>
      </c>
      <c r="D330" s="82" t="str">
        <f>IF(ISERROR(VLOOKUP($B330,Effectifs!$F$8:$U$907,7,0)),"",VLOOKUP($B330,Effectifs!$F$8:$U$907,7,0))</f>
        <v/>
      </c>
      <c r="E330" s="83" t="str">
        <f>IF(ISERROR(VLOOKUP($B330,Effectifs!$F$8:$U$907,8,0)),"",VLOOKUP($B330,Effectifs!$F$8:$U$907,8,0))</f>
        <v/>
      </c>
      <c r="F330" s="83" t="str">
        <f>IF(ISERROR(VLOOKUP($B330,Effectifs!$F$8:$U$907,10,0)),"",VLOOKUP($B330,Effectifs!$F$8:$U$907,10,0))</f>
        <v/>
      </c>
      <c r="G330" s="82" t="str">
        <f>IF(ISERROR(VLOOKUP($B330,Effectifs!$F$8:$U$907,13,0)),"",VLOOKUP($B330,Effectifs!$F$8:$U$907,13,0))</f>
        <v/>
      </c>
      <c r="H330" s="79" t="str">
        <f>IF(ISERROR(VLOOKUP($B330,Effectifs!$F$8:$U$907,14,0)),"",VLOOKUP($B330,Effectifs!$F$8:$U$907,14,0))</f>
        <v/>
      </c>
      <c r="I330" s="71"/>
      <c r="J330" s="71"/>
      <c r="K330" s="71"/>
      <c r="L330" s="71"/>
      <c r="M330" s="71"/>
      <c r="N330" s="71"/>
      <c r="O330" s="71"/>
      <c r="P330" s="71"/>
      <c r="Q330" s="71"/>
      <c r="R330" s="74"/>
    </row>
    <row r="331" spans="2:18" x14ac:dyDescent="0.25">
      <c r="B331" s="69"/>
      <c r="C331" s="77" t="str">
        <f ca="1">IF(ISERROR(($C$3-VLOOKUP($B331,Effectifs!$F$8:$U$907,5,0))/365),"",($C$3-VLOOKUP($B331,Effectifs!$F$8:$U$907,5,0))/365)</f>
        <v/>
      </c>
      <c r="D331" s="82" t="str">
        <f>IF(ISERROR(VLOOKUP($B331,Effectifs!$F$8:$U$907,7,0)),"",VLOOKUP($B331,Effectifs!$F$8:$U$907,7,0))</f>
        <v/>
      </c>
      <c r="E331" s="83" t="str">
        <f>IF(ISERROR(VLOOKUP($B331,Effectifs!$F$8:$U$907,8,0)),"",VLOOKUP($B331,Effectifs!$F$8:$U$907,8,0))</f>
        <v/>
      </c>
      <c r="F331" s="83" t="str">
        <f>IF(ISERROR(VLOOKUP($B331,Effectifs!$F$8:$U$907,10,0)),"",VLOOKUP($B331,Effectifs!$F$8:$U$907,10,0))</f>
        <v/>
      </c>
      <c r="G331" s="82" t="str">
        <f>IF(ISERROR(VLOOKUP($B331,Effectifs!$F$8:$U$907,13,0)),"",VLOOKUP($B331,Effectifs!$F$8:$U$907,13,0))</f>
        <v/>
      </c>
      <c r="H331" s="79" t="str">
        <f>IF(ISERROR(VLOOKUP($B331,Effectifs!$F$8:$U$907,14,0)),"",VLOOKUP($B331,Effectifs!$F$8:$U$907,14,0))</f>
        <v/>
      </c>
      <c r="I331" s="71"/>
      <c r="J331" s="71"/>
      <c r="K331" s="71"/>
      <c r="L331" s="71"/>
      <c r="M331" s="71"/>
      <c r="N331" s="71"/>
      <c r="O331" s="71"/>
      <c r="P331" s="71"/>
      <c r="Q331" s="71"/>
      <c r="R331" s="74"/>
    </row>
    <row r="332" spans="2:18" x14ac:dyDescent="0.25">
      <c r="B332" s="69"/>
      <c r="C332" s="77" t="str">
        <f ca="1">IF(ISERROR(($C$3-VLOOKUP($B332,Effectifs!$F$8:$U$907,5,0))/365),"",($C$3-VLOOKUP($B332,Effectifs!$F$8:$U$907,5,0))/365)</f>
        <v/>
      </c>
      <c r="D332" s="82" t="str">
        <f>IF(ISERROR(VLOOKUP($B332,Effectifs!$F$8:$U$907,7,0)),"",VLOOKUP($B332,Effectifs!$F$8:$U$907,7,0))</f>
        <v/>
      </c>
      <c r="E332" s="83" t="str">
        <f>IF(ISERROR(VLOOKUP($B332,Effectifs!$F$8:$U$907,8,0)),"",VLOOKUP($B332,Effectifs!$F$8:$U$907,8,0))</f>
        <v/>
      </c>
      <c r="F332" s="83" t="str">
        <f>IF(ISERROR(VLOOKUP($B332,Effectifs!$F$8:$U$907,10,0)),"",VLOOKUP($B332,Effectifs!$F$8:$U$907,10,0))</f>
        <v/>
      </c>
      <c r="G332" s="82" t="str">
        <f>IF(ISERROR(VLOOKUP($B332,Effectifs!$F$8:$U$907,13,0)),"",VLOOKUP($B332,Effectifs!$F$8:$U$907,13,0))</f>
        <v/>
      </c>
      <c r="H332" s="79" t="str">
        <f>IF(ISERROR(VLOOKUP($B332,Effectifs!$F$8:$U$907,14,0)),"",VLOOKUP($B332,Effectifs!$F$8:$U$907,14,0))</f>
        <v/>
      </c>
      <c r="I332" s="71"/>
      <c r="J332" s="71"/>
      <c r="K332" s="71"/>
      <c r="L332" s="71"/>
      <c r="M332" s="71"/>
      <c r="N332" s="71"/>
      <c r="O332" s="71"/>
      <c r="P332" s="71"/>
      <c r="Q332" s="71"/>
      <c r="R332" s="74"/>
    </row>
    <row r="333" spans="2:18" x14ac:dyDescent="0.25">
      <c r="B333" s="69"/>
      <c r="C333" s="77" t="str">
        <f ca="1">IF(ISERROR(($C$3-VLOOKUP($B333,Effectifs!$F$8:$U$907,5,0))/365),"",($C$3-VLOOKUP($B333,Effectifs!$F$8:$U$907,5,0))/365)</f>
        <v/>
      </c>
      <c r="D333" s="82" t="str">
        <f>IF(ISERROR(VLOOKUP($B333,Effectifs!$F$8:$U$907,7,0)),"",VLOOKUP($B333,Effectifs!$F$8:$U$907,7,0))</f>
        <v/>
      </c>
      <c r="E333" s="83" t="str">
        <f>IF(ISERROR(VLOOKUP($B333,Effectifs!$F$8:$U$907,8,0)),"",VLOOKUP($B333,Effectifs!$F$8:$U$907,8,0))</f>
        <v/>
      </c>
      <c r="F333" s="83" t="str">
        <f>IF(ISERROR(VLOOKUP($B333,Effectifs!$F$8:$U$907,10,0)),"",VLOOKUP($B333,Effectifs!$F$8:$U$907,10,0))</f>
        <v/>
      </c>
      <c r="G333" s="82" t="str">
        <f>IF(ISERROR(VLOOKUP($B333,Effectifs!$F$8:$U$907,13,0)),"",VLOOKUP($B333,Effectifs!$F$8:$U$907,13,0))</f>
        <v/>
      </c>
      <c r="H333" s="79" t="str">
        <f>IF(ISERROR(VLOOKUP($B333,Effectifs!$F$8:$U$907,14,0)),"",VLOOKUP($B333,Effectifs!$F$8:$U$907,14,0))</f>
        <v/>
      </c>
      <c r="I333" s="71"/>
      <c r="J333" s="71"/>
      <c r="K333" s="71"/>
      <c r="L333" s="71"/>
      <c r="M333" s="71"/>
      <c r="N333" s="71"/>
      <c r="O333" s="71"/>
      <c r="P333" s="71"/>
      <c r="Q333" s="71"/>
      <c r="R333" s="74"/>
    </row>
    <row r="334" spans="2:18" x14ac:dyDescent="0.25">
      <c r="B334" s="69"/>
      <c r="C334" s="77" t="str">
        <f ca="1">IF(ISERROR(($C$3-VLOOKUP($B334,Effectifs!$F$8:$U$907,5,0))/365),"",($C$3-VLOOKUP($B334,Effectifs!$F$8:$U$907,5,0))/365)</f>
        <v/>
      </c>
      <c r="D334" s="82" t="str">
        <f>IF(ISERROR(VLOOKUP($B334,Effectifs!$F$8:$U$907,7,0)),"",VLOOKUP($B334,Effectifs!$F$8:$U$907,7,0))</f>
        <v/>
      </c>
      <c r="E334" s="83" t="str">
        <f>IF(ISERROR(VLOOKUP($B334,Effectifs!$F$8:$U$907,8,0)),"",VLOOKUP($B334,Effectifs!$F$8:$U$907,8,0))</f>
        <v/>
      </c>
      <c r="F334" s="83" t="str">
        <f>IF(ISERROR(VLOOKUP($B334,Effectifs!$F$8:$U$907,10,0)),"",VLOOKUP($B334,Effectifs!$F$8:$U$907,10,0))</f>
        <v/>
      </c>
      <c r="G334" s="82" t="str">
        <f>IF(ISERROR(VLOOKUP($B334,Effectifs!$F$8:$U$907,13,0)),"",VLOOKUP($B334,Effectifs!$F$8:$U$907,13,0))</f>
        <v/>
      </c>
      <c r="H334" s="79" t="str">
        <f>IF(ISERROR(VLOOKUP($B334,Effectifs!$F$8:$U$907,14,0)),"",VLOOKUP($B334,Effectifs!$F$8:$U$907,14,0))</f>
        <v/>
      </c>
      <c r="I334" s="71"/>
      <c r="J334" s="71"/>
      <c r="K334" s="71"/>
      <c r="L334" s="71"/>
      <c r="M334" s="71"/>
      <c r="N334" s="71"/>
      <c r="O334" s="71"/>
      <c r="P334" s="71"/>
      <c r="Q334" s="71"/>
      <c r="R334" s="74"/>
    </row>
    <row r="335" spans="2:18" x14ac:dyDescent="0.25">
      <c r="B335" s="69"/>
      <c r="C335" s="77" t="str">
        <f ca="1">IF(ISERROR(($C$3-VLOOKUP($B335,Effectifs!$F$8:$U$907,5,0))/365),"",($C$3-VLOOKUP($B335,Effectifs!$F$8:$U$907,5,0))/365)</f>
        <v/>
      </c>
      <c r="D335" s="82" t="str">
        <f>IF(ISERROR(VLOOKUP($B335,Effectifs!$F$8:$U$907,7,0)),"",VLOOKUP($B335,Effectifs!$F$8:$U$907,7,0))</f>
        <v/>
      </c>
      <c r="E335" s="83" t="str">
        <f>IF(ISERROR(VLOOKUP($B335,Effectifs!$F$8:$U$907,8,0)),"",VLOOKUP($B335,Effectifs!$F$8:$U$907,8,0))</f>
        <v/>
      </c>
      <c r="F335" s="83" t="str">
        <f>IF(ISERROR(VLOOKUP($B335,Effectifs!$F$8:$U$907,10,0)),"",VLOOKUP($B335,Effectifs!$F$8:$U$907,10,0))</f>
        <v/>
      </c>
      <c r="G335" s="82" t="str">
        <f>IF(ISERROR(VLOOKUP($B335,Effectifs!$F$8:$U$907,13,0)),"",VLOOKUP($B335,Effectifs!$F$8:$U$907,13,0))</f>
        <v/>
      </c>
      <c r="H335" s="79" t="str">
        <f>IF(ISERROR(VLOOKUP($B335,Effectifs!$F$8:$U$907,14,0)),"",VLOOKUP($B335,Effectifs!$F$8:$U$907,14,0))</f>
        <v/>
      </c>
      <c r="I335" s="71"/>
      <c r="J335" s="71"/>
      <c r="K335" s="71"/>
      <c r="L335" s="71"/>
      <c r="M335" s="71"/>
      <c r="N335" s="71"/>
      <c r="O335" s="71"/>
      <c r="P335" s="71"/>
      <c r="Q335" s="71"/>
      <c r="R335" s="74"/>
    </row>
    <row r="336" spans="2:18" x14ac:dyDescent="0.25">
      <c r="B336" s="69"/>
      <c r="C336" s="77" t="str">
        <f ca="1">IF(ISERROR(($C$3-VLOOKUP($B336,Effectifs!$F$8:$U$907,5,0))/365),"",($C$3-VLOOKUP($B336,Effectifs!$F$8:$U$907,5,0))/365)</f>
        <v/>
      </c>
      <c r="D336" s="82" t="str">
        <f>IF(ISERROR(VLOOKUP($B336,Effectifs!$F$8:$U$907,7,0)),"",VLOOKUP($B336,Effectifs!$F$8:$U$907,7,0))</f>
        <v/>
      </c>
      <c r="E336" s="83" t="str">
        <f>IF(ISERROR(VLOOKUP($B336,Effectifs!$F$8:$U$907,8,0)),"",VLOOKUP($B336,Effectifs!$F$8:$U$907,8,0))</f>
        <v/>
      </c>
      <c r="F336" s="83" t="str">
        <f>IF(ISERROR(VLOOKUP($B336,Effectifs!$F$8:$U$907,10,0)),"",VLOOKUP($B336,Effectifs!$F$8:$U$907,10,0))</f>
        <v/>
      </c>
      <c r="G336" s="82" t="str">
        <f>IF(ISERROR(VLOOKUP($B336,Effectifs!$F$8:$U$907,13,0)),"",VLOOKUP($B336,Effectifs!$F$8:$U$907,13,0))</f>
        <v/>
      </c>
      <c r="H336" s="79" t="str">
        <f>IF(ISERROR(VLOOKUP($B336,Effectifs!$F$8:$U$907,14,0)),"",VLOOKUP($B336,Effectifs!$F$8:$U$907,14,0))</f>
        <v/>
      </c>
      <c r="I336" s="71"/>
      <c r="J336" s="71"/>
      <c r="K336" s="71"/>
      <c r="L336" s="71"/>
      <c r="M336" s="71"/>
      <c r="N336" s="71"/>
      <c r="O336" s="71"/>
      <c r="P336" s="71"/>
      <c r="Q336" s="71"/>
      <c r="R336" s="74"/>
    </row>
    <row r="337" spans="2:18" x14ac:dyDescent="0.25">
      <c r="B337" s="69"/>
      <c r="C337" s="77" t="str">
        <f ca="1">IF(ISERROR(($C$3-VLOOKUP($B337,Effectifs!$F$8:$U$907,5,0))/365),"",($C$3-VLOOKUP($B337,Effectifs!$F$8:$U$907,5,0))/365)</f>
        <v/>
      </c>
      <c r="D337" s="82" t="str">
        <f>IF(ISERROR(VLOOKUP($B337,Effectifs!$F$8:$U$907,7,0)),"",VLOOKUP($B337,Effectifs!$F$8:$U$907,7,0))</f>
        <v/>
      </c>
      <c r="E337" s="83" t="str">
        <f>IF(ISERROR(VLOOKUP($B337,Effectifs!$F$8:$U$907,8,0)),"",VLOOKUP($B337,Effectifs!$F$8:$U$907,8,0))</f>
        <v/>
      </c>
      <c r="F337" s="83" t="str">
        <f>IF(ISERROR(VLOOKUP($B337,Effectifs!$F$8:$U$907,10,0)),"",VLOOKUP($B337,Effectifs!$F$8:$U$907,10,0))</f>
        <v/>
      </c>
      <c r="G337" s="82" t="str">
        <f>IF(ISERROR(VLOOKUP($B337,Effectifs!$F$8:$U$907,13,0)),"",VLOOKUP($B337,Effectifs!$F$8:$U$907,13,0))</f>
        <v/>
      </c>
      <c r="H337" s="79" t="str">
        <f>IF(ISERROR(VLOOKUP($B337,Effectifs!$F$8:$U$907,14,0)),"",VLOOKUP($B337,Effectifs!$F$8:$U$907,14,0))</f>
        <v/>
      </c>
      <c r="I337" s="71"/>
      <c r="J337" s="71"/>
      <c r="K337" s="71"/>
      <c r="L337" s="71"/>
      <c r="M337" s="71"/>
      <c r="N337" s="71"/>
      <c r="O337" s="71"/>
      <c r="P337" s="71"/>
      <c r="Q337" s="71"/>
      <c r="R337" s="74"/>
    </row>
    <row r="338" spans="2:18" x14ac:dyDescent="0.25">
      <c r="B338" s="69"/>
      <c r="C338" s="77" t="str">
        <f ca="1">IF(ISERROR(($C$3-VLOOKUP($B338,Effectifs!$F$8:$U$907,5,0))/365),"",($C$3-VLOOKUP($B338,Effectifs!$F$8:$U$907,5,0))/365)</f>
        <v/>
      </c>
      <c r="D338" s="82" t="str">
        <f>IF(ISERROR(VLOOKUP($B338,Effectifs!$F$8:$U$907,7,0)),"",VLOOKUP($B338,Effectifs!$F$8:$U$907,7,0))</f>
        <v/>
      </c>
      <c r="E338" s="83" t="str">
        <f>IF(ISERROR(VLOOKUP($B338,Effectifs!$F$8:$U$907,8,0)),"",VLOOKUP($B338,Effectifs!$F$8:$U$907,8,0))</f>
        <v/>
      </c>
      <c r="F338" s="83" t="str">
        <f>IF(ISERROR(VLOOKUP($B338,Effectifs!$F$8:$U$907,10,0)),"",VLOOKUP($B338,Effectifs!$F$8:$U$907,10,0))</f>
        <v/>
      </c>
      <c r="G338" s="82" t="str">
        <f>IF(ISERROR(VLOOKUP($B338,Effectifs!$F$8:$U$907,13,0)),"",VLOOKUP($B338,Effectifs!$F$8:$U$907,13,0))</f>
        <v/>
      </c>
      <c r="H338" s="79" t="str">
        <f>IF(ISERROR(VLOOKUP($B338,Effectifs!$F$8:$U$907,14,0)),"",VLOOKUP($B338,Effectifs!$F$8:$U$907,14,0))</f>
        <v/>
      </c>
      <c r="I338" s="71"/>
      <c r="J338" s="71"/>
      <c r="K338" s="71"/>
      <c r="L338" s="71"/>
      <c r="M338" s="71"/>
      <c r="N338" s="71"/>
      <c r="O338" s="71"/>
      <c r="P338" s="71"/>
      <c r="Q338" s="71"/>
      <c r="R338" s="74"/>
    </row>
    <row r="339" spans="2:18" x14ac:dyDescent="0.25">
      <c r="B339" s="69"/>
      <c r="C339" s="77" t="str">
        <f ca="1">IF(ISERROR(($C$3-VLOOKUP($B339,Effectifs!$F$8:$U$907,5,0))/365),"",($C$3-VLOOKUP($B339,Effectifs!$F$8:$U$907,5,0))/365)</f>
        <v/>
      </c>
      <c r="D339" s="82" t="str">
        <f>IF(ISERROR(VLOOKUP($B339,Effectifs!$F$8:$U$907,7,0)),"",VLOOKUP($B339,Effectifs!$F$8:$U$907,7,0))</f>
        <v/>
      </c>
      <c r="E339" s="83" t="str">
        <f>IF(ISERROR(VLOOKUP($B339,Effectifs!$F$8:$U$907,8,0)),"",VLOOKUP($B339,Effectifs!$F$8:$U$907,8,0))</f>
        <v/>
      </c>
      <c r="F339" s="83" t="str">
        <f>IF(ISERROR(VLOOKUP($B339,Effectifs!$F$8:$U$907,10,0)),"",VLOOKUP($B339,Effectifs!$F$8:$U$907,10,0))</f>
        <v/>
      </c>
      <c r="G339" s="82" t="str">
        <f>IF(ISERROR(VLOOKUP($B339,Effectifs!$F$8:$U$907,13,0)),"",VLOOKUP($B339,Effectifs!$F$8:$U$907,13,0))</f>
        <v/>
      </c>
      <c r="H339" s="79" t="str">
        <f>IF(ISERROR(VLOOKUP($B339,Effectifs!$F$8:$U$907,14,0)),"",VLOOKUP($B339,Effectifs!$F$8:$U$907,14,0))</f>
        <v/>
      </c>
      <c r="I339" s="71"/>
      <c r="J339" s="71"/>
      <c r="K339" s="71"/>
      <c r="L339" s="71"/>
      <c r="M339" s="71"/>
      <c r="N339" s="71"/>
      <c r="O339" s="71"/>
      <c r="P339" s="71"/>
      <c r="Q339" s="71"/>
      <c r="R339" s="74"/>
    </row>
    <row r="340" spans="2:18" x14ac:dyDescent="0.25">
      <c r="B340" s="69"/>
      <c r="C340" s="77" t="str">
        <f ca="1">IF(ISERROR(($C$3-VLOOKUP($B340,Effectifs!$F$8:$U$907,5,0))/365),"",($C$3-VLOOKUP($B340,Effectifs!$F$8:$U$907,5,0))/365)</f>
        <v/>
      </c>
      <c r="D340" s="82" t="str">
        <f>IF(ISERROR(VLOOKUP($B340,Effectifs!$F$8:$U$907,7,0)),"",VLOOKUP($B340,Effectifs!$F$8:$U$907,7,0))</f>
        <v/>
      </c>
      <c r="E340" s="83" t="str">
        <f>IF(ISERROR(VLOOKUP($B340,Effectifs!$F$8:$U$907,8,0)),"",VLOOKUP($B340,Effectifs!$F$8:$U$907,8,0))</f>
        <v/>
      </c>
      <c r="F340" s="83" t="str">
        <f>IF(ISERROR(VLOOKUP($B340,Effectifs!$F$8:$U$907,10,0)),"",VLOOKUP($B340,Effectifs!$F$8:$U$907,10,0))</f>
        <v/>
      </c>
      <c r="G340" s="82" t="str">
        <f>IF(ISERROR(VLOOKUP($B340,Effectifs!$F$8:$U$907,13,0)),"",VLOOKUP($B340,Effectifs!$F$8:$U$907,13,0))</f>
        <v/>
      </c>
      <c r="H340" s="79" t="str">
        <f>IF(ISERROR(VLOOKUP($B340,Effectifs!$F$8:$U$907,14,0)),"",VLOOKUP($B340,Effectifs!$F$8:$U$907,14,0))</f>
        <v/>
      </c>
      <c r="I340" s="71"/>
      <c r="J340" s="71"/>
      <c r="K340" s="71"/>
      <c r="L340" s="71"/>
      <c r="M340" s="71"/>
      <c r="N340" s="71"/>
      <c r="O340" s="71"/>
      <c r="P340" s="71"/>
      <c r="Q340" s="71"/>
      <c r="R340" s="74"/>
    </row>
    <row r="341" spans="2:18" x14ac:dyDescent="0.25">
      <c r="B341" s="69"/>
      <c r="C341" s="77" t="str">
        <f ca="1">IF(ISERROR(($C$3-VLOOKUP($B341,Effectifs!$F$8:$U$907,5,0))/365),"",($C$3-VLOOKUP($B341,Effectifs!$F$8:$U$907,5,0))/365)</f>
        <v/>
      </c>
      <c r="D341" s="82" t="str">
        <f>IF(ISERROR(VLOOKUP($B341,Effectifs!$F$8:$U$907,7,0)),"",VLOOKUP($B341,Effectifs!$F$8:$U$907,7,0))</f>
        <v/>
      </c>
      <c r="E341" s="83" t="str">
        <f>IF(ISERROR(VLOOKUP($B341,Effectifs!$F$8:$U$907,8,0)),"",VLOOKUP($B341,Effectifs!$F$8:$U$907,8,0))</f>
        <v/>
      </c>
      <c r="F341" s="83" t="str">
        <f>IF(ISERROR(VLOOKUP($B341,Effectifs!$F$8:$U$907,10,0)),"",VLOOKUP($B341,Effectifs!$F$8:$U$907,10,0))</f>
        <v/>
      </c>
      <c r="G341" s="82" t="str">
        <f>IF(ISERROR(VLOOKUP($B341,Effectifs!$F$8:$U$907,13,0)),"",VLOOKUP($B341,Effectifs!$F$8:$U$907,13,0))</f>
        <v/>
      </c>
      <c r="H341" s="79" t="str">
        <f>IF(ISERROR(VLOOKUP($B341,Effectifs!$F$8:$U$907,14,0)),"",VLOOKUP($B341,Effectifs!$F$8:$U$907,14,0))</f>
        <v/>
      </c>
      <c r="I341" s="71"/>
      <c r="J341" s="71"/>
      <c r="K341" s="71"/>
      <c r="L341" s="71"/>
      <c r="M341" s="71"/>
      <c r="N341" s="71"/>
      <c r="O341" s="71"/>
      <c r="P341" s="71"/>
      <c r="Q341" s="71"/>
      <c r="R341" s="74"/>
    </row>
    <row r="342" spans="2:18" x14ac:dyDescent="0.25">
      <c r="B342" s="69"/>
      <c r="C342" s="77" t="str">
        <f ca="1">IF(ISERROR(($C$3-VLOOKUP($B342,Effectifs!$F$8:$U$907,5,0))/365),"",($C$3-VLOOKUP($B342,Effectifs!$F$8:$U$907,5,0))/365)</f>
        <v/>
      </c>
      <c r="D342" s="82" t="str">
        <f>IF(ISERROR(VLOOKUP($B342,Effectifs!$F$8:$U$907,7,0)),"",VLOOKUP($B342,Effectifs!$F$8:$U$907,7,0))</f>
        <v/>
      </c>
      <c r="E342" s="83" t="str">
        <f>IF(ISERROR(VLOOKUP($B342,Effectifs!$F$8:$U$907,8,0)),"",VLOOKUP($B342,Effectifs!$F$8:$U$907,8,0))</f>
        <v/>
      </c>
      <c r="F342" s="83" t="str">
        <f>IF(ISERROR(VLOOKUP($B342,Effectifs!$F$8:$U$907,10,0)),"",VLOOKUP($B342,Effectifs!$F$8:$U$907,10,0))</f>
        <v/>
      </c>
      <c r="G342" s="82" t="str">
        <f>IF(ISERROR(VLOOKUP($B342,Effectifs!$F$8:$U$907,13,0)),"",VLOOKUP($B342,Effectifs!$F$8:$U$907,13,0))</f>
        <v/>
      </c>
      <c r="H342" s="79" t="str">
        <f>IF(ISERROR(VLOOKUP($B342,Effectifs!$F$8:$U$907,14,0)),"",VLOOKUP($B342,Effectifs!$F$8:$U$907,14,0))</f>
        <v/>
      </c>
      <c r="I342" s="71"/>
      <c r="J342" s="71"/>
      <c r="K342" s="71"/>
      <c r="L342" s="71"/>
      <c r="M342" s="71"/>
      <c r="N342" s="71"/>
      <c r="O342" s="71"/>
      <c r="P342" s="71"/>
      <c r="Q342" s="71"/>
      <c r="R342" s="74"/>
    </row>
    <row r="343" spans="2:18" x14ac:dyDescent="0.25">
      <c r="B343" s="69"/>
      <c r="C343" s="77" t="str">
        <f ca="1">IF(ISERROR(($C$3-VLOOKUP($B343,Effectifs!$F$8:$U$907,5,0))/365),"",($C$3-VLOOKUP($B343,Effectifs!$F$8:$U$907,5,0))/365)</f>
        <v/>
      </c>
      <c r="D343" s="82" t="str">
        <f>IF(ISERROR(VLOOKUP($B343,Effectifs!$F$8:$U$907,7,0)),"",VLOOKUP($B343,Effectifs!$F$8:$U$907,7,0))</f>
        <v/>
      </c>
      <c r="E343" s="83" t="str">
        <f>IF(ISERROR(VLOOKUP($B343,Effectifs!$F$8:$U$907,8,0)),"",VLOOKUP($B343,Effectifs!$F$8:$U$907,8,0))</f>
        <v/>
      </c>
      <c r="F343" s="83" t="str">
        <f>IF(ISERROR(VLOOKUP($B343,Effectifs!$F$8:$U$907,10,0)),"",VLOOKUP($B343,Effectifs!$F$8:$U$907,10,0))</f>
        <v/>
      </c>
      <c r="G343" s="82" t="str">
        <f>IF(ISERROR(VLOOKUP($B343,Effectifs!$F$8:$U$907,13,0)),"",VLOOKUP($B343,Effectifs!$F$8:$U$907,13,0))</f>
        <v/>
      </c>
      <c r="H343" s="79" t="str">
        <f>IF(ISERROR(VLOOKUP($B343,Effectifs!$F$8:$U$907,14,0)),"",VLOOKUP($B343,Effectifs!$F$8:$U$907,14,0))</f>
        <v/>
      </c>
      <c r="I343" s="71"/>
      <c r="J343" s="71"/>
      <c r="K343" s="71"/>
      <c r="L343" s="71"/>
      <c r="M343" s="71"/>
      <c r="N343" s="71"/>
      <c r="O343" s="71"/>
      <c r="P343" s="71"/>
      <c r="Q343" s="71"/>
      <c r="R343" s="74"/>
    </row>
    <row r="344" spans="2:18" x14ac:dyDescent="0.25">
      <c r="B344" s="69"/>
      <c r="C344" s="77" t="str">
        <f ca="1">IF(ISERROR(($C$3-VLOOKUP($B344,Effectifs!$F$8:$U$907,5,0))/365),"",($C$3-VLOOKUP($B344,Effectifs!$F$8:$U$907,5,0))/365)</f>
        <v/>
      </c>
      <c r="D344" s="82" t="str">
        <f>IF(ISERROR(VLOOKUP($B344,Effectifs!$F$8:$U$907,7,0)),"",VLOOKUP($B344,Effectifs!$F$8:$U$907,7,0))</f>
        <v/>
      </c>
      <c r="E344" s="83" t="str">
        <f>IF(ISERROR(VLOOKUP($B344,Effectifs!$F$8:$U$907,8,0)),"",VLOOKUP($B344,Effectifs!$F$8:$U$907,8,0))</f>
        <v/>
      </c>
      <c r="F344" s="83" t="str">
        <f>IF(ISERROR(VLOOKUP($B344,Effectifs!$F$8:$U$907,10,0)),"",VLOOKUP($B344,Effectifs!$F$8:$U$907,10,0))</f>
        <v/>
      </c>
      <c r="G344" s="82" t="str">
        <f>IF(ISERROR(VLOOKUP($B344,Effectifs!$F$8:$U$907,13,0)),"",VLOOKUP($B344,Effectifs!$F$8:$U$907,13,0))</f>
        <v/>
      </c>
      <c r="H344" s="79" t="str">
        <f>IF(ISERROR(VLOOKUP($B344,Effectifs!$F$8:$U$907,14,0)),"",VLOOKUP($B344,Effectifs!$F$8:$U$907,14,0))</f>
        <v/>
      </c>
      <c r="I344" s="71"/>
      <c r="J344" s="71"/>
      <c r="K344" s="71"/>
      <c r="L344" s="71"/>
      <c r="M344" s="71"/>
      <c r="N344" s="71"/>
      <c r="O344" s="71"/>
      <c r="P344" s="71"/>
      <c r="Q344" s="71"/>
      <c r="R344" s="74"/>
    </row>
    <row r="345" spans="2:18" x14ac:dyDescent="0.25">
      <c r="B345" s="69"/>
      <c r="C345" s="77" t="str">
        <f ca="1">IF(ISERROR(($C$3-VLOOKUP($B345,Effectifs!$F$8:$U$907,5,0))/365),"",($C$3-VLOOKUP($B345,Effectifs!$F$8:$U$907,5,0))/365)</f>
        <v/>
      </c>
      <c r="D345" s="82" t="str">
        <f>IF(ISERROR(VLOOKUP($B345,Effectifs!$F$8:$U$907,7,0)),"",VLOOKUP($B345,Effectifs!$F$8:$U$907,7,0))</f>
        <v/>
      </c>
      <c r="E345" s="83" t="str">
        <f>IF(ISERROR(VLOOKUP($B345,Effectifs!$F$8:$U$907,8,0)),"",VLOOKUP($B345,Effectifs!$F$8:$U$907,8,0))</f>
        <v/>
      </c>
      <c r="F345" s="83" t="str">
        <f>IF(ISERROR(VLOOKUP($B345,Effectifs!$F$8:$U$907,10,0)),"",VLOOKUP($B345,Effectifs!$F$8:$U$907,10,0))</f>
        <v/>
      </c>
      <c r="G345" s="82" t="str">
        <f>IF(ISERROR(VLOOKUP($B345,Effectifs!$F$8:$U$907,13,0)),"",VLOOKUP($B345,Effectifs!$F$8:$U$907,13,0))</f>
        <v/>
      </c>
      <c r="H345" s="79" t="str">
        <f>IF(ISERROR(VLOOKUP($B345,Effectifs!$F$8:$U$907,14,0)),"",VLOOKUP($B345,Effectifs!$F$8:$U$907,14,0))</f>
        <v/>
      </c>
      <c r="I345" s="71"/>
      <c r="J345" s="71"/>
      <c r="K345" s="71"/>
      <c r="L345" s="71"/>
      <c r="M345" s="71"/>
      <c r="N345" s="71"/>
      <c r="O345" s="71"/>
      <c r="P345" s="71"/>
      <c r="Q345" s="71"/>
      <c r="R345" s="74"/>
    </row>
    <row r="346" spans="2:18" x14ac:dyDescent="0.25">
      <c r="B346" s="69"/>
      <c r="C346" s="77" t="str">
        <f ca="1">IF(ISERROR(($C$3-VLOOKUP($B346,Effectifs!$F$8:$U$907,5,0))/365),"",($C$3-VLOOKUP($B346,Effectifs!$F$8:$U$907,5,0))/365)</f>
        <v/>
      </c>
      <c r="D346" s="82" t="str">
        <f>IF(ISERROR(VLOOKUP($B346,Effectifs!$F$8:$U$907,7,0)),"",VLOOKUP($B346,Effectifs!$F$8:$U$907,7,0))</f>
        <v/>
      </c>
      <c r="E346" s="83" t="str">
        <f>IF(ISERROR(VLOOKUP($B346,Effectifs!$F$8:$U$907,8,0)),"",VLOOKUP($B346,Effectifs!$F$8:$U$907,8,0))</f>
        <v/>
      </c>
      <c r="F346" s="83" t="str">
        <f>IF(ISERROR(VLOOKUP($B346,Effectifs!$F$8:$U$907,10,0)),"",VLOOKUP($B346,Effectifs!$F$8:$U$907,10,0))</f>
        <v/>
      </c>
      <c r="G346" s="82" t="str">
        <f>IF(ISERROR(VLOOKUP($B346,Effectifs!$F$8:$U$907,13,0)),"",VLOOKUP($B346,Effectifs!$F$8:$U$907,13,0))</f>
        <v/>
      </c>
      <c r="H346" s="79" t="str">
        <f>IF(ISERROR(VLOOKUP($B346,Effectifs!$F$8:$U$907,14,0)),"",VLOOKUP($B346,Effectifs!$F$8:$U$907,14,0))</f>
        <v/>
      </c>
      <c r="I346" s="71"/>
      <c r="J346" s="71"/>
      <c r="K346" s="71"/>
      <c r="L346" s="71"/>
      <c r="M346" s="71"/>
      <c r="N346" s="71"/>
      <c r="O346" s="71"/>
      <c r="P346" s="71"/>
      <c r="Q346" s="71"/>
      <c r="R346" s="74"/>
    </row>
    <row r="347" spans="2:18" x14ac:dyDescent="0.25">
      <c r="B347" s="69"/>
      <c r="C347" s="77" t="str">
        <f ca="1">IF(ISERROR(($C$3-VLOOKUP($B347,Effectifs!$F$8:$U$907,5,0))/365),"",($C$3-VLOOKUP($B347,Effectifs!$F$8:$U$907,5,0))/365)</f>
        <v/>
      </c>
      <c r="D347" s="82" t="str">
        <f>IF(ISERROR(VLOOKUP($B347,Effectifs!$F$8:$U$907,7,0)),"",VLOOKUP($B347,Effectifs!$F$8:$U$907,7,0))</f>
        <v/>
      </c>
      <c r="E347" s="83" t="str">
        <f>IF(ISERROR(VLOOKUP($B347,Effectifs!$F$8:$U$907,8,0)),"",VLOOKUP($B347,Effectifs!$F$8:$U$907,8,0))</f>
        <v/>
      </c>
      <c r="F347" s="83" t="str">
        <f>IF(ISERROR(VLOOKUP($B347,Effectifs!$F$8:$U$907,10,0)),"",VLOOKUP($B347,Effectifs!$F$8:$U$907,10,0))</f>
        <v/>
      </c>
      <c r="G347" s="82" t="str">
        <f>IF(ISERROR(VLOOKUP($B347,Effectifs!$F$8:$U$907,13,0)),"",VLOOKUP($B347,Effectifs!$F$8:$U$907,13,0))</f>
        <v/>
      </c>
      <c r="H347" s="79" t="str">
        <f>IF(ISERROR(VLOOKUP($B347,Effectifs!$F$8:$U$907,14,0)),"",VLOOKUP($B347,Effectifs!$F$8:$U$907,14,0))</f>
        <v/>
      </c>
      <c r="I347" s="71"/>
      <c r="J347" s="71"/>
      <c r="K347" s="71"/>
      <c r="L347" s="71"/>
      <c r="M347" s="71"/>
      <c r="N347" s="71"/>
      <c r="O347" s="71"/>
      <c r="P347" s="71"/>
      <c r="Q347" s="71"/>
      <c r="R347" s="74"/>
    </row>
    <row r="348" spans="2:18" x14ac:dyDescent="0.25">
      <c r="B348" s="69"/>
      <c r="C348" s="77" t="str">
        <f ca="1">IF(ISERROR(($C$3-VLOOKUP($B348,Effectifs!$F$8:$U$907,5,0))/365),"",($C$3-VLOOKUP($B348,Effectifs!$F$8:$U$907,5,0))/365)</f>
        <v/>
      </c>
      <c r="D348" s="82" t="str">
        <f>IF(ISERROR(VLOOKUP($B348,Effectifs!$F$8:$U$907,7,0)),"",VLOOKUP($B348,Effectifs!$F$8:$U$907,7,0))</f>
        <v/>
      </c>
      <c r="E348" s="83" t="str">
        <f>IF(ISERROR(VLOOKUP($B348,Effectifs!$F$8:$U$907,8,0)),"",VLOOKUP($B348,Effectifs!$F$8:$U$907,8,0))</f>
        <v/>
      </c>
      <c r="F348" s="83" t="str">
        <f>IF(ISERROR(VLOOKUP($B348,Effectifs!$F$8:$U$907,10,0)),"",VLOOKUP($B348,Effectifs!$F$8:$U$907,10,0))</f>
        <v/>
      </c>
      <c r="G348" s="82" t="str">
        <f>IF(ISERROR(VLOOKUP($B348,Effectifs!$F$8:$U$907,13,0)),"",VLOOKUP($B348,Effectifs!$F$8:$U$907,13,0))</f>
        <v/>
      </c>
      <c r="H348" s="79" t="str">
        <f>IF(ISERROR(VLOOKUP($B348,Effectifs!$F$8:$U$907,14,0)),"",VLOOKUP($B348,Effectifs!$F$8:$U$907,14,0))</f>
        <v/>
      </c>
      <c r="I348" s="71"/>
      <c r="J348" s="71"/>
      <c r="K348" s="71"/>
      <c r="L348" s="71"/>
      <c r="M348" s="71"/>
      <c r="N348" s="71"/>
      <c r="O348" s="71"/>
      <c r="P348" s="71"/>
      <c r="Q348" s="71"/>
      <c r="R348" s="74"/>
    </row>
    <row r="349" spans="2:18" x14ac:dyDescent="0.25">
      <c r="B349" s="69"/>
      <c r="C349" s="77" t="str">
        <f ca="1">IF(ISERROR(($C$3-VLOOKUP($B349,Effectifs!$F$8:$U$907,5,0))/365),"",($C$3-VLOOKUP($B349,Effectifs!$F$8:$U$907,5,0))/365)</f>
        <v/>
      </c>
      <c r="D349" s="82" t="str">
        <f>IF(ISERROR(VLOOKUP($B349,Effectifs!$F$8:$U$907,7,0)),"",VLOOKUP($B349,Effectifs!$F$8:$U$907,7,0))</f>
        <v/>
      </c>
      <c r="E349" s="83" t="str">
        <f>IF(ISERROR(VLOOKUP($B349,Effectifs!$F$8:$U$907,8,0)),"",VLOOKUP($B349,Effectifs!$F$8:$U$907,8,0))</f>
        <v/>
      </c>
      <c r="F349" s="83" t="str">
        <f>IF(ISERROR(VLOOKUP($B349,Effectifs!$F$8:$U$907,10,0)),"",VLOOKUP($B349,Effectifs!$F$8:$U$907,10,0))</f>
        <v/>
      </c>
      <c r="G349" s="82" t="str">
        <f>IF(ISERROR(VLOOKUP($B349,Effectifs!$F$8:$U$907,13,0)),"",VLOOKUP($B349,Effectifs!$F$8:$U$907,13,0))</f>
        <v/>
      </c>
      <c r="H349" s="79" t="str">
        <f>IF(ISERROR(VLOOKUP($B349,Effectifs!$F$8:$U$907,14,0)),"",VLOOKUP($B349,Effectifs!$F$8:$U$907,14,0))</f>
        <v/>
      </c>
      <c r="I349" s="71"/>
      <c r="J349" s="71"/>
      <c r="K349" s="71"/>
      <c r="L349" s="71"/>
      <c r="M349" s="71"/>
      <c r="N349" s="71"/>
      <c r="O349" s="71"/>
      <c r="P349" s="71"/>
      <c r="Q349" s="71"/>
      <c r="R349" s="74"/>
    </row>
    <row r="350" spans="2:18" x14ac:dyDescent="0.25">
      <c r="B350" s="69"/>
      <c r="C350" s="77" t="str">
        <f ca="1">IF(ISERROR(($C$3-VLOOKUP($B350,Effectifs!$F$8:$U$907,5,0))/365),"",($C$3-VLOOKUP($B350,Effectifs!$F$8:$U$907,5,0))/365)</f>
        <v/>
      </c>
      <c r="D350" s="82" t="str">
        <f>IF(ISERROR(VLOOKUP($B350,Effectifs!$F$8:$U$907,7,0)),"",VLOOKUP($B350,Effectifs!$F$8:$U$907,7,0))</f>
        <v/>
      </c>
      <c r="E350" s="83" t="str">
        <f>IF(ISERROR(VLOOKUP($B350,Effectifs!$F$8:$U$907,8,0)),"",VLOOKUP($B350,Effectifs!$F$8:$U$907,8,0))</f>
        <v/>
      </c>
      <c r="F350" s="83" t="str">
        <f>IF(ISERROR(VLOOKUP($B350,Effectifs!$F$8:$U$907,10,0)),"",VLOOKUP($B350,Effectifs!$F$8:$U$907,10,0))</f>
        <v/>
      </c>
      <c r="G350" s="82" t="str">
        <f>IF(ISERROR(VLOOKUP($B350,Effectifs!$F$8:$U$907,13,0)),"",VLOOKUP($B350,Effectifs!$F$8:$U$907,13,0))</f>
        <v/>
      </c>
      <c r="H350" s="79" t="str">
        <f>IF(ISERROR(VLOOKUP($B350,Effectifs!$F$8:$U$907,14,0)),"",VLOOKUP($B350,Effectifs!$F$8:$U$907,14,0))</f>
        <v/>
      </c>
      <c r="I350" s="71"/>
      <c r="J350" s="71"/>
      <c r="K350" s="71"/>
      <c r="L350" s="71"/>
      <c r="M350" s="71"/>
      <c r="N350" s="71"/>
      <c r="O350" s="71"/>
      <c r="P350" s="71"/>
      <c r="Q350" s="71"/>
      <c r="R350" s="74"/>
    </row>
    <row r="351" spans="2:18" x14ac:dyDescent="0.25">
      <c r="B351" s="69"/>
      <c r="C351" s="77" t="str">
        <f ca="1">IF(ISERROR(($C$3-VLOOKUP($B351,Effectifs!$F$8:$U$907,5,0))/365),"",($C$3-VLOOKUP($B351,Effectifs!$F$8:$U$907,5,0))/365)</f>
        <v/>
      </c>
      <c r="D351" s="82" t="str">
        <f>IF(ISERROR(VLOOKUP($B351,Effectifs!$F$8:$U$907,7,0)),"",VLOOKUP($B351,Effectifs!$F$8:$U$907,7,0))</f>
        <v/>
      </c>
      <c r="E351" s="83" t="str">
        <f>IF(ISERROR(VLOOKUP($B351,Effectifs!$F$8:$U$907,8,0)),"",VLOOKUP($B351,Effectifs!$F$8:$U$907,8,0))</f>
        <v/>
      </c>
      <c r="F351" s="83" t="str">
        <f>IF(ISERROR(VLOOKUP($B351,Effectifs!$F$8:$U$907,10,0)),"",VLOOKUP($B351,Effectifs!$F$8:$U$907,10,0))</f>
        <v/>
      </c>
      <c r="G351" s="82" t="str">
        <f>IF(ISERROR(VLOOKUP($B351,Effectifs!$F$8:$U$907,13,0)),"",VLOOKUP($B351,Effectifs!$F$8:$U$907,13,0))</f>
        <v/>
      </c>
      <c r="H351" s="79" t="str">
        <f>IF(ISERROR(VLOOKUP($B351,Effectifs!$F$8:$U$907,14,0)),"",VLOOKUP($B351,Effectifs!$F$8:$U$907,14,0))</f>
        <v/>
      </c>
      <c r="I351" s="71"/>
      <c r="J351" s="71"/>
      <c r="K351" s="71"/>
      <c r="L351" s="71"/>
      <c r="M351" s="71"/>
      <c r="N351" s="71"/>
      <c r="O351" s="71"/>
      <c r="P351" s="71"/>
      <c r="Q351" s="71"/>
      <c r="R351" s="74"/>
    </row>
    <row r="352" spans="2:18" x14ac:dyDescent="0.25">
      <c r="B352" s="69"/>
      <c r="C352" s="77" t="str">
        <f ca="1">IF(ISERROR(($C$3-VLOOKUP($B352,Effectifs!$F$8:$U$907,5,0))/365),"",($C$3-VLOOKUP($B352,Effectifs!$F$8:$U$907,5,0))/365)</f>
        <v/>
      </c>
      <c r="D352" s="82" t="str">
        <f>IF(ISERROR(VLOOKUP($B352,Effectifs!$F$8:$U$907,7,0)),"",VLOOKUP($B352,Effectifs!$F$8:$U$907,7,0))</f>
        <v/>
      </c>
      <c r="E352" s="83" t="str">
        <f>IF(ISERROR(VLOOKUP($B352,Effectifs!$F$8:$U$907,8,0)),"",VLOOKUP($B352,Effectifs!$F$8:$U$907,8,0))</f>
        <v/>
      </c>
      <c r="F352" s="83" t="str">
        <f>IF(ISERROR(VLOOKUP($B352,Effectifs!$F$8:$U$907,10,0)),"",VLOOKUP($B352,Effectifs!$F$8:$U$907,10,0))</f>
        <v/>
      </c>
      <c r="G352" s="82" t="str">
        <f>IF(ISERROR(VLOOKUP($B352,Effectifs!$F$8:$U$907,13,0)),"",VLOOKUP($B352,Effectifs!$F$8:$U$907,13,0))</f>
        <v/>
      </c>
      <c r="H352" s="79" t="str">
        <f>IF(ISERROR(VLOOKUP($B352,Effectifs!$F$8:$U$907,14,0)),"",VLOOKUP($B352,Effectifs!$F$8:$U$907,14,0))</f>
        <v/>
      </c>
      <c r="I352" s="71"/>
      <c r="J352" s="71"/>
      <c r="K352" s="71"/>
      <c r="L352" s="71"/>
      <c r="M352" s="71"/>
      <c r="N352" s="71"/>
      <c r="O352" s="71"/>
      <c r="P352" s="71"/>
      <c r="Q352" s="71"/>
      <c r="R352" s="74"/>
    </row>
    <row r="353" spans="2:18" x14ac:dyDescent="0.25">
      <c r="B353" s="69"/>
      <c r="C353" s="77" t="str">
        <f ca="1">IF(ISERROR(($C$3-VLOOKUP($B353,Effectifs!$F$8:$U$907,5,0))/365),"",($C$3-VLOOKUP($B353,Effectifs!$F$8:$U$907,5,0))/365)</f>
        <v/>
      </c>
      <c r="D353" s="82" t="str">
        <f>IF(ISERROR(VLOOKUP($B353,Effectifs!$F$8:$U$907,7,0)),"",VLOOKUP($B353,Effectifs!$F$8:$U$907,7,0))</f>
        <v/>
      </c>
      <c r="E353" s="83" t="str">
        <f>IF(ISERROR(VLOOKUP($B353,Effectifs!$F$8:$U$907,8,0)),"",VLOOKUP($B353,Effectifs!$F$8:$U$907,8,0))</f>
        <v/>
      </c>
      <c r="F353" s="83" t="str">
        <f>IF(ISERROR(VLOOKUP($B353,Effectifs!$F$8:$U$907,10,0)),"",VLOOKUP($B353,Effectifs!$F$8:$U$907,10,0))</f>
        <v/>
      </c>
      <c r="G353" s="82" t="str">
        <f>IF(ISERROR(VLOOKUP($B353,Effectifs!$F$8:$U$907,13,0)),"",VLOOKUP($B353,Effectifs!$F$8:$U$907,13,0))</f>
        <v/>
      </c>
      <c r="H353" s="79" t="str">
        <f>IF(ISERROR(VLOOKUP($B353,Effectifs!$F$8:$U$907,14,0)),"",VLOOKUP($B353,Effectifs!$F$8:$U$907,14,0))</f>
        <v/>
      </c>
      <c r="I353" s="71"/>
      <c r="J353" s="71"/>
      <c r="K353" s="71"/>
      <c r="L353" s="71"/>
      <c r="M353" s="71"/>
      <c r="N353" s="71"/>
      <c r="O353" s="71"/>
      <c r="P353" s="71"/>
      <c r="Q353" s="71"/>
      <c r="R353" s="74"/>
    </row>
    <row r="354" spans="2:18" x14ac:dyDescent="0.25">
      <c r="B354" s="69"/>
      <c r="C354" s="77" t="str">
        <f ca="1">IF(ISERROR(($C$3-VLOOKUP($B354,Effectifs!$F$8:$U$907,5,0))/365),"",($C$3-VLOOKUP($B354,Effectifs!$F$8:$U$907,5,0))/365)</f>
        <v/>
      </c>
      <c r="D354" s="82" t="str">
        <f>IF(ISERROR(VLOOKUP($B354,Effectifs!$F$8:$U$907,7,0)),"",VLOOKUP($B354,Effectifs!$F$8:$U$907,7,0))</f>
        <v/>
      </c>
      <c r="E354" s="83" t="str">
        <f>IF(ISERROR(VLOOKUP($B354,Effectifs!$F$8:$U$907,8,0)),"",VLOOKUP($B354,Effectifs!$F$8:$U$907,8,0))</f>
        <v/>
      </c>
      <c r="F354" s="83" t="str">
        <f>IF(ISERROR(VLOOKUP($B354,Effectifs!$F$8:$U$907,10,0)),"",VLOOKUP($B354,Effectifs!$F$8:$U$907,10,0))</f>
        <v/>
      </c>
      <c r="G354" s="82" t="str">
        <f>IF(ISERROR(VLOOKUP($B354,Effectifs!$F$8:$U$907,13,0)),"",VLOOKUP($B354,Effectifs!$F$8:$U$907,13,0))</f>
        <v/>
      </c>
      <c r="H354" s="79" t="str">
        <f>IF(ISERROR(VLOOKUP($B354,Effectifs!$F$8:$U$907,14,0)),"",VLOOKUP($B354,Effectifs!$F$8:$U$907,14,0))</f>
        <v/>
      </c>
      <c r="I354" s="71"/>
      <c r="J354" s="71"/>
      <c r="K354" s="71"/>
      <c r="L354" s="71"/>
      <c r="M354" s="71"/>
      <c r="N354" s="71"/>
      <c r="O354" s="71"/>
      <c r="P354" s="71"/>
      <c r="Q354" s="71"/>
      <c r="R354" s="74"/>
    </row>
    <row r="355" spans="2:18" x14ac:dyDescent="0.25">
      <c r="B355" s="69"/>
      <c r="C355" s="77" t="str">
        <f ca="1">IF(ISERROR(($C$3-VLOOKUP($B355,Effectifs!$F$8:$U$907,5,0))/365),"",($C$3-VLOOKUP($B355,Effectifs!$F$8:$U$907,5,0))/365)</f>
        <v/>
      </c>
      <c r="D355" s="82" t="str">
        <f>IF(ISERROR(VLOOKUP($B355,Effectifs!$F$8:$U$907,7,0)),"",VLOOKUP($B355,Effectifs!$F$8:$U$907,7,0))</f>
        <v/>
      </c>
      <c r="E355" s="83" t="str">
        <f>IF(ISERROR(VLOOKUP($B355,Effectifs!$F$8:$U$907,8,0)),"",VLOOKUP($B355,Effectifs!$F$8:$U$907,8,0))</f>
        <v/>
      </c>
      <c r="F355" s="83" t="str">
        <f>IF(ISERROR(VLOOKUP($B355,Effectifs!$F$8:$U$907,10,0)),"",VLOOKUP($B355,Effectifs!$F$8:$U$907,10,0))</f>
        <v/>
      </c>
      <c r="G355" s="82" t="str">
        <f>IF(ISERROR(VLOOKUP($B355,Effectifs!$F$8:$U$907,13,0)),"",VLOOKUP($B355,Effectifs!$F$8:$U$907,13,0))</f>
        <v/>
      </c>
      <c r="H355" s="79" t="str">
        <f>IF(ISERROR(VLOOKUP($B355,Effectifs!$F$8:$U$907,14,0)),"",VLOOKUP($B355,Effectifs!$F$8:$U$907,14,0))</f>
        <v/>
      </c>
      <c r="I355" s="71"/>
      <c r="J355" s="71"/>
      <c r="K355" s="71"/>
      <c r="L355" s="71"/>
      <c r="M355" s="71"/>
      <c r="N355" s="71"/>
      <c r="O355" s="71"/>
      <c r="P355" s="71"/>
      <c r="Q355" s="71"/>
      <c r="R355" s="74"/>
    </row>
    <row r="356" spans="2:18" x14ac:dyDescent="0.25">
      <c r="B356" s="69"/>
      <c r="C356" s="77" t="str">
        <f ca="1">IF(ISERROR(($C$3-VLOOKUP($B356,Effectifs!$F$8:$U$907,5,0))/365),"",($C$3-VLOOKUP($B356,Effectifs!$F$8:$U$907,5,0))/365)</f>
        <v/>
      </c>
      <c r="D356" s="82" t="str">
        <f>IF(ISERROR(VLOOKUP($B356,Effectifs!$F$8:$U$907,7,0)),"",VLOOKUP($B356,Effectifs!$F$8:$U$907,7,0))</f>
        <v/>
      </c>
      <c r="E356" s="83" t="str">
        <f>IF(ISERROR(VLOOKUP($B356,Effectifs!$F$8:$U$907,8,0)),"",VLOOKUP($B356,Effectifs!$F$8:$U$907,8,0))</f>
        <v/>
      </c>
      <c r="F356" s="83" t="str">
        <f>IF(ISERROR(VLOOKUP($B356,Effectifs!$F$8:$U$907,10,0)),"",VLOOKUP($B356,Effectifs!$F$8:$U$907,10,0))</f>
        <v/>
      </c>
      <c r="G356" s="82" t="str">
        <f>IF(ISERROR(VLOOKUP($B356,Effectifs!$F$8:$U$907,13,0)),"",VLOOKUP($B356,Effectifs!$F$8:$U$907,13,0))</f>
        <v/>
      </c>
      <c r="H356" s="79" t="str">
        <f>IF(ISERROR(VLOOKUP($B356,Effectifs!$F$8:$U$907,14,0)),"",VLOOKUP($B356,Effectifs!$F$8:$U$907,14,0))</f>
        <v/>
      </c>
      <c r="I356" s="71"/>
      <c r="J356" s="71"/>
      <c r="K356" s="71"/>
      <c r="L356" s="71"/>
      <c r="M356" s="71"/>
      <c r="N356" s="71"/>
      <c r="O356" s="71"/>
      <c r="P356" s="71"/>
      <c r="Q356" s="71"/>
      <c r="R356" s="74"/>
    </row>
    <row r="357" spans="2:18" x14ac:dyDescent="0.25">
      <c r="B357" s="69"/>
      <c r="C357" s="77" t="str">
        <f ca="1">IF(ISERROR(($C$3-VLOOKUP($B357,Effectifs!$F$8:$U$907,5,0))/365),"",($C$3-VLOOKUP($B357,Effectifs!$F$8:$U$907,5,0))/365)</f>
        <v/>
      </c>
      <c r="D357" s="82" t="str">
        <f>IF(ISERROR(VLOOKUP($B357,Effectifs!$F$8:$U$907,7,0)),"",VLOOKUP($B357,Effectifs!$F$8:$U$907,7,0))</f>
        <v/>
      </c>
      <c r="E357" s="83" t="str">
        <f>IF(ISERROR(VLOOKUP($B357,Effectifs!$F$8:$U$907,8,0)),"",VLOOKUP($B357,Effectifs!$F$8:$U$907,8,0))</f>
        <v/>
      </c>
      <c r="F357" s="83" t="str">
        <f>IF(ISERROR(VLOOKUP($B357,Effectifs!$F$8:$U$907,10,0)),"",VLOOKUP($B357,Effectifs!$F$8:$U$907,10,0))</f>
        <v/>
      </c>
      <c r="G357" s="82" t="str">
        <f>IF(ISERROR(VLOOKUP($B357,Effectifs!$F$8:$U$907,13,0)),"",VLOOKUP($B357,Effectifs!$F$8:$U$907,13,0))</f>
        <v/>
      </c>
      <c r="H357" s="79" t="str">
        <f>IF(ISERROR(VLOOKUP($B357,Effectifs!$F$8:$U$907,14,0)),"",VLOOKUP($B357,Effectifs!$F$8:$U$907,14,0))</f>
        <v/>
      </c>
      <c r="I357" s="71"/>
      <c r="J357" s="71"/>
      <c r="K357" s="71"/>
      <c r="L357" s="71"/>
      <c r="M357" s="71"/>
      <c r="N357" s="71"/>
      <c r="O357" s="71"/>
      <c r="P357" s="71"/>
      <c r="Q357" s="71"/>
      <c r="R357" s="74"/>
    </row>
    <row r="358" spans="2:18" x14ac:dyDescent="0.25">
      <c r="B358" s="69"/>
      <c r="C358" s="77" t="str">
        <f ca="1">IF(ISERROR(($C$3-VLOOKUP($B358,Effectifs!$F$8:$U$907,5,0))/365),"",($C$3-VLOOKUP($B358,Effectifs!$F$8:$U$907,5,0))/365)</f>
        <v/>
      </c>
      <c r="D358" s="82" t="str">
        <f>IF(ISERROR(VLOOKUP($B358,Effectifs!$F$8:$U$907,7,0)),"",VLOOKUP($B358,Effectifs!$F$8:$U$907,7,0))</f>
        <v/>
      </c>
      <c r="E358" s="83" t="str">
        <f>IF(ISERROR(VLOOKUP($B358,Effectifs!$F$8:$U$907,8,0)),"",VLOOKUP($B358,Effectifs!$F$8:$U$907,8,0))</f>
        <v/>
      </c>
      <c r="F358" s="83" t="str">
        <f>IF(ISERROR(VLOOKUP($B358,Effectifs!$F$8:$U$907,10,0)),"",VLOOKUP($B358,Effectifs!$F$8:$U$907,10,0))</f>
        <v/>
      </c>
      <c r="G358" s="82" t="str">
        <f>IF(ISERROR(VLOOKUP($B358,Effectifs!$F$8:$U$907,13,0)),"",VLOOKUP($B358,Effectifs!$F$8:$U$907,13,0))</f>
        <v/>
      </c>
      <c r="H358" s="79" t="str">
        <f>IF(ISERROR(VLOOKUP($B358,Effectifs!$F$8:$U$907,14,0)),"",VLOOKUP($B358,Effectifs!$F$8:$U$907,14,0))</f>
        <v/>
      </c>
      <c r="I358" s="71"/>
      <c r="J358" s="71"/>
      <c r="K358" s="71"/>
      <c r="L358" s="71"/>
      <c r="M358" s="71"/>
      <c r="N358" s="71"/>
      <c r="O358" s="71"/>
      <c r="P358" s="71"/>
      <c r="Q358" s="71"/>
      <c r="R358" s="74"/>
    </row>
    <row r="359" spans="2:18" x14ac:dyDescent="0.25">
      <c r="B359" s="69"/>
      <c r="C359" s="77" t="str">
        <f ca="1">IF(ISERROR(($C$3-VLOOKUP($B359,Effectifs!$F$8:$U$907,5,0))/365),"",($C$3-VLOOKUP($B359,Effectifs!$F$8:$U$907,5,0))/365)</f>
        <v/>
      </c>
      <c r="D359" s="82" t="str">
        <f>IF(ISERROR(VLOOKUP($B359,Effectifs!$F$8:$U$907,7,0)),"",VLOOKUP($B359,Effectifs!$F$8:$U$907,7,0))</f>
        <v/>
      </c>
      <c r="E359" s="83" t="str">
        <f>IF(ISERROR(VLOOKUP($B359,Effectifs!$F$8:$U$907,8,0)),"",VLOOKUP($B359,Effectifs!$F$8:$U$907,8,0))</f>
        <v/>
      </c>
      <c r="F359" s="83" t="str">
        <f>IF(ISERROR(VLOOKUP($B359,Effectifs!$F$8:$U$907,10,0)),"",VLOOKUP($B359,Effectifs!$F$8:$U$907,10,0))</f>
        <v/>
      </c>
      <c r="G359" s="82" t="str">
        <f>IF(ISERROR(VLOOKUP($B359,Effectifs!$F$8:$U$907,13,0)),"",VLOOKUP($B359,Effectifs!$F$8:$U$907,13,0))</f>
        <v/>
      </c>
      <c r="H359" s="79" t="str">
        <f>IF(ISERROR(VLOOKUP($B359,Effectifs!$F$8:$U$907,14,0)),"",VLOOKUP($B359,Effectifs!$F$8:$U$907,14,0))</f>
        <v/>
      </c>
      <c r="I359" s="71"/>
      <c r="J359" s="71"/>
      <c r="K359" s="71"/>
      <c r="L359" s="71"/>
      <c r="M359" s="71"/>
      <c r="N359" s="71"/>
      <c r="O359" s="71"/>
      <c r="P359" s="71"/>
      <c r="Q359" s="71"/>
      <c r="R359" s="74"/>
    </row>
    <row r="360" spans="2:18" x14ac:dyDescent="0.25">
      <c r="B360" s="69"/>
      <c r="C360" s="77" t="str">
        <f ca="1">IF(ISERROR(($C$3-VLOOKUP($B360,Effectifs!$F$8:$U$907,5,0))/365),"",($C$3-VLOOKUP($B360,Effectifs!$F$8:$U$907,5,0))/365)</f>
        <v/>
      </c>
      <c r="D360" s="82" t="str">
        <f>IF(ISERROR(VLOOKUP($B360,Effectifs!$F$8:$U$907,7,0)),"",VLOOKUP($B360,Effectifs!$F$8:$U$907,7,0))</f>
        <v/>
      </c>
      <c r="E360" s="83" t="str">
        <f>IF(ISERROR(VLOOKUP($B360,Effectifs!$F$8:$U$907,8,0)),"",VLOOKUP($B360,Effectifs!$F$8:$U$907,8,0))</f>
        <v/>
      </c>
      <c r="F360" s="83" t="str">
        <f>IF(ISERROR(VLOOKUP($B360,Effectifs!$F$8:$U$907,10,0)),"",VLOOKUP($B360,Effectifs!$F$8:$U$907,10,0))</f>
        <v/>
      </c>
      <c r="G360" s="82" t="str">
        <f>IF(ISERROR(VLOOKUP($B360,Effectifs!$F$8:$U$907,13,0)),"",VLOOKUP($B360,Effectifs!$F$8:$U$907,13,0))</f>
        <v/>
      </c>
      <c r="H360" s="79" t="str">
        <f>IF(ISERROR(VLOOKUP($B360,Effectifs!$F$8:$U$907,14,0)),"",VLOOKUP($B360,Effectifs!$F$8:$U$907,14,0))</f>
        <v/>
      </c>
      <c r="I360" s="71"/>
      <c r="J360" s="71"/>
      <c r="K360" s="71"/>
      <c r="L360" s="71"/>
      <c r="M360" s="71"/>
      <c r="N360" s="71"/>
      <c r="O360" s="71"/>
      <c r="P360" s="71"/>
      <c r="Q360" s="71"/>
      <c r="R360" s="74"/>
    </row>
    <row r="361" spans="2:18" x14ac:dyDescent="0.25">
      <c r="B361" s="69"/>
      <c r="C361" s="77" t="str">
        <f ca="1">IF(ISERROR(($C$3-VLOOKUP($B361,Effectifs!$F$8:$U$907,5,0))/365),"",($C$3-VLOOKUP($B361,Effectifs!$F$8:$U$907,5,0))/365)</f>
        <v/>
      </c>
      <c r="D361" s="82" t="str">
        <f>IF(ISERROR(VLOOKUP($B361,Effectifs!$F$8:$U$907,7,0)),"",VLOOKUP($B361,Effectifs!$F$8:$U$907,7,0))</f>
        <v/>
      </c>
      <c r="E361" s="83" t="str">
        <f>IF(ISERROR(VLOOKUP($B361,Effectifs!$F$8:$U$907,8,0)),"",VLOOKUP($B361,Effectifs!$F$8:$U$907,8,0))</f>
        <v/>
      </c>
      <c r="F361" s="83" t="str">
        <f>IF(ISERROR(VLOOKUP($B361,Effectifs!$F$8:$U$907,10,0)),"",VLOOKUP($B361,Effectifs!$F$8:$U$907,10,0))</f>
        <v/>
      </c>
      <c r="G361" s="82" t="str">
        <f>IF(ISERROR(VLOOKUP($B361,Effectifs!$F$8:$U$907,13,0)),"",VLOOKUP($B361,Effectifs!$F$8:$U$907,13,0))</f>
        <v/>
      </c>
      <c r="H361" s="79" t="str">
        <f>IF(ISERROR(VLOOKUP($B361,Effectifs!$F$8:$U$907,14,0)),"",VLOOKUP($B361,Effectifs!$F$8:$U$907,14,0))</f>
        <v/>
      </c>
      <c r="I361" s="71"/>
      <c r="J361" s="71"/>
      <c r="K361" s="71"/>
      <c r="L361" s="71"/>
      <c r="M361" s="71"/>
      <c r="N361" s="71"/>
      <c r="O361" s="71"/>
      <c r="P361" s="71"/>
      <c r="Q361" s="71"/>
      <c r="R361" s="74"/>
    </row>
    <row r="362" spans="2:18" x14ac:dyDescent="0.25">
      <c r="B362" s="69"/>
      <c r="C362" s="77" t="str">
        <f ca="1">IF(ISERROR(($C$3-VLOOKUP($B362,Effectifs!$F$8:$U$907,5,0))/365),"",($C$3-VLOOKUP($B362,Effectifs!$F$8:$U$907,5,0))/365)</f>
        <v/>
      </c>
      <c r="D362" s="82" t="str">
        <f>IF(ISERROR(VLOOKUP($B362,Effectifs!$F$8:$U$907,7,0)),"",VLOOKUP($B362,Effectifs!$F$8:$U$907,7,0))</f>
        <v/>
      </c>
      <c r="E362" s="83" t="str">
        <f>IF(ISERROR(VLOOKUP($B362,Effectifs!$F$8:$U$907,8,0)),"",VLOOKUP($B362,Effectifs!$F$8:$U$907,8,0))</f>
        <v/>
      </c>
      <c r="F362" s="83" t="str">
        <f>IF(ISERROR(VLOOKUP($B362,Effectifs!$F$8:$U$907,10,0)),"",VLOOKUP($B362,Effectifs!$F$8:$U$907,10,0))</f>
        <v/>
      </c>
      <c r="G362" s="82" t="str">
        <f>IF(ISERROR(VLOOKUP($B362,Effectifs!$F$8:$U$907,13,0)),"",VLOOKUP($B362,Effectifs!$F$8:$U$907,13,0))</f>
        <v/>
      </c>
      <c r="H362" s="79" t="str">
        <f>IF(ISERROR(VLOOKUP($B362,Effectifs!$F$8:$U$907,14,0)),"",VLOOKUP($B362,Effectifs!$F$8:$U$907,14,0))</f>
        <v/>
      </c>
      <c r="I362" s="71"/>
      <c r="J362" s="71"/>
      <c r="K362" s="71"/>
      <c r="L362" s="71"/>
      <c r="M362" s="71"/>
      <c r="N362" s="71"/>
      <c r="O362" s="71"/>
      <c r="P362" s="71"/>
      <c r="Q362" s="71"/>
      <c r="R362" s="74"/>
    </row>
    <row r="363" spans="2:18" x14ac:dyDescent="0.25">
      <c r="B363" s="69"/>
      <c r="C363" s="77" t="str">
        <f ca="1">IF(ISERROR(($C$3-VLOOKUP($B363,Effectifs!$F$8:$U$907,5,0))/365),"",($C$3-VLOOKUP($B363,Effectifs!$F$8:$U$907,5,0))/365)</f>
        <v/>
      </c>
      <c r="D363" s="82" t="str">
        <f>IF(ISERROR(VLOOKUP($B363,Effectifs!$F$8:$U$907,7,0)),"",VLOOKUP($B363,Effectifs!$F$8:$U$907,7,0))</f>
        <v/>
      </c>
      <c r="E363" s="83" t="str">
        <f>IF(ISERROR(VLOOKUP($B363,Effectifs!$F$8:$U$907,8,0)),"",VLOOKUP($B363,Effectifs!$F$8:$U$907,8,0))</f>
        <v/>
      </c>
      <c r="F363" s="83" t="str">
        <f>IF(ISERROR(VLOOKUP($B363,Effectifs!$F$8:$U$907,10,0)),"",VLOOKUP($B363,Effectifs!$F$8:$U$907,10,0))</f>
        <v/>
      </c>
      <c r="G363" s="82" t="str">
        <f>IF(ISERROR(VLOOKUP($B363,Effectifs!$F$8:$U$907,13,0)),"",VLOOKUP($B363,Effectifs!$F$8:$U$907,13,0))</f>
        <v/>
      </c>
      <c r="H363" s="79" t="str">
        <f>IF(ISERROR(VLOOKUP($B363,Effectifs!$F$8:$U$907,14,0)),"",VLOOKUP($B363,Effectifs!$F$8:$U$907,14,0))</f>
        <v/>
      </c>
      <c r="I363" s="71"/>
      <c r="J363" s="71"/>
      <c r="K363" s="71"/>
      <c r="L363" s="71"/>
      <c r="M363" s="71"/>
      <c r="N363" s="71"/>
      <c r="O363" s="71"/>
      <c r="P363" s="71"/>
      <c r="Q363" s="71"/>
      <c r="R363" s="74"/>
    </row>
    <row r="364" spans="2:18" x14ac:dyDescent="0.25">
      <c r="B364" s="69"/>
      <c r="C364" s="77" t="str">
        <f ca="1">IF(ISERROR(($C$3-VLOOKUP($B364,Effectifs!$F$8:$U$907,5,0))/365),"",($C$3-VLOOKUP($B364,Effectifs!$F$8:$U$907,5,0))/365)</f>
        <v/>
      </c>
      <c r="D364" s="82" t="str">
        <f>IF(ISERROR(VLOOKUP($B364,Effectifs!$F$8:$U$907,7,0)),"",VLOOKUP($B364,Effectifs!$F$8:$U$907,7,0))</f>
        <v/>
      </c>
      <c r="E364" s="83" t="str">
        <f>IF(ISERROR(VLOOKUP($B364,Effectifs!$F$8:$U$907,8,0)),"",VLOOKUP($B364,Effectifs!$F$8:$U$907,8,0))</f>
        <v/>
      </c>
      <c r="F364" s="83" t="str">
        <f>IF(ISERROR(VLOOKUP($B364,Effectifs!$F$8:$U$907,10,0)),"",VLOOKUP($B364,Effectifs!$F$8:$U$907,10,0))</f>
        <v/>
      </c>
      <c r="G364" s="82" t="str">
        <f>IF(ISERROR(VLOOKUP($B364,Effectifs!$F$8:$U$907,13,0)),"",VLOOKUP($B364,Effectifs!$F$8:$U$907,13,0))</f>
        <v/>
      </c>
      <c r="H364" s="79" t="str">
        <f>IF(ISERROR(VLOOKUP($B364,Effectifs!$F$8:$U$907,14,0)),"",VLOOKUP($B364,Effectifs!$F$8:$U$907,14,0))</f>
        <v/>
      </c>
      <c r="I364" s="71"/>
      <c r="J364" s="71"/>
      <c r="K364" s="71"/>
      <c r="L364" s="71"/>
      <c r="M364" s="71"/>
      <c r="N364" s="71"/>
      <c r="O364" s="71"/>
      <c r="P364" s="71"/>
      <c r="Q364" s="71"/>
      <c r="R364" s="74"/>
    </row>
    <row r="365" spans="2:18" x14ac:dyDescent="0.25">
      <c r="B365" s="69"/>
      <c r="C365" s="77" t="str">
        <f ca="1">IF(ISERROR(($C$3-VLOOKUP($B365,Effectifs!$F$8:$U$907,5,0))/365),"",($C$3-VLOOKUP($B365,Effectifs!$F$8:$U$907,5,0))/365)</f>
        <v/>
      </c>
      <c r="D365" s="82" t="str">
        <f>IF(ISERROR(VLOOKUP($B365,Effectifs!$F$8:$U$907,7,0)),"",VLOOKUP($B365,Effectifs!$F$8:$U$907,7,0))</f>
        <v/>
      </c>
      <c r="E365" s="83" t="str">
        <f>IF(ISERROR(VLOOKUP($B365,Effectifs!$F$8:$U$907,8,0)),"",VLOOKUP($B365,Effectifs!$F$8:$U$907,8,0))</f>
        <v/>
      </c>
      <c r="F365" s="83" t="str">
        <f>IF(ISERROR(VLOOKUP($B365,Effectifs!$F$8:$U$907,10,0)),"",VLOOKUP($B365,Effectifs!$F$8:$U$907,10,0))</f>
        <v/>
      </c>
      <c r="G365" s="82" t="str">
        <f>IF(ISERROR(VLOOKUP($B365,Effectifs!$F$8:$U$907,13,0)),"",VLOOKUP($B365,Effectifs!$F$8:$U$907,13,0))</f>
        <v/>
      </c>
      <c r="H365" s="79" t="str">
        <f>IF(ISERROR(VLOOKUP($B365,Effectifs!$F$8:$U$907,14,0)),"",VLOOKUP($B365,Effectifs!$F$8:$U$907,14,0))</f>
        <v/>
      </c>
      <c r="I365" s="71"/>
      <c r="J365" s="71"/>
      <c r="K365" s="71"/>
      <c r="L365" s="71"/>
      <c r="M365" s="71"/>
      <c r="N365" s="71"/>
      <c r="O365" s="71"/>
      <c r="P365" s="71"/>
      <c r="Q365" s="71"/>
      <c r="R365" s="74"/>
    </row>
    <row r="366" spans="2:18" x14ac:dyDescent="0.25">
      <c r="B366" s="69"/>
      <c r="C366" s="77" t="str">
        <f ca="1">IF(ISERROR(($C$3-VLOOKUP($B366,Effectifs!$F$8:$U$907,5,0))/365),"",($C$3-VLOOKUP($B366,Effectifs!$F$8:$U$907,5,0))/365)</f>
        <v/>
      </c>
      <c r="D366" s="82" t="str">
        <f>IF(ISERROR(VLOOKUP($B366,Effectifs!$F$8:$U$907,7,0)),"",VLOOKUP($B366,Effectifs!$F$8:$U$907,7,0))</f>
        <v/>
      </c>
      <c r="E366" s="83" t="str">
        <f>IF(ISERROR(VLOOKUP($B366,Effectifs!$F$8:$U$907,8,0)),"",VLOOKUP($B366,Effectifs!$F$8:$U$907,8,0))</f>
        <v/>
      </c>
      <c r="F366" s="83" t="str">
        <f>IF(ISERROR(VLOOKUP($B366,Effectifs!$F$8:$U$907,10,0)),"",VLOOKUP($B366,Effectifs!$F$8:$U$907,10,0))</f>
        <v/>
      </c>
      <c r="G366" s="82" t="str">
        <f>IF(ISERROR(VLOOKUP($B366,Effectifs!$F$8:$U$907,13,0)),"",VLOOKUP($B366,Effectifs!$F$8:$U$907,13,0))</f>
        <v/>
      </c>
      <c r="H366" s="79" t="str">
        <f>IF(ISERROR(VLOOKUP($B366,Effectifs!$F$8:$U$907,14,0)),"",VLOOKUP($B366,Effectifs!$F$8:$U$907,14,0))</f>
        <v/>
      </c>
      <c r="I366" s="71"/>
      <c r="J366" s="71"/>
      <c r="K366" s="71"/>
      <c r="L366" s="71"/>
      <c r="M366" s="71"/>
      <c r="N366" s="71"/>
      <c r="O366" s="71"/>
      <c r="P366" s="71"/>
      <c r="Q366" s="71"/>
      <c r="R366" s="74"/>
    </row>
    <row r="367" spans="2:18" x14ac:dyDescent="0.25">
      <c r="B367" s="69"/>
      <c r="C367" s="77" t="str">
        <f ca="1">IF(ISERROR(($C$3-VLOOKUP($B367,Effectifs!$F$8:$U$907,5,0))/365),"",($C$3-VLOOKUP($B367,Effectifs!$F$8:$U$907,5,0))/365)</f>
        <v/>
      </c>
      <c r="D367" s="82" t="str">
        <f>IF(ISERROR(VLOOKUP($B367,Effectifs!$F$8:$U$907,7,0)),"",VLOOKUP($B367,Effectifs!$F$8:$U$907,7,0))</f>
        <v/>
      </c>
      <c r="E367" s="83" t="str">
        <f>IF(ISERROR(VLOOKUP($B367,Effectifs!$F$8:$U$907,8,0)),"",VLOOKUP($B367,Effectifs!$F$8:$U$907,8,0))</f>
        <v/>
      </c>
      <c r="F367" s="83" t="str">
        <f>IF(ISERROR(VLOOKUP($B367,Effectifs!$F$8:$U$907,10,0)),"",VLOOKUP($B367,Effectifs!$F$8:$U$907,10,0))</f>
        <v/>
      </c>
      <c r="G367" s="82" t="str">
        <f>IF(ISERROR(VLOOKUP($B367,Effectifs!$F$8:$U$907,13,0)),"",VLOOKUP($B367,Effectifs!$F$8:$U$907,13,0))</f>
        <v/>
      </c>
      <c r="H367" s="79" t="str">
        <f>IF(ISERROR(VLOOKUP($B367,Effectifs!$F$8:$U$907,14,0)),"",VLOOKUP($B367,Effectifs!$F$8:$U$907,14,0))</f>
        <v/>
      </c>
      <c r="I367" s="71"/>
      <c r="J367" s="71"/>
      <c r="K367" s="71"/>
      <c r="L367" s="71"/>
      <c r="M367" s="71"/>
      <c r="N367" s="71"/>
      <c r="O367" s="71"/>
      <c r="P367" s="71"/>
      <c r="Q367" s="71"/>
      <c r="R367" s="74"/>
    </row>
    <row r="368" spans="2:18" x14ac:dyDescent="0.25">
      <c r="B368" s="69"/>
      <c r="C368" s="77" t="str">
        <f ca="1">IF(ISERROR(($C$3-VLOOKUP($B368,Effectifs!$F$8:$U$907,5,0))/365),"",($C$3-VLOOKUP($B368,Effectifs!$F$8:$U$907,5,0))/365)</f>
        <v/>
      </c>
      <c r="D368" s="82" t="str">
        <f>IF(ISERROR(VLOOKUP($B368,Effectifs!$F$8:$U$907,7,0)),"",VLOOKUP($B368,Effectifs!$F$8:$U$907,7,0))</f>
        <v/>
      </c>
      <c r="E368" s="83" t="str">
        <f>IF(ISERROR(VLOOKUP($B368,Effectifs!$F$8:$U$907,8,0)),"",VLOOKUP($B368,Effectifs!$F$8:$U$907,8,0))</f>
        <v/>
      </c>
      <c r="F368" s="83" t="str">
        <f>IF(ISERROR(VLOOKUP($B368,Effectifs!$F$8:$U$907,10,0)),"",VLOOKUP($B368,Effectifs!$F$8:$U$907,10,0))</f>
        <v/>
      </c>
      <c r="G368" s="82" t="str">
        <f>IF(ISERROR(VLOOKUP($B368,Effectifs!$F$8:$U$907,13,0)),"",VLOOKUP($B368,Effectifs!$F$8:$U$907,13,0))</f>
        <v/>
      </c>
      <c r="H368" s="79" t="str">
        <f>IF(ISERROR(VLOOKUP($B368,Effectifs!$F$8:$U$907,14,0)),"",VLOOKUP($B368,Effectifs!$F$8:$U$907,14,0))</f>
        <v/>
      </c>
      <c r="I368" s="71"/>
      <c r="J368" s="71"/>
      <c r="K368" s="71"/>
      <c r="L368" s="71"/>
      <c r="M368" s="71"/>
      <c r="N368" s="71"/>
      <c r="O368" s="71"/>
      <c r="P368" s="71"/>
      <c r="Q368" s="71"/>
      <c r="R368" s="74"/>
    </row>
    <row r="369" spans="2:18" x14ac:dyDescent="0.25">
      <c r="B369" s="69"/>
      <c r="C369" s="77" t="str">
        <f ca="1">IF(ISERROR(($C$3-VLOOKUP($B369,Effectifs!$F$8:$U$907,5,0))/365),"",($C$3-VLOOKUP($B369,Effectifs!$F$8:$U$907,5,0))/365)</f>
        <v/>
      </c>
      <c r="D369" s="82" t="str">
        <f>IF(ISERROR(VLOOKUP($B369,Effectifs!$F$8:$U$907,7,0)),"",VLOOKUP($B369,Effectifs!$F$8:$U$907,7,0))</f>
        <v/>
      </c>
      <c r="E369" s="83" t="str">
        <f>IF(ISERROR(VLOOKUP($B369,Effectifs!$F$8:$U$907,8,0)),"",VLOOKUP($B369,Effectifs!$F$8:$U$907,8,0))</f>
        <v/>
      </c>
      <c r="F369" s="83" t="str">
        <f>IF(ISERROR(VLOOKUP($B369,Effectifs!$F$8:$U$907,10,0)),"",VLOOKUP($B369,Effectifs!$F$8:$U$907,10,0))</f>
        <v/>
      </c>
      <c r="G369" s="82" t="str">
        <f>IF(ISERROR(VLOOKUP($B369,Effectifs!$F$8:$U$907,13,0)),"",VLOOKUP($B369,Effectifs!$F$8:$U$907,13,0))</f>
        <v/>
      </c>
      <c r="H369" s="79" t="str">
        <f>IF(ISERROR(VLOOKUP($B369,Effectifs!$F$8:$U$907,14,0)),"",VLOOKUP($B369,Effectifs!$F$8:$U$907,14,0))</f>
        <v/>
      </c>
      <c r="I369" s="71"/>
      <c r="J369" s="71"/>
      <c r="K369" s="71"/>
      <c r="L369" s="71"/>
      <c r="M369" s="71"/>
      <c r="N369" s="71"/>
      <c r="O369" s="71"/>
      <c r="P369" s="71"/>
      <c r="Q369" s="71"/>
      <c r="R369" s="74"/>
    </row>
    <row r="370" spans="2:18" x14ac:dyDescent="0.25">
      <c r="B370" s="69"/>
      <c r="C370" s="77" t="str">
        <f ca="1">IF(ISERROR(($C$3-VLOOKUP($B370,Effectifs!$F$8:$U$907,5,0))/365),"",($C$3-VLOOKUP($B370,Effectifs!$F$8:$U$907,5,0))/365)</f>
        <v/>
      </c>
      <c r="D370" s="82" t="str">
        <f>IF(ISERROR(VLOOKUP($B370,Effectifs!$F$8:$U$907,7,0)),"",VLOOKUP($B370,Effectifs!$F$8:$U$907,7,0))</f>
        <v/>
      </c>
      <c r="E370" s="83" t="str">
        <f>IF(ISERROR(VLOOKUP($B370,Effectifs!$F$8:$U$907,8,0)),"",VLOOKUP($B370,Effectifs!$F$8:$U$907,8,0))</f>
        <v/>
      </c>
      <c r="F370" s="83" t="str">
        <f>IF(ISERROR(VLOOKUP($B370,Effectifs!$F$8:$U$907,10,0)),"",VLOOKUP($B370,Effectifs!$F$8:$U$907,10,0))</f>
        <v/>
      </c>
      <c r="G370" s="82" t="str">
        <f>IF(ISERROR(VLOOKUP($B370,Effectifs!$F$8:$U$907,13,0)),"",VLOOKUP($B370,Effectifs!$F$8:$U$907,13,0))</f>
        <v/>
      </c>
      <c r="H370" s="79" t="str">
        <f>IF(ISERROR(VLOOKUP($B370,Effectifs!$F$8:$U$907,14,0)),"",VLOOKUP($B370,Effectifs!$F$8:$U$907,14,0))</f>
        <v/>
      </c>
      <c r="I370" s="71"/>
      <c r="J370" s="71"/>
      <c r="K370" s="71"/>
      <c r="L370" s="71"/>
      <c r="M370" s="71"/>
      <c r="N370" s="71"/>
      <c r="O370" s="71"/>
      <c r="P370" s="71"/>
      <c r="Q370" s="71"/>
      <c r="R370" s="74"/>
    </row>
    <row r="371" spans="2:18" x14ac:dyDescent="0.25">
      <c r="B371" s="69"/>
      <c r="C371" s="77" t="str">
        <f ca="1">IF(ISERROR(($C$3-VLOOKUP($B371,Effectifs!$F$8:$U$907,5,0))/365),"",($C$3-VLOOKUP($B371,Effectifs!$F$8:$U$907,5,0))/365)</f>
        <v/>
      </c>
      <c r="D371" s="82" t="str">
        <f>IF(ISERROR(VLOOKUP($B371,Effectifs!$F$8:$U$907,7,0)),"",VLOOKUP($B371,Effectifs!$F$8:$U$907,7,0))</f>
        <v/>
      </c>
      <c r="E371" s="83" t="str">
        <f>IF(ISERROR(VLOOKUP($B371,Effectifs!$F$8:$U$907,8,0)),"",VLOOKUP($B371,Effectifs!$F$8:$U$907,8,0))</f>
        <v/>
      </c>
      <c r="F371" s="83" t="str">
        <f>IF(ISERROR(VLOOKUP($B371,Effectifs!$F$8:$U$907,10,0)),"",VLOOKUP($B371,Effectifs!$F$8:$U$907,10,0))</f>
        <v/>
      </c>
      <c r="G371" s="82" t="str">
        <f>IF(ISERROR(VLOOKUP($B371,Effectifs!$F$8:$U$907,13,0)),"",VLOOKUP($B371,Effectifs!$F$8:$U$907,13,0))</f>
        <v/>
      </c>
      <c r="H371" s="79" t="str">
        <f>IF(ISERROR(VLOOKUP($B371,Effectifs!$F$8:$U$907,14,0)),"",VLOOKUP($B371,Effectifs!$F$8:$U$907,14,0))</f>
        <v/>
      </c>
      <c r="I371" s="71"/>
      <c r="J371" s="71"/>
      <c r="K371" s="71"/>
      <c r="L371" s="71"/>
      <c r="M371" s="71"/>
      <c r="N371" s="71"/>
      <c r="O371" s="71"/>
      <c r="P371" s="71"/>
      <c r="Q371" s="71"/>
      <c r="R371" s="74"/>
    </row>
    <row r="372" spans="2:18" x14ac:dyDescent="0.25">
      <c r="B372" s="69"/>
      <c r="C372" s="77" t="str">
        <f ca="1">IF(ISERROR(($C$3-VLOOKUP($B372,Effectifs!$F$8:$U$907,5,0))/365),"",($C$3-VLOOKUP($B372,Effectifs!$F$8:$U$907,5,0))/365)</f>
        <v/>
      </c>
      <c r="D372" s="82" t="str">
        <f>IF(ISERROR(VLOOKUP($B372,Effectifs!$F$8:$U$907,7,0)),"",VLOOKUP($B372,Effectifs!$F$8:$U$907,7,0))</f>
        <v/>
      </c>
      <c r="E372" s="83" t="str">
        <f>IF(ISERROR(VLOOKUP($B372,Effectifs!$F$8:$U$907,8,0)),"",VLOOKUP($B372,Effectifs!$F$8:$U$907,8,0))</f>
        <v/>
      </c>
      <c r="F372" s="83" t="str">
        <f>IF(ISERROR(VLOOKUP($B372,Effectifs!$F$8:$U$907,10,0)),"",VLOOKUP($B372,Effectifs!$F$8:$U$907,10,0))</f>
        <v/>
      </c>
      <c r="G372" s="82" t="str">
        <f>IF(ISERROR(VLOOKUP($B372,Effectifs!$F$8:$U$907,13,0)),"",VLOOKUP($B372,Effectifs!$F$8:$U$907,13,0))</f>
        <v/>
      </c>
      <c r="H372" s="79" t="str">
        <f>IF(ISERROR(VLOOKUP($B372,Effectifs!$F$8:$U$907,14,0)),"",VLOOKUP($B372,Effectifs!$F$8:$U$907,14,0))</f>
        <v/>
      </c>
      <c r="I372" s="71"/>
      <c r="J372" s="71"/>
      <c r="K372" s="71"/>
      <c r="L372" s="71"/>
      <c r="M372" s="71"/>
      <c r="N372" s="71"/>
      <c r="O372" s="71"/>
      <c r="P372" s="71"/>
      <c r="Q372" s="71"/>
      <c r="R372" s="74"/>
    </row>
    <row r="373" spans="2:18" x14ac:dyDescent="0.25">
      <c r="B373" s="69"/>
      <c r="C373" s="77" t="str">
        <f ca="1">IF(ISERROR(($C$3-VLOOKUP($B373,Effectifs!$F$8:$U$907,5,0))/365),"",($C$3-VLOOKUP($B373,Effectifs!$F$8:$U$907,5,0))/365)</f>
        <v/>
      </c>
      <c r="D373" s="82" t="str">
        <f>IF(ISERROR(VLOOKUP($B373,Effectifs!$F$8:$U$907,7,0)),"",VLOOKUP($B373,Effectifs!$F$8:$U$907,7,0))</f>
        <v/>
      </c>
      <c r="E373" s="83" t="str">
        <f>IF(ISERROR(VLOOKUP($B373,Effectifs!$F$8:$U$907,8,0)),"",VLOOKUP($B373,Effectifs!$F$8:$U$907,8,0))</f>
        <v/>
      </c>
      <c r="F373" s="83" t="str">
        <f>IF(ISERROR(VLOOKUP($B373,Effectifs!$F$8:$U$907,10,0)),"",VLOOKUP($B373,Effectifs!$F$8:$U$907,10,0))</f>
        <v/>
      </c>
      <c r="G373" s="82" t="str">
        <f>IF(ISERROR(VLOOKUP($B373,Effectifs!$F$8:$U$907,13,0)),"",VLOOKUP($B373,Effectifs!$F$8:$U$907,13,0))</f>
        <v/>
      </c>
      <c r="H373" s="79" t="str">
        <f>IF(ISERROR(VLOOKUP($B373,Effectifs!$F$8:$U$907,14,0)),"",VLOOKUP($B373,Effectifs!$F$8:$U$907,14,0))</f>
        <v/>
      </c>
      <c r="I373" s="71"/>
      <c r="J373" s="71"/>
      <c r="K373" s="71"/>
      <c r="L373" s="71"/>
      <c r="M373" s="71"/>
      <c r="N373" s="71"/>
      <c r="O373" s="71"/>
      <c r="P373" s="71"/>
      <c r="Q373" s="71"/>
      <c r="R373" s="74"/>
    </row>
    <row r="374" spans="2:18" x14ac:dyDescent="0.25">
      <c r="B374" s="69"/>
      <c r="C374" s="77" t="str">
        <f ca="1">IF(ISERROR(($C$3-VLOOKUP($B374,Effectifs!$F$8:$U$907,5,0))/365),"",($C$3-VLOOKUP($B374,Effectifs!$F$8:$U$907,5,0))/365)</f>
        <v/>
      </c>
      <c r="D374" s="82" t="str">
        <f>IF(ISERROR(VLOOKUP($B374,Effectifs!$F$8:$U$907,7,0)),"",VLOOKUP($B374,Effectifs!$F$8:$U$907,7,0))</f>
        <v/>
      </c>
      <c r="E374" s="83" t="str">
        <f>IF(ISERROR(VLOOKUP($B374,Effectifs!$F$8:$U$907,8,0)),"",VLOOKUP($B374,Effectifs!$F$8:$U$907,8,0))</f>
        <v/>
      </c>
      <c r="F374" s="83" t="str">
        <f>IF(ISERROR(VLOOKUP($B374,Effectifs!$F$8:$U$907,10,0)),"",VLOOKUP($B374,Effectifs!$F$8:$U$907,10,0))</f>
        <v/>
      </c>
      <c r="G374" s="82" t="str">
        <f>IF(ISERROR(VLOOKUP($B374,Effectifs!$F$8:$U$907,13,0)),"",VLOOKUP($B374,Effectifs!$F$8:$U$907,13,0))</f>
        <v/>
      </c>
      <c r="H374" s="79" t="str">
        <f>IF(ISERROR(VLOOKUP($B374,Effectifs!$F$8:$U$907,14,0)),"",VLOOKUP($B374,Effectifs!$F$8:$U$907,14,0))</f>
        <v/>
      </c>
      <c r="I374" s="71"/>
      <c r="J374" s="71"/>
      <c r="K374" s="71"/>
      <c r="L374" s="71"/>
      <c r="M374" s="71"/>
      <c r="N374" s="71"/>
      <c r="O374" s="71"/>
      <c r="P374" s="71"/>
      <c r="Q374" s="71"/>
      <c r="R374" s="74"/>
    </row>
    <row r="375" spans="2:18" x14ac:dyDescent="0.25">
      <c r="B375" s="69"/>
      <c r="C375" s="77" t="str">
        <f ca="1">IF(ISERROR(($C$3-VLOOKUP($B375,Effectifs!$F$8:$U$907,5,0))/365),"",($C$3-VLOOKUP($B375,Effectifs!$F$8:$U$907,5,0))/365)</f>
        <v/>
      </c>
      <c r="D375" s="82" t="str">
        <f>IF(ISERROR(VLOOKUP($B375,Effectifs!$F$8:$U$907,7,0)),"",VLOOKUP($B375,Effectifs!$F$8:$U$907,7,0))</f>
        <v/>
      </c>
      <c r="E375" s="83" t="str">
        <f>IF(ISERROR(VLOOKUP($B375,Effectifs!$F$8:$U$907,8,0)),"",VLOOKUP($B375,Effectifs!$F$8:$U$907,8,0))</f>
        <v/>
      </c>
      <c r="F375" s="83" t="str">
        <f>IF(ISERROR(VLOOKUP($B375,Effectifs!$F$8:$U$907,10,0)),"",VLOOKUP($B375,Effectifs!$F$8:$U$907,10,0))</f>
        <v/>
      </c>
      <c r="G375" s="82" t="str">
        <f>IF(ISERROR(VLOOKUP($B375,Effectifs!$F$8:$U$907,13,0)),"",VLOOKUP($B375,Effectifs!$F$8:$U$907,13,0))</f>
        <v/>
      </c>
      <c r="H375" s="79" t="str">
        <f>IF(ISERROR(VLOOKUP($B375,Effectifs!$F$8:$U$907,14,0)),"",VLOOKUP($B375,Effectifs!$F$8:$U$907,14,0))</f>
        <v/>
      </c>
      <c r="I375" s="71"/>
      <c r="J375" s="71"/>
      <c r="K375" s="71"/>
      <c r="L375" s="71"/>
      <c r="M375" s="71"/>
      <c r="N375" s="71"/>
      <c r="O375" s="71"/>
      <c r="P375" s="71"/>
      <c r="Q375" s="71"/>
      <c r="R375" s="74"/>
    </row>
    <row r="376" spans="2:18" x14ac:dyDescent="0.25">
      <c r="B376" s="69"/>
      <c r="C376" s="77" t="str">
        <f ca="1">IF(ISERROR(($C$3-VLOOKUP($B376,Effectifs!$F$8:$U$907,5,0))/365),"",($C$3-VLOOKUP($B376,Effectifs!$F$8:$U$907,5,0))/365)</f>
        <v/>
      </c>
      <c r="D376" s="82" t="str">
        <f>IF(ISERROR(VLOOKUP($B376,Effectifs!$F$8:$U$907,7,0)),"",VLOOKUP($B376,Effectifs!$F$8:$U$907,7,0))</f>
        <v/>
      </c>
      <c r="E376" s="83" t="str">
        <f>IF(ISERROR(VLOOKUP($B376,Effectifs!$F$8:$U$907,8,0)),"",VLOOKUP($B376,Effectifs!$F$8:$U$907,8,0))</f>
        <v/>
      </c>
      <c r="F376" s="83" t="str">
        <f>IF(ISERROR(VLOOKUP($B376,Effectifs!$F$8:$U$907,10,0)),"",VLOOKUP($B376,Effectifs!$F$8:$U$907,10,0))</f>
        <v/>
      </c>
      <c r="G376" s="82" t="str">
        <f>IF(ISERROR(VLOOKUP($B376,Effectifs!$F$8:$U$907,13,0)),"",VLOOKUP($B376,Effectifs!$F$8:$U$907,13,0))</f>
        <v/>
      </c>
      <c r="H376" s="79" t="str">
        <f>IF(ISERROR(VLOOKUP($B376,Effectifs!$F$8:$U$907,14,0)),"",VLOOKUP($B376,Effectifs!$F$8:$U$907,14,0))</f>
        <v/>
      </c>
      <c r="I376" s="71"/>
      <c r="J376" s="71"/>
      <c r="K376" s="71"/>
      <c r="L376" s="71"/>
      <c r="M376" s="71"/>
      <c r="N376" s="71"/>
      <c r="O376" s="71"/>
      <c r="P376" s="71"/>
      <c r="Q376" s="71"/>
      <c r="R376" s="74"/>
    </row>
    <row r="377" spans="2:18" x14ac:dyDescent="0.25">
      <c r="B377" s="69"/>
      <c r="C377" s="77" t="str">
        <f ca="1">IF(ISERROR(($C$3-VLOOKUP($B377,Effectifs!$F$8:$U$907,5,0))/365),"",($C$3-VLOOKUP($B377,Effectifs!$F$8:$U$907,5,0))/365)</f>
        <v/>
      </c>
      <c r="D377" s="82" t="str">
        <f>IF(ISERROR(VLOOKUP($B377,Effectifs!$F$8:$U$907,7,0)),"",VLOOKUP($B377,Effectifs!$F$8:$U$907,7,0))</f>
        <v/>
      </c>
      <c r="E377" s="83" t="str">
        <f>IF(ISERROR(VLOOKUP($B377,Effectifs!$F$8:$U$907,8,0)),"",VLOOKUP($B377,Effectifs!$F$8:$U$907,8,0))</f>
        <v/>
      </c>
      <c r="F377" s="83" t="str">
        <f>IF(ISERROR(VLOOKUP($B377,Effectifs!$F$8:$U$907,10,0)),"",VLOOKUP($B377,Effectifs!$F$8:$U$907,10,0))</f>
        <v/>
      </c>
      <c r="G377" s="82" t="str">
        <f>IF(ISERROR(VLOOKUP($B377,Effectifs!$F$8:$U$907,13,0)),"",VLOOKUP($B377,Effectifs!$F$8:$U$907,13,0))</f>
        <v/>
      </c>
      <c r="H377" s="79" t="str">
        <f>IF(ISERROR(VLOOKUP($B377,Effectifs!$F$8:$U$907,14,0)),"",VLOOKUP($B377,Effectifs!$F$8:$U$907,14,0))</f>
        <v/>
      </c>
      <c r="I377" s="71"/>
      <c r="J377" s="71"/>
      <c r="K377" s="71"/>
      <c r="L377" s="71"/>
      <c r="M377" s="71"/>
      <c r="N377" s="71"/>
      <c r="O377" s="71"/>
      <c r="P377" s="71"/>
      <c r="Q377" s="71"/>
      <c r="R377" s="74"/>
    </row>
    <row r="378" spans="2:18" x14ac:dyDescent="0.25">
      <c r="B378" s="69"/>
      <c r="C378" s="77" t="str">
        <f ca="1">IF(ISERROR(($C$3-VLOOKUP($B378,Effectifs!$F$8:$U$907,5,0))/365),"",($C$3-VLOOKUP($B378,Effectifs!$F$8:$U$907,5,0))/365)</f>
        <v/>
      </c>
      <c r="D378" s="82" t="str">
        <f>IF(ISERROR(VLOOKUP($B378,Effectifs!$F$8:$U$907,7,0)),"",VLOOKUP($B378,Effectifs!$F$8:$U$907,7,0))</f>
        <v/>
      </c>
      <c r="E378" s="83" t="str">
        <f>IF(ISERROR(VLOOKUP($B378,Effectifs!$F$8:$U$907,8,0)),"",VLOOKUP($B378,Effectifs!$F$8:$U$907,8,0))</f>
        <v/>
      </c>
      <c r="F378" s="83" t="str">
        <f>IF(ISERROR(VLOOKUP($B378,Effectifs!$F$8:$U$907,10,0)),"",VLOOKUP($B378,Effectifs!$F$8:$U$907,10,0))</f>
        <v/>
      </c>
      <c r="G378" s="82" t="str">
        <f>IF(ISERROR(VLOOKUP($B378,Effectifs!$F$8:$U$907,13,0)),"",VLOOKUP($B378,Effectifs!$F$8:$U$907,13,0))</f>
        <v/>
      </c>
      <c r="H378" s="79" t="str">
        <f>IF(ISERROR(VLOOKUP($B378,Effectifs!$F$8:$U$907,14,0)),"",VLOOKUP($B378,Effectifs!$F$8:$U$907,14,0))</f>
        <v/>
      </c>
      <c r="I378" s="71"/>
      <c r="J378" s="71"/>
      <c r="K378" s="71"/>
      <c r="L378" s="71"/>
      <c r="M378" s="71"/>
      <c r="N378" s="71"/>
      <c r="O378" s="71"/>
      <c r="P378" s="71"/>
      <c r="Q378" s="71"/>
      <c r="R378" s="74"/>
    </row>
    <row r="379" spans="2:18" x14ac:dyDescent="0.25">
      <c r="B379" s="69"/>
      <c r="C379" s="77" t="str">
        <f ca="1">IF(ISERROR(($C$3-VLOOKUP($B379,Effectifs!$F$8:$U$907,5,0))/365),"",($C$3-VLOOKUP($B379,Effectifs!$F$8:$U$907,5,0))/365)</f>
        <v/>
      </c>
      <c r="D379" s="82" t="str">
        <f>IF(ISERROR(VLOOKUP($B379,Effectifs!$F$8:$U$907,7,0)),"",VLOOKUP($B379,Effectifs!$F$8:$U$907,7,0))</f>
        <v/>
      </c>
      <c r="E379" s="83" t="str">
        <f>IF(ISERROR(VLOOKUP($B379,Effectifs!$F$8:$U$907,8,0)),"",VLOOKUP($B379,Effectifs!$F$8:$U$907,8,0))</f>
        <v/>
      </c>
      <c r="F379" s="83" t="str">
        <f>IF(ISERROR(VLOOKUP($B379,Effectifs!$F$8:$U$907,10,0)),"",VLOOKUP($B379,Effectifs!$F$8:$U$907,10,0))</f>
        <v/>
      </c>
      <c r="G379" s="82" t="str">
        <f>IF(ISERROR(VLOOKUP($B379,Effectifs!$F$8:$U$907,13,0)),"",VLOOKUP($B379,Effectifs!$F$8:$U$907,13,0))</f>
        <v/>
      </c>
      <c r="H379" s="79" t="str">
        <f>IF(ISERROR(VLOOKUP($B379,Effectifs!$F$8:$U$907,14,0)),"",VLOOKUP($B379,Effectifs!$F$8:$U$907,14,0))</f>
        <v/>
      </c>
      <c r="I379" s="71"/>
      <c r="J379" s="71"/>
      <c r="K379" s="71"/>
      <c r="L379" s="71"/>
      <c r="M379" s="71"/>
      <c r="N379" s="71"/>
      <c r="O379" s="71"/>
      <c r="P379" s="71"/>
      <c r="Q379" s="71"/>
      <c r="R379" s="74"/>
    </row>
    <row r="380" spans="2:18" x14ac:dyDescent="0.25">
      <c r="B380" s="69"/>
      <c r="C380" s="77" t="str">
        <f ca="1">IF(ISERROR(($C$3-VLOOKUP($B380,Effectifs!$F$8:$U$907,5,0))/365),"",($C$3-VLOOKUP($B380,Effectifs!$F$8:$U$907,5,0))/365)</f>
        <v/>
      </c>
      <c r="D380" s="82" t="str">
        <f>IF(ISERROR(VLOOKUP($B380,Effectifs!$F$8:$U$907,7,0)),"",VLOOKUP($B380,Effectifs!$F$8:$U$907,7,0))</f>
        <v/>
      </c>
      <c r="E380" s="83" t="str">
        <f>IF(ISERROR(VLOOKUP($B380,Effectifs!$F$8:$U$907,8,0)),"",VLOOKUP($B380,Effectifs!$F$8:$U$907,8,0))</f>
        <v/>
      </c>
      <c r="F380" s="83" t="str">
        <f>IF(ISERROR(VLOOKUP($B380,Effectifs!$F$8:$U$907,10,0)),"",VLOOKUP($B380,Effectifs!$F$8:$U$907,10,0))</f>
        <v/>
      </c>
      <c r="G380" s="82" t="str">
        <f>IF(ISERROR(VLOOKUP($B380,Effectifs!$F$8:$U$907,13,0)),"",VLOOKUP($B380,Effectifs!$F$8:$U$907,13,0))</f>
        <v/>
      </c>
      <c r="H380" s="79" t="str">
        <f>IF(ISERROR(VLOOKUP($B380,Effectifs!$F$8:$U$907,14,0)),"",VLOOKUP($B380,Effectifs!$F$8:$U$907,14,0))</f>
        <v/>
      </c>
      <c r="I380" s="71"/>
      <c r="J380" s="71"/>
      <c r="K380" s="71"/>
      <c r="L380" s="71"/>
      <c r="M380" s="71"/>
      <c r="N380" s="71"/>
      <c r="O380" s="71"/>
      <c r="P380" s="71"/>
      <c r="Q380" s="71"/>
      <c r="R380" s="74"/>
    </row>
    <row r="381" spans="2:18" x14ac:dyDescent="0.25">
      <c r="B381" s="69"/>
      <c r="C381" s="77" t="str">
        <f ca="1">IF(ISERROR(($C$3-VLOOKUP($B381,Effectifs!$F$8:$U$907,5,0))/365),"",($C$3-VLOOKUP($B381,Effectifs!$F$8:$U$907,5,0))/365)</f>
        <v/>
      </c>
      <c r="D381" s="82" t="str">
        <f>IF(ISERROR(VLOOKUP($B381,Effectifs!$F$8:$U$907,7,0)),"",VLOOKUP($B381,Effectifs!$F$8:$U$907,7,0))</f>
        <v/>
      </c>
      <c r="E381" s="83" t="str">
        <f>IF(ISERROR(VLOOKUP($B381,Effectifs!$F$8:$U$907,8,0)),"",VLOOKUP($B381,Effectifs!$F$8:$U$907,8,0))</f>
        <v/>
      </c>
      <c r="F381" s="83" t="str">
        <f>IF(ISERROR(VLOOKUP($B381,Effectifs!$F$8:$U$907,10,0)),"",VLOOKUP($B381,Effectifs!$F$8:$U$907,10,0))</f>
        <v/>
      </c>
      <c r="G381" s="82" t="str">
        <f>IF(ISERROR(VLOOKUP($B381,Effectifs!$F$8:$U$907,13,0)),"",VLOOKUP($B381,Effectifs!$F$8:$U$907,13,0))</f>
        <v/>
      </c>
      <c r="H381" s="79" t="str">
        <f>IF(ISERROR(VLOOKUP($B381,Effectifs!$F$8:$U$907,14,0)),"",VLOOKUP($B381,Effectifs!$F$8:$U$907,14,0))</f>
        <v/>
      </c>
      <c r="I381" s="71"/>
      <c r="J381" s="71"/>
      <c r="K381" s="71"/>
      <c r="L381" s="71"/>
      <c r="M381" s="71"/>
      <c r="N381" s="71"/>
      <c r="O381" s="71"/>
      <c r="P381" s="71"/>
      <c r="Q381" s="71"/>
      <c r="R381" s="74"/>
    </row>
    <row r="382" spans="2:18" x14ac:dyDescent="0.25">
      <c r="B382" s="69"/>
      <c r="C382" s="77" t="str">
        <f ca="1">IF(ISERROR(($C$3-VLOOKUP($B382,Effectifs!$F$8:$U$907,5,0))/365),"",($C$3-VLOOKUP($B382,Effectifs!$F$8:$U$907,5,0))/365)</f>
        <v/>
      </c>
      <c r="D382" s="82" t="str">
        <f>IF(ISERROR(VLOOKUP($B382,Effectifs!$F$8:$U$907,7,0)),"",VLOOKUP($B382,Effectifs!$F$8:$U$907,7,0))</f>
        <v/>
      </c>
      <c r="E382" s="83" t="str">
        <f>IF(ISERROR(VLOOKUP($B382,Effectifs!$F$8:$U$907,8,0)),"",VLOOKUP($B382,Effectifs!$F$8:$U$907,8,0))</f>
        <v/>
      </c>
      <c r="F382" s="83" t="str">
        <f>IF(ISERROR(VLOOKUP($B382,Effectifs!$F$8:$U$907,10,0)),"",VLOOKUP($B382,Effectifs!$F$8:$U$907,10,0))</f>
        <v/>
      </c>
      <c r="G382" s="82" t="str">
        <f>IF(ISERROR(VLOOKUP($B382,Effectifs!$F$8:$U$907,13,0)),"",VLOOKUP($B382,Effectifs!$F$8:$U$907,13,0))</f>
        <v/>
      </c>
      <c r="H382" s="79" t="str">
        <f>IF(ISERROR(VLOOKUP($B382,Effectifs!$F$8:$U$907,14,0)),"",VLOOKUP($B382,Effectifs!$F$8:$U$907,14,0))</f>
        <v/>
      </c>
      <c r="I382" s="71"/>
      <c r="J382" s="71"/>
      <c r="K382" s="71"/>
      <c r="L382" s="71"/>
      <c r="M382" s="71"/>
      <c r="N382" s="71"/>
      <c r="O382" s="71"/>
      <c r="P382" s="71"/>
      <c r="Q382" s="71"/>
      <c r="R382" s="74"/>
    </row>
    <row r="383" spans="2:18" x14ac:dyDescent="0.25">
      <c r="B383" s="69"/>
      <c r="C383" s="77" t="str">
        <f ca="1">IF(ISERROR(($C$3-VLOOKUP($B383,Effectifs!$F$8:$U$907,5,0))/365),"",($C$3-VLOOKUP($B383,Effectifs!$F$8:$U$907,5,0))/365)</f>
        <v/>
      </c>
      <c r="D383" s="82" t="str">
        <f>IF(ISERROR(VLOOKUP($B383,Effectifs!$F$8:$U$907,7,0)),"",VLOOKUP($B383,Effectifs!$F$8:$U$907,7,0))</f>
        <v/>
      </c>
      <c r="E383" s="83" t="str">
        <f>IF(ISERROR(VLOOKUP($B383,Effectifs!$F$8:$U$907,8,0)),"",VLOOKUP($B383,Effectifs!$F$8:$U$907,8,0))</f>
        <v/>
      </c>
      <c r="F383" s="83" t="str">
        <f>IF(ISERROR(VLOOKUP($B383,Effectifs!$F$8:$U$907,10,0)),"",VLOOKUP($B383,Effectifs!$F$8:$U$907,10,0))</f>
        <v/>
      </c>
      <c r="G383" s="82" t="str">
        <f>IF(ISERROR(VLOOKUP($B383,Effectifs!$F$8:$U$907,13,0)),"",VLOOKUP($B383,Effectifs!$F$8:$U$907,13,0))</f>
        <v/>
      </c>
      <c r="H383" s="79" t="str">
        <f>IF(ISERROR(VLOOKUP($B383,Effectifs!$F$8:$U$907,14,0)),"",VLOOKUP($B383,Effectifs!$F$8:$U$907,14,0))</f>
        <v/>
      </c>
      <c r="I383" s="71"/>
      <c r="J383" s="71"/>
      <c r="K383" s="71"/>
      <c r="L383" s="71"/>
      <c r="M383" s="71"/>
      <c r="N383" s="71"/>
      <c r="O383" s="71"/>
      <c r="P383" s="71"/>
      <c r="Q383" s="71"/>
      <c r="R383" s="74"/>
    </row>
    <row r="384" spans="2:18" x14ac:dyDescent="0.25">
      <c r="B384" s="69"/>
      <c r="C384" s="77" t="str">
        <f ca="1">IF(ISERROR(($C$3-VLOOKUP($B384,Effectifs!$F$8:$U$907,5,0))/365),"",($C$3-VLOOKUP($B384,Effectifs!$F$8:$U$907,5,0))/365)</f>
        <v/>
      </c>
      <c r="D384" s="82" t="str">
        <f>IF(ISERROR(VLOOKUP($B384,Effectifs!$F$8:$U$907,7,0)),"",VLOOKUP($B384,Effectifs!$F$8:$U$907,7,0))</f>
        <v/>
      </c>
      <c r="E384" s="83" t="str">
        <f>IF(ISERROR(VLOOKUP($B384,Effectifs!$F$8:$U$907,8,0)),"",VLOOKUP($B384,Effectifs!$F$8:$U$907,8,0))</f>
        <v/>
      </c>
      <c r="F384" s="83" t="str">
        <f>IF(ISERROR(VLOOKUP($B384,Effectifs!$F$8:$U$907,10,0)),"",VLOOKUP($B384,Effectifs!$F$8:$U$907,10,0))</f>
        <v/>
      </c>
      <c r="G384" s="82" t="str">
        <f>IF(ISERROR(VLOOKUP($B384,Effectifs!$F$8:$U$907,13,0)),"",VLOOKUP($B384,Effectifs!$F$8:$U$907,13,0))</f>
        <v/>
      </c>
      <c r="H384" s="79" t="str">
        <f>IF(ISERROR(VLOOKUP($B384,Effectifs!$F$8:$U$907,14,0)),"",VLOOKUP($B384,Effectifs!$F$8:$U$907,14,0))</f>
        <v/>
      </c>
      <c r="I384" s="71"/>
      <c r="J384" s="71"/>
      <c r="K384" s="71"/>
      <c r="L384" s="71"/>
      <c r="M384" s="71"/>
      <c r="N384" s="71"/>
      <c r="O384" s="71"/>
      <c r="P384" s="71"/>
      <c r="Q384" s="71"/>
      <c r="R384" s="74"/>
    </row>
    <row r="385" spans="2:18" x14ac:dyDescent="0.25">
      <c r="B385" s="69"/>
      <c r="C385" s="77" t="str">
        <f ca="1">IF(ISERROR(($C$3-VLOOKUP($B385,Effectifs!$F$8:$U$907,5,0))/365),"",($C$3-VLOOKUP($B385,Effectifs!$F$8:$U$907,5,0))/365)</f>
        <v/>
      </c>
      <c r="D385" s="82" t="str">
        <f>IF(ISERROR(VLOOKUP($B385,Effectifs!$F$8:$U$907,7,0)),"",VLOOKUP($B385,Effectifs!$F$8:$U$907,7,0))</f>
        <v/>
      </c>
      <c r="E385" s="83" t="str">
        <f>IF(ISERROR(VLOOKUP($B385,Effectifs!$F$8:$U$907,8,0)),"",VLOOKUP($B385,Effectifs!$F$8:$U$907,8,0))</f>
        <v/>
      </c>
      <c r="F385" s="83" t="str">
        <f>IF(ISERROR(VLOOKUP($B385,Effectifs!$F$8:$U$907,10,0)),"",VLOOKUP($B385,Effectifs!$F$8:$U$907,10,0))</f>
        <v/>
      </c>
      <c r="G385" s="82" t="str">
        <f>IF(ISERROR(VLOOKUP($B385,Effectifs!$F$8:$U$907,13,0)),"",VLOOKUP($B385,Effectifs!$F$8:$U$907,13,0))</f>
        <v/>
      </c>
      <c r="H385" s="79" t="str">
        <f>IF(ISERROR(VLOOKUP($B385,Effectifs!$F$8:$U$907,14,0)),"",VLOOKUP($B385,Effectifs!$F$8:$U$907,14,0))</f>
        <v/>
      </c>
      <c r="I385" s="71"/>
      <c r="J385" s="71"/>
      <c r="K385" s="71"/>
      <c r="L385" s="71"/>
      <c r="M385" s="71"/>
      <c r="N385" s="71"/>
      <c r="O385" s="71"/>
      <c r="P385" s="71"/>
      <c r="Q385" s="71"/>
      <c r="R385" s="74"/>
    </row>
    <row r="386" spans="2:18" x14ac:dyDescent="0.25">
      <c r="B386" s="69"/>
      <c r="C386" s="77" t="str">
        <f ca="1">IF(ISERROR(($C$3-VLOOKUP($B386,Effectifs!$F$8:$U$907,5,0))/365),"",($C$3-VLOOKUP($B386,Effectifs!$F$8:$U$907,5,0))/365)</f>
        <v/>
      </c>
      <c r="D386" s="82" t="str">
        <f>IF(ISERROR(VLOOKUP($B386,Effectifs!$F$8:$U$907,7,0)),"",VLOOKUP($B386,Effectifs!$F$8:$U$907,7,0))</f>
        <v/>
      </c>
      <c r="E386" s="83" t="str">
        <f>IF(ISERROR(VLOOKUP($B386,Effectifs!$F$8:$U$907,8,0)),"",VLOOKUP($B386,Effectifs!$F$8:$U$907,8,0))</f>
        <v/>
      </c>
      <c r="F386" s="83" t="str">
        <f>IF(ISERROR(VLOOKUP($B386,Effectifs!$F$8:$U$907,10,0)),"",VLOOKUP($B386,Effectifs!$F$8:$U$907,10,0))</f>
        <v/>
      </c>
      <c r="G386" s="82" t="str">
        <f>IF(ISERROR(VLOOKUP($B386,Effectifs!$F$8:$U$907,13,0)),"",VLOOKUP($B386,Effectifs!$F$8:$U$907,13,0))</f>
        <v/>
      </c>
      <c r="H386" s="79" t="str">
        <f>IF(ISERROR(VLOOKUP($B386,Effectifs!$F$8:$U$907,14,0)),"",VLOOKUP($B386,Effectifs!$F$8:$U$907,14,0))</f>
        <v/>
      </c>
      <c r="I386" s="71"/>
      <c r="J386" s="71"/>
      <c r="K386" s="71"/>
      <c r="L386" s="71"/>
      <c r="M386" s="71"/>
      <c r="N386" s="71"/>
      <c r="O386" s="71"/>
      <c r="P386" s="71"/>
      <c r="Q386" s="71"/>
      <c r="R386" s="74"/>
    </row>
    <row r="387" spans="2:18" x14ac:dyDescent="0.25">
      <c r="B387" s="69"/>
      <c r="C387" s="77" t="str">
        <f ca="1">IF(ISERROR(($C$3-VLOOKUP($B387,Effectifs!$F$8:$U$907,5,0))/365),"",($C$3-VLOOKUP($B387,Effectifs!$F$8:$U$907,5,0))/365)</f>
        <v/>
      </c>
      <c r="D387" s="82" t="str">
        <f>IF(ISERROR(VLOOKUP($B387,Effectifs!$F$8:$U$907,7,0)),"",VLOOKUP($B387,Effectifs!$F$8:$U$907,7,0))</f>
        <v/>
      </c>
      <c r="E387" s="83" t="str">
        <f>IF(ISERROR(VLOOKUP($B387,Effectifs!$F$8:$U$907,8,0)),"",VLOOKUP($B387,Effectifs!$F$8:$U$907,8,0))</f>
        <v/>
      </c>
      <c r="F387" s="83" t="str">
        <f>IF(ISERROR(VLOOKUP($B387,Effectifs!$F$8:$U$907,10,0)),"",VLOOKUP($B387,Effectifs!$F$8:$U$907,10,0))</f>
        <v/>
      </c>
      <c r="G387" s="82" t="str">
        <f>IF(ISERROR(VLOOKUP($B387,Effectifs!$F$8:$U$907,13,0)),"",VLOOKUP($B387,Effectifs!$F$8:$U$907,13,0))</f>
        <v/>
      </c>
      <c r="H387" s="79" t="str">
        <f>IF(ISERROR(VLOOKUP($B387,Effectifs!$F$8:$U$907,14,0)),"",VLOOKUP($B387,Effectifs!$F$8:$U$907,14,0))</f>
        <v/>
      </c>
      <c r="I387" s="71"/>
      <c r="J387" s="71"/>
      <c r="K387" s="71"/>
      <c r="L387" s="71"/>
      <c r="M387" s="71"/>
      <c r="N387" s="71"/>
      <c r="O387" s="71"/>
      <c r="P387" s="71"/>
      <c r="Q387" s="71"/>
      <c r="R387" s="74"/>
    </row>
    <row r="388" spans="2:18" x14ac:dyDescent="0.25">
      <c r="B388" s="69"/>
      <c r="C388" s="77" t="str">
        <f ca="1">IF(ISERROR(($C$3-VLOOKUP($B388,Effectifs!$F$8:$U$907,5,0))/365),"",($C$3-VLOOKUP($B388,Effectifs!$F$8:$U$907,5,0))/365)</f>
        <v/>
      </c>
      <c r="D388" s="82" t="str">
        <f>IF(ISERROR(VLOOKUP($B388,Effectifs!$F$8:$U$907,7,0)),"",VLOOKUP($B388,Effectifs!$F$8:$U$907,7,0))</f>
        <v/>
      </c>
      <c r="E388" s="83" t="str">
        <f>IF(ISERROR(VLOOKUP($B388,Effectifs!$F$8:$U$907,8,0)),"",VLOOKUP($B388,Effectifs!$F$8:$U$907,8,0))</f>
        <v/>
      </c>
      <c r="F388" s="83" t="str">
        <f>IF(ISERROR(VLOOKUP($B388,Effectifs!$F$8:$U$907,10,0)),"",VLOOKUP($B388,Effectifs!$F$8:$U$907,10,0))</f>
        <v/>
      </c>
      <c r="G388" s="82" t="str">
        <f>IF(ISERROR(VLOOKUP($B388,Effectifs!$F$8:$U$907,13,0)),"",VLOOKUP($B388,Effectifs!$F$8:$U$907,13,0))</f>
        <v/>
      </c>
      <c r="H388" s="79" t="str">
        <f>IF(ISERROR(VLOOKUP($B388,Effectifs!$F$8:$U$907,14,0)),"",VLOOKUP($B388,Effectifs!$F$8:$U$907,14,0))</f>
        <v/>
      </c>
      <c r="I388" s="71"/>
      <c r="J388" s="71"/>
      <c r="K388" s="71"/>
      <c r="L388" s="71"/>
      <c r="M388" s="71"/>
      <c r="N388" s="71"/>
      <c r="O388" s="71"/>
      <c r="P388" s="71"/>
      <c r="Q388" s="71"/>
      <c r="R388" s="74"/>
    </row>
    <row r="389" spans="2:18" x14ac:dyDescent="0.25">
      <c r="B389" s="69"/>
      <c r="C389" s="77" t="str">
        <f ca="1">IF(ISERROR(($C$3-VLOOKUP($B389,Effectifs!$F$8:$U$907,5,0))/365),"",($C$3-VLOOKUP($B389,Effectifs!$F$8:$U$907,5,0))/365)</f>
        <v/>
      </c>
      <c r="D389" s="82" t="str">
        <f>IF(ISERROR(VLOOKUP($B389,Effectifs!$F$8:$U$907,7,0)),"",VLOOKUP($B389,Effectifs!$F$8:$U$907,7,0))</f>
        <v/>
      </c>
      <c r="E389" s="83" t="str">
        <f>IF(ISERROR(VLOOKUP($B389,Effectifs!$F$8:$U$907,8,0)),"",VLOOKUP($B389,Effectifs!$F$8:$U$907,8,0))</f>
        <v/>
      </c>
      <c r="F389" s="83" t="str">
        <f>IF(ISERROR(VLOOKUP($B389,Effectifs!$F$8:$U$907,10,0)),"",VLOOKUP($B389,Effectifs!$F$8:$U$907,10,0))</f>
        <v/>
      </c>
      <c r="G389" s="82" t="str">
        <f>IF(ISERROR(VLOOKUP($B389,Effectifs!$F$8:$U$907,13,0)),"",VLOOKUP($B389,Effectifs!$F$8:$U$907,13,0))</f>
        <v/>
      </c>
      <c r="H389" s="79" t="str">
        <f>IF(ISERROR(VLOOKUP($B389,Effectifs!$F$8:$U$907,14,0)),"",VLOOKUP($B389,Effectifs!$F$8:$U$907,14,0))</f>
        <v/>
      </c>
      <c r="I389" s="71"/>
      <c r="J389" s="71"/>
      <c r="K389" s="71"/>
      <c r="L389" s="71"/>
      <c r="M389" s="71"/>
      <c r="N389" s="71"/>
      <c r="O389" s="71"/>
      <c r="P389" s="71"/>
      <c r="Q389" s="71"/>
      <c r="R389" s="74"/>
    </row>
    <row r="390" spans="2:18" x14ac:dyDescent="0.25">
      <c r="B390" s="69"/>
      <c r="C390" s="77" t="str">
        <f ca="1">IF(ISERROR(($C$3-VLOOKUP($B390,Effectifs!$F$8:$U$907,5,0))/365),"",($C$3-VLOOKUP($B390,Effectifs!$F$8:$U$907,5,0))/365)</f>
        <v/>
      </c>
      <c r="D390" s="82" t="str">
        <f>IF(ISERROR(VLOOKUP($B390,Effectifs!$F$8:$U$907,7,0)),"",VLOOKUP($B390,Effectifs!$F$8:$U$907,7,0))</f>
        <v/>
      </c>
      <c r="E390" s="83" t="str">
        <f>IF(ISERROR(VLOOKUP($B390,Effectifs!$F$8:$U$907,8,0)),"",VLOOKUP($B390,Effectifs!$F$8:$U$907,8,0))</f>
        <v/>
      </c>
      <c r="F390" s="83" t="str">
        <f>IF(ISERROR(VLOOKUP($B390,Effectifs!$F$8:$U$907,10,0)),"",VLOOKUP($B390,Effectifs!$F$8:$U$907,10,0))</f>
        <v/>
      </c>
      <c r="G390" s="82" t="str">
        <f>IF(ISERROR(VLOOKUP($B390,Effectifs!$F$8:$U$907,13,0)),"",VLOOKUP($B390,Effectifs!$F$8:$U$907,13,0))</f>
        <v/>
      </c>
      <c r="H390" s="79" t="str">
        <f>IF(ISERROR(VLOOKUP($B390,Effectifs!$F$8:$U$907,14,0)),"",VLOOKUP($B390,Effectifs!$F$8:$U$907,14,0))</f>
        <v/>
      </c>
      <c r="I390" s="71"/>
      <c r="J390" s="71"/>
      <c r="K390" s="71"/>
      <c r="L390" s="71"/>
      <c r="M390" s="71"/>
      <c r="N390" s="71"/>
      <c r="O390" s="71"/>
      <c r="P390" s="71"/>
      <c r="Q390" s="71"/>
      <c r="R390" s="74"/>
    </row>
    <row r="391" spans="2:18" x14ac:dyDescent="0.25">
      <c r="B391" s="69"/>
      <c r="C391" s="77" t="str">
        <f ca="1">IF(ISERROR(($C$3-VLOOKUP($B391,Effectifs!$F$8:$U$907,5,0))/365),"",($C$3-VLOOKUP($B391,Effectifs!$F$8:$U$907,5,0))/365)</f>
        <v/>
      </c>
      <c r="D391" s="82" t="str">
        <f>IF(ISERROR(VLOOKUP($B391,Effectifs!$F$8:$U$907,7,0)),"",VLOOKUP($B391,Effectifs!$F$8:$U$907,7,0))</f>
        <v/>
      </c>
      <c r="E391" s="83" t="str">
        <f>IF(ISERROR(VLOOKUP($B391,Effectifs!$F$8:$U$907,8,0)),"",VLOOKUP($B391,Effectifs!$F$8:$U$907,8,0))</f>
        <v/>
      </c>
      <c r="F391" s="83" t="str">
        <f>IF(ISERROR(VLOOKUP($B391,Effectifs!$F$8:$U$907,10,0)),"",VLOOKUP($B391,Effectifs!$F$8:$U$907,10,0))</f>
        <v/>
      </c>
      <c r="G391" s="82" t="str">
        <f>IF(ISERROR(VLOOKUP($B391,Effectifs!$F$8:$U$907,13,0)),"",VLOOKUP($B391,Effectifs!$F$8:$U$907,13,0))</f>
        <v/>
      </c>
      <c r="H391" s="79" t="str">
        <f>IF(ISERROR(VLOOKUP($B391,Effectifs!$F$8:$U$907,14,0)),"",VLOOKUP($B391,Effectifs!$F$8:$U$907,14,0))</f>
        <v/>
      </c>
      <c r="I391" s="71"/>
      <c r="J391" s="71"/>
      <c r="K391" s="71"/>
      <c r="L391" s="71"/>
      <c r="M391" s="71"/>
      <c r="N391" s="71"/>
      <c r="O391" s="71"/>
      <c r="P391" s="71"/>
      <c r="Q391" s="71"/>
      <c r="R391" s="74"/>
    </row>
    <row r="392" spans="2:18" x14ac:dyDescent="0.25">
      <c r="B392" s="69"/>
      <c r="C392" s="77" t="str">
        <f ca="1">IF(ISERROR(($C$3-VLOOKUP($B392,Effectifs!$F$8:$U$907,5,0))/365),"",($C$3-VLOOKUP($B392,Effectifs!$F$8:$U$907,5,0))/365)</f>
        <v/>
      </c>
      <c r="D392" s="82" t="str">
        <f>IF(ISERROR(VLOOKUP($B392,Effectifs!$F$8:$U$907,7,0)),"",VLOOKUP($B392,Effectifs!$F$8:$U$907,7,0))</f>
        <v/>
      </c>
      <c r="E392" s="83" t="str">
        <f>IF(ISERROR(VLOOKUP($B392,Effectifs!$F$8:$U$907,8,0)),"",VLOOKUP($B392,Effectifs!$F$8:$U$907,8,0))</f>
        <v/>
      </c>
      <c r="F392" s="83" t="str">
        <f>IF(ISERROR(VLOOKUP($B392,Effectifs!$F$8:$U$907,10,0)),"",VLOOKUP($B392,Effectifs!$F$8:$U$907,10,0))</f>
        <v/>
      </c>
      <c r="G392" s="82" t="str">
        <f>IF(ISERROR(VLOOKUP($B392,Effectifs!$F$8:$U$907,13,0)),"",VLOOKUP($B392,Effectifs!$F$8:$U$907,13,0))</f>
        <v/>
      </c>
      <c r="H392" s="79" t="str">
        <f>IF(ISERROR(VLOOKUP($B392,Effectifs!$F$8:$U$907,14,0)),"",VLOOKUP($B392,Effectifs!$F$8:$U$907,14,0))</f>
        <v/>
      </c>
      <c r="I392" s="71"/>
      <c r="J392" s="71"/>
      <c r="K392" s="71"/>
      <c r="L392" s="71"/>
      <c r="M392" s="71"/>
      <c r="N392" s="71"/>
      <c r="O392" s="71"/>
      <c r="P392" s="71"/>
      <c r="Q392" s="71"/>
      <c r="R392" s="74"/>
    </row>
    <row r="393" spans="2:18" x14ac:dyDescent="0.25">
      <c r="B393" s="69"/>
      <c r="C393" s="77" t="str">
        <f ca="1">IF(ISERROR(($C$3-VLOOKUP($B393,Effectifs!$F$8:$U$907,5,0))/365),"",($C$3-VLOOKUP($B393,Effectifs!$F$8:$U$907,5,0))/365)</f>
        <v/>
      </c>
      <c r="D393" s="82" t="str">
        <f>IF(ISERROR(VLOOKUP($B393,Effectifs!$F$8:$U$907,7,0)),"",VLOOKUP($B393,Effectifs!$F$8:$U$907,7,0))</f>
        <v/>
      </c>
      <c r="E393" s="83" t="str">
        <f>IF(ISERROR(VLOOKUP($B393,Effectifs!$F$8:$U$907,8,0)),"",VLOOKUP($B393,Effectifs!$F$8:$U$907,8,0))</f>
        <v/>
      </c>
      <c r="F393" s="83" t="str">
        <f>IF(ISERROR(VLOOKUP($B393,Effectifs!$F$8:$U$907,10,0)),"",VLOOKUP($B393,Effectifs!$F$8:$U$907,10,0))</f>
        <v/>
      </c>
      <c r="G393" s="82" t="str">
        <f>IF(ISERROR(VLOOKUP($B393,Effectifs!$F$8:$U$907,13,0)),"",VLOOKUP($B393,Effectifs!$F$8:$U$907,13,0))</f>
        <v/>
      </c>
      <c r="H393" s="79" t="str">
        <f>IF(ISERROR(VLOOKUP($B393,Effectifs!$F$8:$U$907,14,0)),"",VLOOKUP($B393,Effectifs!$F$8:$U$907,14,0))</f>
        <v/>
      </c>
      <c r="I393" s="71"/>
      <c r="J393" s="71"/>
      <c r="K393" s="71"/>
      <c r="L393" s="71"/>
      <c r="M393" s="71"/>
      <c r="N393" s="71"/>
      <c r="O393" s="71"/>
      <c r="P393" s="71"/>
      <c r="Q393" s="71"/>
      <c r="R393" s="74"/>
    </row>
    <row r="394" spans="2:18" x14ac:dyDescent="0.25">
      <c r="B394" s="69"/>
      <c r="C394" s="77" t="str">
        <f ca="1">IF(ISERROR(($C$3-VLOOKUP($B394,Effectifs!$F$8:$U$907,5,0))/365),"",($C$3-VLOOKUP($B394,Effectifs!$F$8:$U$907,5,0))/365)</f>
        <v/>
      </c>
      <c r="D394" s="82" t="str">
        <f>IF(ISERROR(VLOOKUP($B394,Effectifs!$F$8:$U$907,7,0)),"",VLOOKUP($B394,Effectifs!$F$8:$U$907,7,0))</f>
        <v/>
      </c>
      <c r="E394" s="83" t="str">
        <f>IF(ISERROR(VLOOKUP($B394,Effectifs!$F$8:$U$907,8,0)),"",VLOOKUP($B394,Effectifs!$F$8:$U$907,8,0))</f>
        <v/>
      </c>
      <c r="F394" s="83" t="str">
        <f>IF(ISERROR(VLOOKUP($B394,Effectifs!$F$8:$U$907,10,0)),"",VLOOKUP($B394,Effectifs!$F$8:$U$907,10,0))</f>
        <v/>
      </c>
      <c r="G394" s="82" t="str">
        <f>IF(ISERROR(VLOOKUP($B394,Effectifs!$F$8:$U$907,13,0)),"",VLOOKUP($B394,Effectifs!$F$8:$U$907,13,0))</f>
        <v/>
      </c>
      <c r="H394" s="79" t="str">
        <f>IF(ISERROR(VLOOKUP($B394,Effectifs!$F$8:$U$907,14,0)),"",VLOOKUP($B394,Effectifs!$F$8:$U$907,14,0))</f>
        <v/>
      </c>
      <c r="I394" s="71"/>
      <c r="J394" s="71"/>
      <c r="K394" s="71"/>
      <c r="L394" s="71"/>
      <c r="M394" s="71"/>
      <c r="N394" s="71"/>
      <c r="O394" s="71"/>
      <c r="P394" s="71"/>
      <c r="Q394" s="71"/>
      <c r="R394" s="74"/>
    </row>
    <row r="395" spans="2:18" x14ac:dyDescent="0.25">
      <c r="B395" s="69"/>
      <c r="C395" s="77" t="str">
        <f ca="1">IF(ISERROR(($C$3-VLOOKUP($B395,Effectifs!$F$8:$U$907,5,0))/365),"",($C$3-VLOOKUP($B395,Effectifs!$F$8:$U$907,5,0))/365)</f>
        <v/>
      </c>
      <c r="D395" s="82" t="str">
        <f>IF(ISERROR(VLOOKUP($B395,Effectifs!$F$8:$U$907,7,0)),"",VLOOKUP($B395,Effectifs!$F$8:$U$907,7,0))</f>
        <v/>
      </c>
      <c r="E395" s="83" t="str">
        <f>IF(ISERROR(VLOOKUP($B395,Effectifs!$F$8:$U$907,8,0)),"",VLOOKUP($B395,Effectifs!$F$8:$U$907,8,0))</f>
        <v/>
      </c>
      <c r="F395" s="83" t="str">
        <f>IF(ISERROR(VLOOKUP($B395,Effectifs!$F$8:$U$907,10,0)),"",VLOOKUP($B395,Effectifs!$F$8:$U$907,10,0))</f>
        <v/>
      </c>
      <c r="G395" s="82" t="str">
        <f>IF(ISERROR(VLOOKUP($B395,Effectifs!$F$8:$U$907,13,0)),"",VLOOKUP($B395,Effectifs!$F$8:$U$907,13,0))</f>
        <v/>
      </c>
      <c r="H395" s="79" t="str">
        <f>IF(ISERROR(VLOOKUP($B395,Effectifs!$F$8:$U$907,14,0)),"",VLOOKUP($B395,Effectifs!$F$8:$U$907,14,0))</f>
        <v/>
      </c>
      <c r="I395" s="71"/>
      <c r="J395" s="71"/>
      <c r="K395" s="71"/>
      <c r="L395" s="71"/>
      <c r="M395" s="71"/>
      <c r="N395" s="71"/>
      <c r="O395" s="71"/>
      <c r="P395" s="71"/>
      <c r="Q395" s="71"/>
      <c r="R395" s="74"/>
    </row>
    <row r="396" spans="2:18" x14ac:dyDescent="0.25">
      <c r="B396" s="69"/>
      <c r="C396" s="77" t="str">
        <f ca="1">IF(ISERROR(($C$3-VLOOKUP($B396,Effectifs!$F$8:$U$907,5,0))/365),"",($C$3-VLOOKUP($B396,Effectifs!$F$8:$U$907,5,0))/365)</f>
        <v/>
      </c>
      <c r="D396" s="82" t="str">
        <f>IF(ISERROR(VLOOKUP($B396,Effectifs!$F$8:$U$907,7,0)),"",VLOOKUP($B396,Effectifs!$F$8:$U$907,7,0))</f>
        <v/>
      </c>
      <c r="E396" s="83" t="str">
        <f>IF(ISERROR(VLOOKUP($B396,Effectifs!$F$8:$U$907,8,0)),"",VLOOKUP($B396,Effectifs!$F$8:$U$907,8,0))</f>
        <v/>
      </c>
      <c r="F396" s="83" t="str">
        <f>IF(ISERROR(VLOOKUP($B396,Effectifs!$F$8:$U$907,10,0)),"",VLOOKUP($B396,Effectifs!$F$8:$U$907,10,0))</f>
        <v/>
      </c>
      <c r="G396" s="82" t="str">
        <f>IF(ISERROR(VLOOKUP($B396,Effectifs!$F$8:$U$907,13,0)),"",VLOOKUP($B396,Effectifs!$F$8:$U$907,13,0))</f>
        <v/>
      </c>
      <c r="H396" s="79" t="str">
        <f>IF(ISERROR(VLOOKUP($B396,Effectifs!$F$8:$U$907,14,0)),"",VLOOKUP($B396,Effectifs!$F$8:$U$907,14,0))</f>
        <v/>
      </c>
      <c r="I396" s="71"/>
      <c r="J396" s="71"/>
      <c r="K396" s="71"/>
      <c r="L396" s="71"/>
      <c r="M396" s="71"/>
      <c r="N396" s="71"/>
      <c r="O396" s="71"/>
      <c r="P396" s="71"/>
      <c r="Q396" s="71"/>
      <c r="R396" s="74"/>
    </row>
    <row r="397" spans="2:18" x14ac:dyDescent="0.25">
      <c r="B397" s="69"/>
      <c r="C397" s="77" t="str">
        <f ca="1">IF(ISERROR(($C$3-VLOOKUP($B397,Effectifs!$F$8:$U$907,5,0))/365),"",($C$3-VLOOKUP($B397,Effectifs!$F$8:$U$907,5,0))/365)</f>
        <v/>
      </c>
      <c r="D397" s="82" t="str">
        <f>IF(ISERROR(VLOOKUP($B397,Effectifs!$F$8:$U$907,7,0)),"",VLOOKUP($B397,Effectifs!$F$8:$U$907,7,0))</f>
        <v/>
      </c>
      <c r="E397" s="83" t="str">
        <f>IF(ISERROR(VLOOKUP($B397,Effectifs!$F$8:$U$907,8,0)),"",VLOOKUP($B397,Effectifs!$F$8:$U$907,8,0))</f>
        <v/>
      </c>
      <c r="F397" s="83" t="str">
        <f>IF(ISERROR(VLOOKUP($B397,Effectifs!$F$8:$U$907,10,0)),"",VLOOKUP($B397,Effectifs!$F$8:$U$907,10,0))</f>
        <v/>
      </c>
      <c r="G397" s="82" t="str">
        <f>IF(ISERROR(VLOOKUP($B397,Effectifs!$F$8:$U$907,13,0)),"",VLOOKUP($B397,Effectifs!$F$8:$U$907,13,0))</f>
        <v/>
      </c>
      <c r="H397" s="79" t="str">
        <f>IF(ISERROR(VLOOKUP($B397,Effectifs!$F$8:$U$907,14,0)),"",VLOOKUP($B397,Effectifs!$F$8:$U$907,14,0))</f>
        <v/>
      </c>
      <c r="I397" s="71"/>
      <c r="J397" s="71"/>
      <c r="K397" s="71"/>
      <c r="L397" s="71"/>
      <c r="M397" s="71"/>
      <c r="N397" s="71"/>
      <c r="O397" s="71"/>
      <c r="P397" s="71"/>
      <c r="Q397" s="71"/>
      <c r="R397" s="74"/>
    </row>
    <row r="398" spans="2:18" x14ac:dyDescent="0.25">
      <c r="B398" s="69"/>
      <c r="C398" s="77" t="str">
        <f ca="1">IF(ISERROR(($C$3-VLOOKUP($B398,Effectifs!$F$8:$U$907,5,0))/365),"",($C$3-VLOOKUP($B398,Effectifs!$F$8:$U$907,5,0))/365)</f>
        <v/>
      </c>
      <c r="D398" s="82" t="str">
        <f>IF(ISERROR(VLOOKUP($B398,Effectifs!$F$8:$U$907,7,0)),"",VLOOKUP($B398,Effectifs!$F$8:$U$907,7,0))</f>
        <v/>
      </c>
      <c r="E398" s="83" t="str">
        <f>IF(ISERROR(VLOOKUP($B398,Effectifs!$F$8:$U$907,8,0)),"",VLOOKUP($B398,Effectifs!$F$8:$U$907,8,0))</f>
        <v/>
      </c>
      <c r="F398" s="83" t="str">
        <f>IF(ISERROR(VLOOKUP($B398,Effectifs!$F$8:$U$907,10,0)),"",VLOOKUP($B398,Effectifs!$F$8:$U$907,10,0))</f>
        <v/>
      </c>
      <c r="G398" s="82" t="str">
        <f>IF(ISERROR(VLOOKUP($B398,Effectifs!$F$8:$U$907,13,0)),"",VLOOKUP($B398,Effectifs!$F$8:$U$907,13,0))</f>
        <v/>
      </c>
      <c r="H398" s="79" t="str">
        <f>IF(ISERROR(VLOOKUP($B398,Effectifs!$F$8:$U$907,14,0)),"",VLOOKUP($B398,Effectifs!$F$8:$U$907,14,0))</f>
        <v/>
      </c>
      <c r="I398" s="71"/>
      <c r="J398" s="71"/>
      <c r="K398" s="71"/>
      <c r="L398" s="71"/>
      <c r="M398" s="71"/>
      <c r="N398" s="71"/>
      <c r="O398" s="71"/>
      <c r="P398" s="71"/>
      <c r="Q398" s="71"/>
      <c r="R398" s="74"/>
    </row>
    <row r="399" spans="2:18" x14ac:dyDescent="0.25">
      <c r="B399" s="69"/>
      <c r="C399" s="77" t="str">
        <f ca="1">IF(ISERROR(($C$3-VLOOKUP($B399,Effectifs!$F$8:$U$907,5,0))/365),"",($C$3-VLOOKUP($B399,Effectifs!$F$8:$U$907,5,0))/365)</f>
        <v/>
      </c>
      <c r="D399" s="82" t="str">
        <f>IF(ISERROR(VLOOKUP($B399,Effectifs!$F$8:$U$907,7,0)),"",VLOOKUP($B399,Effectifs!$F$8:$U$907,7,0))</f>
        <v/>
      </c>
      <c r="E399" s="83" t="str">
        <f>IF(ISERROR(VLOOKUP($B399,Effectifs!$F$8:$U$907,8,0)),"",VLOOKUP($B399,Effectifs!$F$8:$U$907,8,0))</f>
        <v/>
      </c>
      <c r="F399" s="83" t="str">
        <f>IF(ISERROR(VLOOKUP($B399,Effectifs!$F$8:$U$907,10,0)),"",VLOOKUP($B399,Effectifs!$F$8:$U$907,10,0))</f>
        <v/>
      </c>
      <c r="G399" s="82" t="str">
        <f>IF(ISERROR(VLOOKUP($B399,Effectifs!$F$8:$U$907,13,0)),"",VLOOKUP($B399,Effectifs!$F$8:$U$907,13,0))</f>
        <v/>
      </c>
      <c r="H399" s="79" t="str">
        <f>IF(ISERROR(VLOOKUP($B399,Effectifs!$F$8:$U$907,14,0)),"",VLOOKUP($B399,Effectifs!$F$8:$U$907,14,0))</f>
        <v/>
      </c>
      <c r="I399" s="71"/>
      <c r="J399" s="71"/>
      <c r="K399" s="71"/>
      <c r="L399" s="71"/>
      <c r="M399" s="71"/>
      <c r="N399" s="71"/>
      <c r="O399" s="71"/>
      <c r="P399" s="71"/>
      <c r="Q399" s="71"/>
      <c r="R399" s="74"/>
    </row>
    <row r="400" spans="2:18" x14ac:dyDescent="0.25">
      <c r="B400" s="69"/>
      <c r="C400" s="77" t="str">
        <f ca="1">IF(ISERROR(($C$3-VLOOKUP($B400,Effectifs!$F$8:$U$907,5,0))/365),"",($C$3-VLOOKUP($B400,Effectifs!$F$8:$U$907,5,0))/365)</f>
        <v/>
      </c>
      <c r="D400" s="82" t="str">
        <f>IF(ISERROR(VLOOKUP($B400,Effectifs!$F$8:$U$907,7,0)),"",VLOOKUP($B400,Effectifs!$F$8:$U$907,7,0))</f>
        <v/>
      </c>
      <c r="E400" s="83" t="str">
        <f>IF(ISERROR(VLOOKUP($B400,Effectifs!$F$8:$U$907,8,0)),"",VLOOKUP($B400,Effectifs!$F$8:$U$907,8,0))</f>
        <v/>
      </c>
      <c r="F400" s="83" t="str">
        <f>IF(ISERROR(VLOOKUP($B400,Effectifs!$F$8:$U$907,10,0)),"",VLOOKUP($B400,Effectifs!$F$8:$U$907,10,0))</f>
        <v/>
      </c>
      <c r="G400" s="82" t="str">
        <f>IF(ISERROR(VLOOKUP($B400,Effectifs!$F$8:$U$907,13,0)),"",VLOOKUP($B400,Effectifs!$F$8:$U$907,13,0))</f>
        <v/>
      </c>
      <c r="H400" s="79" t="str">
        <f>IF(ISERROR(VLOOKUP($B400,Effectifs!$F$8:$U$907,14,0)),"",VLOOKUP($B400,Effectifs!$F$8:$U$907,14,0))</f>
        <v/>
      </c>
      <c r="I400" s="71"/>
      <c r="J400" s="71"/>
      <c r="K400" s="71"/>
      <c r="L400" s="71"/>
      <c r="M400" s="71"/>
      <c r="N400" s="71"/>
      <c r="O400" s="71"/>
      <c r="P400" s="71"/>
      <c r="Q400" s="71"/>
      <c r="R400" s="74"/>
    </row>
    <row r="401" spans="2:18" x14ac:dyDescent="0.25">
      <c r="B401" s="69"/>
      <c r="C401" s="77" t="str">
        <f ca="1">IF(ISERROR(($C$3-VLOOKUP($B401,Effectifs!$F$8:$U$907,5,0))/365),"",($C$3-VLOOKUP($B401,Effectifs!$F$8:$U$907,5,0))/365)</f>
        <v/>
      </c>
      <c r="D401" s="82" t="str">
        <f>IF(ISERROR(VLOOKUP($B401,Effectifs!$F$8:$U$907,7,0)),"",VLOOKUP($B401,Effectifs!$F$8:$U$907,7,0))</f>
        <v/>
      </c>
      <c r="E401" s="83" t="str">
        <f>IF(ISERROR(VLOOKUP($B401,Effectifs!$F$8:$U$907,8,0)),"",VLOOKUP($B401,Effectifs!$F$8:$U$907,8,0))</f>
        <v/>
      </c>
      <c r="F401" s="83" t="str">
        <f>IF(ISERROR(VLOOKUP($B401,Effectifs!$F$8:$U$907,10,0)),"",VLOOKUP($B401,Effectifs!$F$8:$U$907,10,0))</f>
        <v/>
      </c>
      <c r="G401" s="82" t="str">
        <f>IF(ISERROR(VLOOKUP($B401,Effectifs!$F$8:$U$907,13,0)),"",VLOOKUP($B401,Effectifs!$F$8:$U$907,13,0))</f>
        <v/>
      </c>
      <c r="H401" s="79" t="str">
        <f>IF(ISERROR(VLOOKUP($B401,Effectifs!$F$8:$U$907,14,0)),"",VLOOKUP($B401,Effectifs!$F$8:$U$907,14,0))</f>
        <v/>
      </c>
      <c r="I401" s="71"/>
      <c r="J401" s="71"/>
      <c r="K401" s="71"/>
      <c r="L401" s="71"/>
      <c r="M401" s="71"/>
      <c r="N401" s="71"/>
      <c r="O401" s="71"/>
      <c r="P401" s="71"/>
      <c r="Q401" s="71"/>
      <c r="R401" s="74"/>
    </row>
    <row r="402" spans="2:18" x14ac:dyDescent="0.25">
      <c r="B402" s="69"/>
      <c r="C402" s="77" t="str">
        <f ca="1">IF(ISERROR(($C$3-VLOOKUP($B402,Effectifs!$F$8:$U$907,5,0))/365),"",($C$3-VLOOKUP($B402,Effectifs!$F$8:$U$907,5,0))/365)</f>
        <v/>
      </c>
      <c r="D402" s="82" t="str">
        <f>IF(ISERROR(VLOOKUP($B402,Effectifs!$F$8:$U$907,7,0)),"",VLOOKUP($B402,Effectifs!$F$8:$U$907,7,0))</f>
        <v/>
      </c>
      <c r="E402" s="83" t="str">
        <f>IF(ISERROR(VLOOKUP($B402,Effectifs!$F$8:$U$907,8,0)),"",VLOOKUP($B402,Effectifs!$F$8:$U$907,8,0))</f>
        <v/>
      </c>
      <c r="F402" s="83" t="str">
        <f>IF(ISERROR(VLOOKUP($B402,Effectifs!$F$8:$U$907,10,0)),"",VLOOKUP($B402,Effectifs!$F$8:$U$907,10,0))</f>
        <v/>
      </c>
      <c r="G402" s="82" t="str">
        <f>IF(ISERROR(VLOOKUP($B402,Effectifs!$F$8:$U$907,13,0)),"",VLOOKUP($B402,Effectifs!$F$8:$U$907,13,0))</f>
        <v/>
      </c>
      <c r="H402" s="79" t="str">
        <f>IF(ISERROR(VLOOKUP($B402,Effectifs!$F$8:$U$907,14,0)),"",VLOOKUP($B402,Effectifs!$F$8:$U$907,14,0))</f>
        <v/>
      </c>
      <c r="I402" s="71"/>
      <c r="J402" s="71"/>
      <c r="K402" s="71"/>
      <c r="L402" s="71"/>
      <c r="M402" s="71"/>
      <c r="N402" s="71"/>
      <c r="O402" s="71"/>
      <c r="P402" s="71"/>
      <c r="Q402" s="71"/>
      <c r="R402" s="74"/>
    </row>
    <row r="403" spans="2:18" x14ac:dyDescent="0.25">
      <c r="B403" s="69"/>
      <c r="C403" s="77" t="str">
        <f ca="1">IF(ISERROR(($C$3-VLOOKUP($B403,Effectifs!$F$8:$U$907,5,0))/365),"",($C$3-VLOOKUP($B403,Effectifs!$F$8:$U$907,5,0))/365)</f>
        <v/>
      </c>
      <c r="D403" s="82" t="str">
        <f>IF(ISERROR(VLOOKUP($B403,Effectifs!$F$8:$U$907,7,0)),"",VLOOKUP($B403,Effectifs!$F$8:$U$907,7,0))</f>
        <v/>
      </c>
      <c r="E403" s="83" t="str">
        <f>IF(ISERROR(VLOOKUP($B403,Effectifs!$F$8:$U$907,8,0)),"",VLOOKUP($B403,Effectifs!$F$8:$U$907,8,0))</f>
        <v/>
      </c>
      <c r="F403" s="83" t="str">
        <f>IF(ISERROR(VLOOKUP($B403,Effectifs!$F$8:$U$907,10,0)),"",VLOOKUP($B403,Effectifs!$F$8:$U$907,10,0))</f>
        <v/>
      </c>
      <c r="G403" s="82" t="str">
        <f>IF(ISERROR(VLOOKUP($B403,Effectifs!$F$8:$U$907,13,0)),"",VLOOKUP($B403,Effectifs!$F$8:$U$907,13,0))</f>
        <v/>
      </c>
      <c r="H403" s="79" t="str">
        <f>IF(ISERROR(VLOOKUP($B403,Effectifs!$F$8:$U$907,14,0)),"",VLOOKUP($B403,Effectifs!$F$8:$U$907,14,0))</f>
        <v/>
      </c>
      <c r="I403" s="71"/>
      <c r="J403" s="71"/>
      <c r="K403" s="71"/>
      <c r="L403" s="71"/>
      <c r="M403" s="71"/>
      <c r="N403" s="71"/>
      <c r="O403" s="71"/>
      <c r="P403" s="71"/>
      <c r="Q403" s="71"/>
      <c r="R403" s="74"/>
    </row>
    <row r="404" spans="2:18" x14ac:dyDescent="0.25">
      <c r="B404" s="69"/>
      <c r="C404" s="77" t="str">
        <f ca="1">IF(ISERROR(($C$3-VLOOKUP($B404,Effectifs!$F$8:$U$907,5,0))/365),"",($C$3-VLOOKUP($B404,Effectifs!$F$8:$U$907,5,0))/365)</f>
        <v/>
      </c>
      <c r="D404" s="82" t="str">
        <f>IF(ISERROR(VLOOKUP($B404,Effectifs!$F$8:$U$907,7,0)),"",VLOOKUP($B404,Effectifs!$F$8:$U$907,7,0))</f>
        <v/>
      </c>
      <c r="E404" s="83" t="str">
        <f>IF(ISERROR(VLOOKUP($B404,Effectifs!$F$8:$U$907,8,0)),"",VLOOKUP($B404,Effectifs!$F$8:$U$907,8,0))</f>
        <v/>
      </c>
      <c r="F404" s="83" t="str">
        <f>IF(ISERROR(VLOOKUP($B404,Effectifs!$F$8:$U$907,10,0)),"",VLOOKUP($B404,Effectifs!$F$8:$U$907,10,0))</f>
        <v/>
      </c>
      <c r="G404" s="82" t="str">
        <f>IF(ISERROR(VLOOKUP($B404,Effectifs!$F$8:$U$907,13,0)),"",VLOOKUP($B404,Effectifs!$F$8:$U$907,13,0))</f>
        <v/>
      </c>
      <c r="H404" s="79" t="str">
        <f>IF(ISERROR(VLOOKUP($B404,Effectifs!$F$8:$U$907,14,0)),"",VLOOKUP($B404,Effectifs!$F$8:$U$907,14,0))</f>
        <v/>
      </c>
      <c r="I404" s="71"/>
      <c r="J404" s="71"/>
      <c r="K404" s="71"/>
      <c r="L404" s="71"/>
      <c r="M404" s="71"/>
      <c r="N404" s="71"/>
      <c r="O404" s="71"/>
      <c r="P404" s="71"/>
      <c r="Q404" s="71"/>
      <c r="R404" s="74"/>
    </row>
    <row r="405" spans="2:18" x14ac:dyDescent="0.25">
      <c r="B405" s="69"/>
      <c r="C405" s="77" t="str">
        <f ca="1">IF(ISERROR(($C$3-VLOOKUP($B405,Effectifs!$F$8:$U$907,5,0))/365),"",($C$3-VLOOKUP($B405,Effectifs!$F$8:$U$907,5,0))/365)</f>
        <v/>
      </c>
      <c r="D405" s="82" t="str">
        <f>IF(ISERROR(VLOOKUP($B405,Effectifs!$F$8:$U$907,7,0)),"",VLOOKUP($B405,Effectifs!$F$8:$U$907,7,0))</f>
        <v/>
      </c>
      <c r="E405" s="83" t="str">
        <f>IF(ISERROR(VLOOKUP($B405,Effectifs!$F$8:$U$907,8,0)),"",VLOOKUP($B405,Effectifs!$F$8:$U$907,8,0))</f>
        <v/>
      </c>
      <c r="F405" s="83" t="str">
        <f>IF(ISERROR(VLOOKUP($B405,Effectifs!$F$8:$U$907,10,0)),"",VLOOKUP($B405,Effectifs!$F$8:$U$907,10,0))</f>
        <v/>
      </c>
      <c r="G405" s="82" t="str">
        <f>IF(ISERROR(VLOOKUP($B405,Effectifs!$F$8:$U$907,13,0)),"",VLOOKUP($B405,Effectifs!$F$8:$U$907,13,0))</f>
        <v/>
      </c>
      <c r="H405" s="79" t="str">
        <f>IF(ISERROR(VLOOKUP($B405,Effectifs!$F$8:$U$907,14,0)),"",VLOOKUP($B405,Effectifs!$F$8:$U$907,14,0))</f>
        <v/>
      </c>
      <c r="I405" s="71"/>
      <c r="J405" s="71"/>
      <c r="K405" s="71"/>
      <c r="L405" s="71"/>
      <c r="M405" s="71"/>
      <c r="N405" s="71"/>
      <c r="O405" s="71"/>
      <c r="P405" s="71"/>
      <c r="Q405" s="71"/>
      <c r="R405" s="74"/>
    </row>
    <row r="406" spans="2:18" x14ac:dyDescent="0.25">
      <c r="B406" s="69"/>
      <c r="C406" s="77" t="str">
        <f ca="1">IF(ISERROR(($C$3-VLOOKUP($B406,Effectifs!$F$8:$U$907,5,0))/365),"",($C$3-VLOOKUP($B406,Effectifs!$F$8:$U$907,5,0))/365)</f>
        <v/>
      </c>
      <c r="D406" s="82" t="str">
        <f>IF(ISERROR(VLOOKUP($B406,Effectifs!$F$8:$U$907,7,0)),"",VLOOKUP($B406,Effectifs!$F$8:$U$907,7,0))</f>
        <v/>
      </c>
      <c r="E406" s="83" t="str">
        <f>IF(ISERROR(VLOOKUP($B406,Effectifs!$F$8:$U$907,8,0)),"",VLOOKUP($B406,Effectifs!$F$8:$U$907,8,0))</f>
        <v/>
      </c>
      <c r="F406" s="83" t="str">
        <f>IF(ISERROR(VLOOKUP($B406,Effectifs!$F$8:$U$907,10,0)),"",VLOOKUP($B406,Effectifs!$F$8:$U$907,10,0))</f>
        <v/>
      </c>
      <c r="G406" s="82" t="str">
        <f>IF(ISERROR(VLOOKUP($B406,Effectifs!$F$8:$U$907,13,0)),"",VLOOKUP($B406,Effectifs!$F$8:$U$907,13,0))</f>
        <v/>
      </c>
      <c r="H406" s="79" t="str">
        <f>IF(ISERROR(VLOOKUP($B406,Effectifs!$F$8:$U$907,14,0)),"",VLOOKUP($B406,Effectifs!$F$8:$U$907,14,0))</f>
        <v/>
      </c>
      <c r="I406" s="71"/>
      <c r="J406" s="71"/>
      <c r="K406" s="71"/>
      <c r="L406" s="71"/>
      <c r="M406" s="71"/>
      <c r="N406" s="71"/>
      <c r="O406" s="71"/>
      <c r="P406" s="71"/>
      <c r="Q406" s="71"/>
      <c r="R406" s="74"/>
    </row>
    <row r="407" spans="2:18" x14ac:dyDescent="0.25">
      <c r="B407" s="69"/>
      <c r="C407" s="77" t="str">
        <f ca="1">IF(ISERROR(($C$3-VLOOKUP($B407,Effectifs!$F$8:$U$907,5,0))/365),"",($C$3-VLOOKUP($B407,Effectifs!$F$8:$U$907,5,0))/365)</f>
        <v/>
      </c>
      <c r="D407" s="82" t="str">
        <f>IF(ISERROR(VLOOKUP($B407,Effectifs!$F$8:$U$907,7,0)),"",VLOOKUP($B407,Effectifs!$F$8:$U$907,7,0))</f>
        <v/>
      </c>
      <c r="E407" s="83" t="str">
        <f>IF(ISERROR(VLOOKUP($B407,Effectifs!$F$8:$U$907,8,0)),"",VLOOKUP($B407,Effectifs!$F$8:$U$907,8,0))</f>
        <v/>
      </c>
      <c r="F407" s="83" t="str">
        <f>IF(ISERROR(VLOOKUP($B407,Effectifs!$F$8:$U$907,10,0)),"",VLOOKUP($B407,Effectifs!$F$8:$U$907,10,0))</f>
        <v/>
      </c>
      <c r="G407" s="82" t="str">
        <f>IF(ISERROR(VLOOKUP($B407,Effectifs!$F$8:$U$907,13,0)),"",VLOOKUP($B407,Effectifs!$F$8:$U$907,13,0))</f>
        <v/>
      </c>
      <c r="H407" s="79" t="str">
        <f>IF(ISERROR(VLOOKUP($B407,Effectifs!$F$8:$U$907,14,0)),"",VLOOKUP($B407,Effectifs!$F$8:$U$907,14,0))</f>
        <v/>
      </c>
      <c r="I407" s="71"/>
      <c r="J407" s="71"/>
      <c r="K407" s="71"/>
      <c r="L407" s="71"/>
      <c r="M407" s="71"/>
      <c r="N407" s="71"/>
      <c r="O407" s="71"/>
      <c r="P407" s="71"/>
      <c r="Q407" s="71"/>
      <c r="R407" s="74"/>
    </row>
    <row r="408" spans="2:18" x14ac:dyDescent="0.25">
      <c r="B408" s="69"/>
      <c r="C408" s="77" t="str">
        <f ca="1">IF(ISERROR(($C$3-VLOOKUP($B408,Effectifs!$F$8:$U$907,5,0))/365),"",($C$3-VLOOKUP($B408,Effectifs!$F$8:$U$907,5,0))/365)</f>
        <v/>
      </c>
      <c r="D408" s="82" t="str">
        <f>IF(ISERROR(VLOOKUP($B408,Effectifs!$F$8:$U$907,7,0)),"",VLOOKUP($B408,Effectifs!$F$8:$U$907,7,0))</f>
        <v/>
      </c>
      <c r="E408" s="83" t="str">
        <f>IF(ISERROR(VLOOKUP($B408,Effectifs!$F$8:$U$907,8,0)),"",VLOOKUP($B408,Effectifs!$F$8:$U$907,8,0))</f>
        <v/>
      </c>
      <c r="F408" s="83" t="str">
        <f>IF(ISERROR(VLOOKUP($B408,Effectifs!$F$8:$U$907,10,0)),"",VLOOKUP($B408,Effectifs!$F$8:$U$907,10,0))</f>
        <v/>
      </c>
      <c r="G408" s="82" t="str">
        <f>IF(ISERROR(VLOOKUP($B408,Effectifs!$F$8:$U$907,13,0)),"",VLOOKUP($B408,Effectifs!$F$8:$U$907,13,0))</f>
        <v/>
      </c>
      <c r="H408" s="79" t="str">
        <f>IF(ISERROR(VLOOKUP($B408,Effectifs!$F$8:$U$907,14,0)),"",VLOOKUP($B408,Effectifs!$F$8:$U$907,14,0))</f>
        <v/>
      </c>
      <c r="I408" s="71"/>
      <c r="J408" s="71"/>
      <c r="K408" s="71"/>
      <c r="L408" s="71"/>
      <c r="M408" s="71"/>
      <c r="N408" s="71"/>
      <c r="O408" s="71"/>
      <c r="P408" s="71"/>
      <c r="Q408" s="71"/>
      <c r="R408" s="74"/>
    </row>
    <row r="409" spans="2:18" x14ac:dyDescent="0.25">
      <c r="B409" s="69"/>
      <c r="C409" s="77" t="str">
        <f ca="1">IF(ISERROR(($C$3-VLOOKUP($B409,Effectifs!$F$8:$U$907,5,0))/365),"",($C$3-VLOOKUP($B409,Effectifs!$F$8:$U$907,5,0))/365)</f>
        <v/>
      </c>
      <c r="D409" s="82" t="str">
        <f>IF(ISERROR(VLOOKUP($B409,Effectifs!$F$8:$U$907,7,0)),"",VLOOKUP($B409,Effectifs!$F$8:$U$907,7,0))</f>
        <v/>
      </c>
      <c r="E409" s="83" t="str">
        <f>IF(ISERROR(VLOOKUP($B409,Effectifs!$F$8:$U$907,8,0)),"",VLOOKUP($B409,Effectifs!$F$8:$U$907,8,0))</f>
        <v/>
      </c>
      <c r="F409" s="83" t="str">
        <f>IF(ISERROR(VLOOKUP($B409,Effectifs!$F$8:$U$907,10,0)),"",VLOOKUP($B409,Effectifs!$F$8:$U$907,10,0))</f>
        <v/>
      </c>
      <c r="G409" s="82" t="str">
        <f>IF(ISERROR(VLOOKUP($B409,Effectifs!$F$8:$U$907,13,0)),"",VLOOKUP($B409,Effectifs!$F$8:$U$907,13,0))</f>
        <v/>
      </c>
      <c r="H409" s="79" t="str">
        <f>IF(ISERROR(VLOOKUP($B409,Effectifs!$F$8:$U$907,14,0)),"",VLOOKUP($B409,Effectifs!$F$8:$U$907,14,0))</f>
        <v/>
      </c>
      <c r="I409" s="71"/>
      <c r="J409" s="71"/>
      <c r="K409" s="71"/>
      <c r="L409" s="71"/>
      <c r="M409" s="71"/>
      <c r="N409" s="71"/>
      <c r="O409" s="71"/>
      <c r="P409" s="71"/>
      <c r="Q409" s="71"/>
      <c r="R409" s="74"/>
    </row>
    <row r="410" spans="2:18" x14ac:dyDescent="0.25">
      <c r="B410" s="69"/>
      <c r="C410" s="77" t="str">
        <f ca="1">IF(ISERROR(($C$3-VLOOKUP($B410,Effectifs!$F$8:$U$907,5,0))/365),"",($C$3-VLOOKUP($B410,Effectifs!$F$8:$U$907,5,0))/365)</f>
        <v/>
      </c>
      <c r="D410" s="82" t="str">
        <f>IF(ISERROR(VLOOKUP($B410,Effectifs!$F$8:$U$907,7,0)),"",VLOOKUP($B410,Effectifs!$F$8:$U$907,7,0))</f>
        <v/>
      </c>
      <c r="E410" s="83" t="str">
        <f>IF(ISERROR(VLOOKUP($B410,Effectifs!$F$8:$U$907,8,0)),"",VLOOKUP($B410,Effectifs!$F$8:$U$907,8,0))</f>
        <v/>
      </c>
      <c r="F410" s="83" t="str">
        <f>IF(ISERROR(VLOOKUP($B410,Effectifs!$F$8:$U$907,10,0)),"",VLOOKUP($B410,Effectifs!$F$8:$U$907,10,0))</f>
        <v/>
      </c>
      <c r="G410" s="82" t="str">
        <f>IF(ISERROR(VLOOKUP($B410,Effectifs!$F$8:$U$907,13,0)),"",VLOOKUP($B410,Effectifs!$F$8:$U$907,13,0))</f>
        <v/>
      </c>
      <c r="H410" s="79" t="str">
        <f>IF(ISERROR(VLOOKUP($B410,Effectifs!$F$8:$U$907,14,0)),"",VLOOKUP($B410,Effectifs!$F$8:$U$907,14,0))</f>
        <v/>
      </c>
      <c r="I410" s="71"/>
      <c r="J410" s="71"/>
      <c r="K410" s="71"/>
      <c r="L410" s="71"/>
      <c r="M410" s="71"/>
      <c r="N410" s="71"/>
      <c r="O410" s="71"/>
      <c r="P410" s="71"/>
      <c r="Q410" s="71"/>
      <c r="R410" s="74"/>
    </row>
    <row r="411" spans="2:18" x14ac:dyDescent="0.25">
      <c r="B411" s="69"/>
      <c r="C411" s="77" t="str">
        <f ca="1">IF(ISERROR(($C$3-VLOOKUP($B411,Effectifs!$F$8:$U$907,5,0))/365),"",($C$3-VLOOKUP($B411,Effectifs!$F$8:$U$907,5,0))/365)</f>
        <v/>
      </c>
      <c r="D411" s="82" t="str">
        <f>IF(ISERROR(VLOOKUP($B411,Effectifs!$F$8:$U$907,7,0)),"",VLOOKUP($B411,Effectifs!$F$8:$U$907,7,0))</f>
        <v/>
      </c>
      <c r="E411" s="83" t="str">
        <f>IF(ISERROR(VLOOKUP($B411,Effectifs!$F$8:$U$907,8,0)),"",VLOOKUP($B411,Effectifs!$F$8:$U$907,8,0))</f>
        <v/>
      </c>
      <c r="F411" s="83" t="str">
        <f>IF(ISERROR(VLOOKUP($B411,Effectifs!$F$8:$U$907,10,0)),"",VLOOKUP($B411,Effectifs!$F$8:$U$907,10,0))</f>
        <v/>
      </c>
      <c r="G411" s="82" t="str">
        <f>IF(ISERROR(VLOOKUP($B411,Effectifs!$F$8:$U$907,13,0)),"",VLOOKUP($B411,Effectifs!$F$8:$U$907,13,0))</f>
        <v/>
      </c>
      <c r="H411" s="79" t="str">
        <f>IF(ISERROR(VLOOKUP($B411,Effectifs!$F$8:$U$907,14,0)),"",VLOOKUP($B411,Effectifs!$F$8:$U$907,14,0))</f>
        <v/>
      </c>
      <c r="I411" s="71"/>
      <c r="J411" s="71"/>
      <c r="K411" s="71"/>
      <c r="L411" s="71"/>
      <c r="M411" s="71"/>
      <c r="N411" s="71"/>
      <c r="O411" s="71"/>
      <c r="P411" s="71"/>
      <c r="Q411" s="71"/>
      <c r="R411" s="74"/>
    </row>
    <row r="412" spans="2:18" x14ac:dyDescent="0.25">
      <c r="B412" s="69"/>
      <c r="C412" s="77" t="str">
        <f ca="1">IF(ISERROR(($C$3-VLOOKUP($B412,Effectifs!$F$8:$U$907,5,0))/365),"",($C$3-VLOOKUP($B412,Effectifs!$F$8:$U$907,5,0))/365)</f>
        <v/>
      </c>
      <c r="D412" s="82" t="str">
        <f>IF(ISERROR(VLOOKUP($B412,Effectifs!$F$8:$U$907,7,0)),"",VLOOKUP($B412,Effectifs!$F$8:$U$907,7,0))</f>
        <v/>
      </c>
      <c r="E412" s="83" t="str">
        <f>IF(ISERROR(VLOOKUP($B412,Effectifs!$F$8:$U$907,8,0)),"",VLOOKUP($B412,Effectifs!$F$8:$U$907,8,0))</f>
        <v/>
      </c>
      <c r="F412" s="83" t="str">
        <f>IF(ISERROR(VLOOKUP($B412,Effectifs!$F$8:$U$907,10,0)),"",VLOOKUP($B412,Effectifs!$F$8:$U$907,10,0))</f>
        <v/>
      </c>
      <c r="G412" s="82" t="str">
        <f>IF(ISERROR(VLOOKUP($B412,Effectifs!$F$8:$U$907,13,0)),"",VLOOKUP($B412,Effectifs!$F$8:$U$907,13,0))</f>
        <v/>
      </c>
      <c r="H412" s="79" t="str">
        <f>IF(ISERROR(VLOOKUP($B412,Effectifs!$F$8:$U$907,14,0)),"",VLOOKUP($B412,Effectifs!$F$8:$U$907,14,0))</f>
        <v/>
      </c>
      <c r="I412" s="71"/>
      <c r="J412" s="71"/>
      <c r="K412" s="71"/>
      <c r="L412" s="71"/>
      <c r="M412" s="71"/>
      <c r="N412" s="71"/>
      <c r="O412" s="71"/>
      <c r="P412" s="71"/>
      <c r="Q412" s="71"/>
      <c r="R412" s="74"/>
    </row>
    <row r="413" spans="2:18" x14ac:dyDescent="0.25">
      <c r="B413" s="69"/>
      <c r="C413" s="77" t="str">
        <f ca="1">IF(ISERROR(($C$3-VLOOKUP($B413,Effectifs!$F$8:$U$907,5,0))/365),"",($C$3-VLOOKUP($B413,Effectifs!$F$8:$U$907,5,0))/365)</f>
        <v/>
      </c>
      <c r="D413" s="82" t="str">
        <f>IF(ISERROR(VLOOKUP($B413,Effectifs!$F$8:$U$907,7,0)),"",VLOOKUP($B413,Effectifs!$F$8:$U$907,7,0))</f>
        <v/>
      </c>
      <c r="E413" s="83" t="str">
        <f>IF(ISERROR(VLOOKUP($B413,Effectifs!$F$8:$U$907,8,0)),"",VLOOKUP($B413,Effectifs!$F$8:$U$907,8,0))</f>
        <v/>
      </c>
      <c r="F413" s="83" t="str">
        <f>IF(ISERROR(VLOOKUP($B413,Effectifs!$F$8:$U$907,10,0)),"",VLOOKUP($B413,Effectifs!$F$8:$U$907,10,0))</f>
        <v/>
      </c>
      <c r="G413" s="82" t="str">
        <f>IF(ISERROR(VLOOKUP($B413,Effectifs!$F$8:$U$907,13,0)),"",VLOOKUP($B413,Effectifs!$F$8:$U$907,13,0))</f>
        <v/>
      </c>
      <c r="H413" s="79" t="str">
        <f>IF(ISERROR(VLOOKUP($B413,Effectifs!$F$8:$U$907,14,0)),"",VLOOKUP($B413,Effectifs!$F$8:$U$907,14,0))</f>
        <v/>
      </c>
      <c r="I413" s="71"/>
      <c r="J413" s="71"/>
      <c r="K413" s="71"/>
      <c r="L413" s="71"/>
      <c r="M413" s="71"/>
      <c r="N413" s="71"/>
      <c r="O413" s="71"/>
      <c r="P413" s="71"/>
      <c r="Q413" s="71"/>
      <c r="R413" s="74"/>
    </row>
    <row r="414" spans="2:18" x14ac:dyDescent="0.25">
      <c r="B414" s="69"/>
      <c r="C414" s="77" t="str">
        <f ca="1">IF(ISERROR(($C$3-VLOOKUP($B414,Effectifs!$F$8:$U$907,5,0))/365),"",($C$3-VLOOKUP($B414,Effectifs!$F$8:$U$907,5,0))/365)</f>
        <v/>
      </c>
      <c r="D414" s="82" t="str">
        <f>IF(ISERROR(VLOOKUP($B414,Effectifs!$F$8:$U$907,7,0)),"",VLOOKUP($B414,Effectifs!$F$8:$U$907,7,0))</f>
        <v/>
      </c>
      <c r="E414" s="83" t="str">
        <f>IF(ISERROR(VLOOKUP($B414,Effectifs!$F$8:$U$907,8,0)),"",VLOOKUP($B414,Effectifs!$F$8:$U$907,8,0))</f>
        <v/>
      </c>
      <c r="F414" s="83" t="str">
        <f>IF(ISERROR(VLOOKUP($B414,Effectifs!$F$8:$U$907,10,0)),"",VLOOKUP($B414,Effectifs!$F$8:$U$907,10,0))</f>
        <v/>
      </c>
      <c r="G414" s="82" t="str">
        <f>IF(ISERROR(VLOOKUP($B414,Effectifs!$F$8:$U$907,13,0)),"",VLOOKUP($B414,Effectifs!$F$8:$U$907,13,0))</f>
        <v/>
      </c>
      <c r="H414" s="79" t="str">
        <f>IF(ISERROR(VLOOKUP($B414,Effectifs!$F$8:$U$907,14,0)),"",VLOOKUP($B414,Effectifs!$F$8:$U$907,14,0))</f>
        <v/>
      </c>
      <c r="I414" s="71"/>
      <c r="J414" s="71"/>
      <c r="K414" s="71"/>
      <c r="L414" s="71"/>
      <c r="M414" s="71"/>
      <c r="N414" s="71"/>
      <c r="O414" s="71"/>
      <c r="P414" s="71"/>
      <c r="Q414" s="71"/>
      <c r="R414" s="74"/>
    </row>
    <row r="415" spans="2:18" x14ac:dyDescent="0.25">
      <c r="B415" s="69"/>
      <c r="C415" s="77" t="str">
        <f ca="1">IF(ISERROR(($C$3-VLOOKUP($B415,Effectifs!$F$8:$U$907,5,0))/365),"",($C$3-VLOOKUP($B415,Effectifs!$F$8:$U$907,5,0))/365)</f>
        <v/>
      </c>
      <c r="D415" s="82" t="str">
        <f>IF(ISERROR(VLOOKUP($B415,Effectifs!$F$8:$U$907,7,0)),"",VLOOKUP($B415,Effectifs!$F$8:$U$907,7,0))</f>
        <v/>
      </c>
      <c r="E415" s="83" t="str">
        <f>IF(ISERROR(VLOOKUP($B415,Effectifs!$F$8:$U$907,8,0)),"",VLOOKUP($B415,Effectifs!$F$8:$U$907,8,0))</f>
        <v/>
      </c>
      <c r="F415" s="83" t="str">
        <f>IF(ISERROR(VLOOKUP($B415,Effectifs!$F$8:$U$907,10,0)),"",VLOOKUP($B415,Effectifs!$F$8:$U$907,10,0))</f>
        <v/>
      </c>
      <c r="G415" s="82" t="str">
        <f>IF(ISERROR(VLOOKUP($B415,Effectifs!$F$8:$U$907,13,0)),"",VLOOKUP($B415,Effectifs!$F$8:$U$907,13,0))</f>
        <v/>
      </c>
      <c r="H415" s="79" t="str">
        <f>IF(ISERROR(VLOOKUP($B415,Effectifs!$F$8:$U$907,14,0)),"",VLOOKUP($B415,Effectifs!$F$8:$U$907,14,0))</f>
        <v/>
      </c>
      <c r="I415" s="71"/>
      <c r="J415" s="71"/>
      <c r="K415" s="71"/>
      <c r="L415" s="71"/>
      <c r="M415" s="71"/>
      <c r="N415" s="71"/>
      <c r="O415" s="71"/>
      <c r="P415" s="71"/>
      <c r="Q415" s="71"/>
      <c r="R415" s="74"/>
    </row>
    <row r="416" spans="2:18" x14ac:dyDescent="0.25">
      <c r="B416" s="69"/>
      <c r="C416" s="77" t="str">
        <f ca="1">IF(ISERROR(($C$3-VLOOKUP($B416,Effectifs!$F$8:$U$907,5,0))/365),"",($C$3-VLOOKUP($B416,Effectifs!$F$8:$U$907,5,0))/365)</f>
        <v/>
      </c>
      <c r="D416" s="82" t="str">
        <f>IF(ISERROR(VLOOKUP($B416,Effectifs!$F$8:$U$907,7,0)),"",VLOOKUP($B416,Effectifs!$F$8:$U$907,7,0))</f>
        <v/>
      </c>
      <c r="E416" s="83" t="str">
        <f>IF(ISERROR(VLOOKUP($B416,Effectifs!$F$8:$U$907,8,0)),"",VLOOKUP($B416,Effectifs!$F$8:$U$907,8,0))</f>
        <v/>
      </c>
      <c r="F416" s="83" t="str">
        <f>IF(ISERROR(VLOOKUP($B416,Effectifs!$F$8:$U$907,10,0)),"",VLOOKUP($B416,Effectifs!$F$8:$U$907,10,0))</f>
        <v/>
      </c>
      <c r="G416" s="82" t="str">
        <f>IF(ISERROR(VLOOKUP($B416,Effectifs!$F$8:$U$907,13,0)),"",VLOOKUP($B416,Effectifs!$F$8:$U$907,13,0))</f>
        <v/>
      </c>
      <c r="H416" s="79" t="str">
        <f>IF(ISERROR(VLOOKUP($B416,Effectifs!$F$8:$U$907,14,0)),"",VLOOKUP($B416,Effectifs!$F$8:$U$907,14,0))</f>
        <v/>
      </c>
      <c r="I416" s="71"/>
      <c r="J416" s="71"/>
      <c r="K416" s="71"/>
      <c r="L416" s="71"/>
      <c r="M416" s="71"/>
      <c r="N416" s="71"/>
      <c r="O416" s="71"/>
      <c r="P416" s="71"/>
      <c r="Q416" s="71"/>
      <c r="R416" s="74"/>
    </row>
    <row r="417" spans="2:18" x14ac:dyDescent="0.25">
      <c r="B417" s="69"/>
      <c r="C417" s="77" t="str">
        <f ca="1">IF(ISERROR(($C$3-VLOOKUP($B417,Effectifs!$F$8:$U$907,5,0))/365),"",($C$3-VLOOKUP($B417,Effectifs!$F$8:$U$907,5,0))/365)</f>
        <v/>
      </c>
      <c r="D417" s="82" t="str">
        <f>IF(ISERROR(VLOOKUP($B417,Effectifs!$F$8:$U$907,7,0)),"",VLOOKUP($B417,Effectifs!$F$8:$U$907,7,0))</f>
        <v/>
      </c>
      <c r="E417" s="83" t="str">
        <f>IF(ISERROR(VLOOKUP($B417,Effectifs!$F$8:$U$907,8,0)),"",VLOOKUP($B417,Effectifs!$F$8:$U$907,8,0))</f>
        <v/>
      </c>
      <c r="F417" s="83" t="str">
        <f>IF(ISERROR(VLOOKUP($B417,Effectifs!$F$8:$U$907,10,0)),"",VLOOKUP($B417,Effectifs!$F$8:$U$907,10,0))</f>
        <v/>
      </c>
      <c r="G417" s="82" t="str">
        <f>IF(ISERROR(VLOOKUP($B417,Effectifs!$F$8:$U$907,13,0)),"",VLOOKUP($B417,Effectifs!$F$8:$U$907,13,0))</f>
        <v/>
      </c>
      <c r="H417" s="79" t="str">
        <f>IF(ISERROR(VLOOKUP($B417,Effectifs!$F$8:$U$907,14,0)),"",VLOOKUP($B417,Effectifs!$F$8:$U$907,14,0))</f>
        <v/>
      </c>
      <c r="I417" s="71"/>
      <c r="J417" s="71"/>
      <c r="K417" s="71"/>
      <c r="L417" s="71"/>
      <c r="M417" s="71"/>
      <c r="N417" s="71"/>
      <c r="O417" s="71"/>
      <c r="P417" s="71"/>
      <c r="Q417" s="71"/>
      <c r="R417" s="74"/>
    </row>
    <row r="418" spans="2:18" x14ac:dyDescent="0.25">
      <c r="B418" s="69"/>
      <c r="C418" s="77" t="str">
        <f ca="1">IF(ISERROR(($C$3-VLOOKUP($B418,Effectifs!$F$8:$U$907,5,0))/365),"",($C$3-VLOOKUP($B418,Effectifs!$F$8:$U$907,5,0))/365)</f>
        <v/>
      </c>
      <c r="D418" s="82" t="str">
        <f>IF(ISERROR(VLOOKUP($B418,Effectifs!$F$8:$U$907,7,0)),"",VLOOKUP($B418,Effectifs!$F$8:$U$907,7,0))</f>
        <v/>
      </c>
      <c r="E418" s="83" t="str">
        <f>IF(ISERROR(VLOOKUP($B418,Effectifs!$F$8:$U$907,8,0)),"",VLOOKUP($B418,Effectifs!$F$8:$U$907,8,0))</f>
        <v/>
      </c>
      <c r="F418" s="83" t="str">
        <f>IF(ISERROR(VLOOKUP($B418,Effectifs!$F$8:$U$907,10,0)),"",VLOOKUP($B418,Effectifs!$F$8:$U$907,10,0))</f>
        <v/>
      </c>
      <c r="G418" s="82" t="str">
        <f>IF(ISERROR(VLOOKUP($B418,Effectifs!$F$8:$U$907,13,0)),"",VLOOKUP($B418,Effectifs!$F$8:$U$907,13,0))</f>
        <v/>
      </c>
      <c r="H418" s="79" t="str">
        <f>IF(ISERROR(VLOOKUP($B418,Effectifs!$F$8:$U$907,14,0)),"",VLOOKUP($B418,Effectifs!$F$8:$U$907,14,0))</f>
        <v/>
      </c>
      <c r="I418" s="71"/>
      <c r="J418" s="71"/>
      <c r="K418" s="71"/>
      <c r="L418" s="71"/>
      <c r="M418" s="71"/>
      <c r="N418" s="71"/>
      <c r="O418" s="71"/>
      <c r="P418" s="71"/>
      <c r="Q418" s="71"/>
      <c r="R418" s="74"/>
    </row>
    <row r="419" spans="2:18" x14ac:dyDescent="0.25">
      <c r="B419" s="69"/>
      <c r="C419" s="77" t="str">
        <f ca="1">IF(ISERROR(($C$3-VLOOKUP($B419,Effectifs!$F$8:$U$907,5,0))/365),"",($C$3-VLOOKUP($B419,Effectifs!$F$8:$U$907,5,0))/365)</f>
        <v/>
      </c>
      <c r="D419" s="82" t="str">
        <f>IF(ISERROR(VLOOKUP($B419,Effectifs!$F$8:$U$907,7,0)),"",VLOOKUP($B419,Effectifs!$F$8:$U$907,7,0))</f>
        <v/>
      </c>
      <c r="E419" s="83" t="str">
        <f>IF(ISERROR(VLOOKUP($B419,Effectifs!$F$8:$U$907,8,0)),"",VLOOKUP($B419,Effectifs!$F$8:$U$907,8,0))</f>
        <v/>
      </c>
      <c r="F419" s="83" t="str">
        <f>IF(ISERROR(VLOOKUP($B419,Effectifs!$F$8:$U$907,10,0)),"",VLOOKUP($B419,Effectifs!$F$8:$U$907,10,0))</f>
        <v/>
      </c>
      <c r="G419" s="82" t="str">
        <f>IF(ISERROR(VLOOKUP($B419,Effectifs!$F$8:$U$907,13,0)),"",VLOOKUP($B419,Effectifs!$F$8:$U$907,13,0))</f>
        <v/>
      </c>
      <c r="H419" s="79" t="str">
        <f>IF(ISERROR(VLOOKUP($B419,Effectifs!$F$8:$U$907,14,0)),"",VLOOKUP($B419,Effectifs!$F$8:$U$907,14,0))</f>
        <v/>
      </c>
      <c r="I419" s="71"/>
      <c r="J419" s="71"/>
      <c r="K419" s="71"/>
      <c r="L419" s="71"/>
      <c r="M419" s="71"/>
      <c r="N419" s="71"/>
      <c r="O419" s="71"/>
      <c r="P419" s="71"/>
      <c r="Q419" s="71"/>
      <c r="R419" s="74"/>
    </row>
    <row r="420" spans="2:18" x14ac:dyDescent="0.25">
      <c r="B420" s="69"/>
      <c r="C420" s="77" t="str">
        <f ca="1">IF(ISERROR(($C$3-VLOOKUP($B420,Effectifs!$F$8:$U$907,5,0))/365),"",($C$3-VLOOKUP($B420,Effectifs!$F$8:$U$907,5,0))/365)</f>
        <v/>
      </c>
      <c r="D420" s="82" t="str">
        <f>IF(ISERROR(VLOOKUP($B420,Effectifs!$F$8:$U$907,7,0)),"",VLOOKUP($B420,Effectifs!$F$8:$U$907,7,0))</f>
        <v/>
      </c>
      <c r="E420" s="83" t="str">
        <f>IF(ISERROR(VLOOKUP($B420,Effectifs!$F$8:$U$907,8,0)),"",VLOOKUP($B420,Effectifs!$F$8:$U$907,8,0))</f>
        <v/>
      </c>
      <c r="F420" s="83" t="str">
        <f>IF(ISERROR(VLOOKUP($B420,Effectifs!$F$8:$U$907,10,0)),"",VLOOKUP($B420,Effectifs!$F$8:$U$907,10,0))</f>
        <v/>
      </c>
      <c r="G420" s="82" t="str">
        <f>IF(ISERROR(VLOOKUP($B420,Effectifs!$F$8:$U$907,13,0)),"",VLOOKUP($B420,Effectifs!$F$8:$U$907,13,0))</f>
        <v/>
      </c>
      <c r="H420" s="79" t="str">
        <f>IF(ISERROR(VLOOKUP($B420,Effectifs!$F$8:$U$907,14,0)),"",VLOOKUP($B420,Effectifs!$F$8:$U$907,14,0))</f>
        <v/>
      </c>
      <c r="I420" s="71"/>
      <c r="J420" s="71"/>
      <c r="K420" s="71"/>
      <c r="L420" s="71"/>
      <c r="M420" s="71"/>
      <c r="N420" s="71"/>
      <c r="O420" s="71"/>
      <c r="P420" s="71"/>
      <c r="Q420" s="71"/>
      <c r="R420" s="74"/>
    </row>
    <row r="421" spans="2:18" x14ac:dyDescent="0.25">
      <c r="B421" s="69"/>
      <c r="C421" s="77" t="str">
        <f ca="1">IF(ISERROR(($C$3-VLOOKUP($B421,Effectifs!$F$8:$U$907,5,0))/365),"",($C$3-VLOOKUP($B421,Effectifs!$F$8:$U$907,5,0))/365)</f>
        <v/>
      </c>
      <c r="D421" s="82" t="str">
        <f>IF(ISERROR(VLOOKUP($B421,Effectifs!$F$8:$U$907,7,0)),"",VLOOKUP($B421,Effectifs!$F$8:$U$907,7,0))</f>
        <v/>
      </c>
      <c r="E421" s="83" t="str">
        <f>IF(ISERROR(VLOOKUP($B421,Effectifs!$F$8:$U$907,8,0)),"",VLOOKUP($B421,Effectifs!$F$8:$U$907,8,0))</f>
        <v/>
      </c>
      <c r="F421" s="83" t="str">
        <f>IF(ISERROR(VLOOKUP($B421,Effectifs!$F$8:$U$907,10,0)),"",VLOOKUP($B421,Effectifs!$F$8:$U$907,10,0))</f>
        <v/>
      </c>
      <c r="G421" s="82" t="str">
        <f>IF(ISERROR(VLOOKUP($B421,Effectifs!$F$8:$U$907,13,0)),"",VLOOKUP($B421,Effectifs!$F$8:$U$907,13,0))</f>
        <v/>
      </c>
      <c r="H421" s="79" t="str">
        <f>IF(ISERROR(VLOOKUP($B421,Effectifs!$F$8:$U$907,14,0)),"",VLOOKUP($B421,Effectifs!$F$8:$U$907,14,0))</f>
        <v/>
      </c>
      <c r="I421" s="71"/>
      <c r="J421" s="71"/>
      <c r="K421" s="71"/>
      <c r="L421" s="71"/>
      <c r="M421" s="71"/>
      <c r="N421" s="71"/>
      <c r="O421" s="71"/>
      <c r="P421" s="71"/>
      <c r="Q421" s="71"/>
      <c r="R421" s="74"/>
    </row>
    <row r="422" spans="2:18" x14ac:dyDescent="0.25">
      <c r="B422" s="69"/>
      <c r="C422" s="77" t="str">
        <f ca="1">IF(ISERROR(($C$3-VLOOKUP($B422,Effectifs!$F$8:$U$907,5,0))/365),"",($C$3-VLOOKUP($B422,Effectifs!$F$8:$U$907,5,0))/365)</f>
        <v/>
      </c>
      <c r="D422" s="82" t="str">
        <f>IF(ISERROR(VLOOKUP($B422,Effectifs!$F$8:$U$907,7,0)),"",VLOOKUP($B422,Effectifs!$F$8:$U$907,7,0))</f>
        <v/>
      </c>
      <c r="E422" s="83" t="str">
        <f>IF(ISERROR(VLOOKUP($B422,Effectifs!$F$8:$U$907,8,0)),"",VLOOKUP($B422,Effectifs!$F$8:$U$907,8,0))</f>
        <v/>
      </c>
      <c r="F422" s="83" t="str">
        <f>IF(ISERROR(VLOOKUP($B422,Effectifs!$F$8:$U$907,10,0)),"",VLOOKUP($B422,Effectifs!$F$8:$U$907,10,0))</f>
        <v/>
      </c>
      <c r="G422" s="82" t="str">
        <f>IF(ISERROR(VLOOKUP($B422,Effectifs!$F$8:$U$907,13,0)),"",VLOOKUP($B422,Effectifs!$F$8:$U$907,13,0))</f>
        <v/>
      </c>
      <c r="H422" s="79" t="str">
        <f>IF(ISERROR(VLOOKUP($B422,Effectifs!$F$8:$U$907,14,0)),"",VLOOKUP($B422,Effectifs!$F$8:$U$907,14,0))</f>
        <v/>
      </c>
      <c r="I422" s="71"/>
      <c r="J422" s="71"/>
      <c r="K422" s="71"/>
      <c r="L422" s="71"/>
      <c r="M422" s="71"/>
      <c r="N422" s="71"/>
      <c r="O422" s="71"/>
      <c r="P422" s="71"/>
      <c r="Q422" s="71"/>
      <c r="R422" s="74"/>
    </row>
    <row r="423" spans="2:18" x14ac:dyDescent="0.25">
      <c r="B423" s="69"/>
      <c r="C423" s="77" t="str">
        <f ca="1">IF(ISERROR(($C$3-VLOOKUP($B423,Effectifs!$F$8:$U$907,5,0))/365),"",($C$3-VLOOKUP($B423,Effectifs!$F$8:$U$907,5,0))/365)</f>
        <v/>
      </c>
      <c r="D423" s="82" t="str">
        <f>IF(ISERROR(VLOOKUP($B423,Effectifs!$F$8:$U$907,7,0)),"",VLOOKUP($B423,Effectifs!$F$8:$U$907,7,0))</f>
        <v/>
      </c>
      <c r="E423" s="83" t="str">
        <f>IF(ISERROR(VLOOKUP($B423,Effectifs!$F$8:$U$907,8,0)),"",VLOOKUP($B423,Effectifs!$F$8:$U$907,8,0))</f>
        <v/>
      </c>
      <c r="F423" s="83" t="str">
        <f>IF(ISERROR(VLOOKUP($B423,Effectifs!$F$8:$U$907,10,0)),"",VLOOKUP($B423,Effectifs!$F$8:$U$907,10,0))</f>
        <v/>
      </c>
      <c r="G423" s="82" t="str">
        <f>IF(ISERROR(VLOOKUP($B423,Effectifs!$F$8:$U$907,13,0)),"",VLOOKUP($B423,Effectifs!$F$8:$U$907,13,0))</f>
        <v/>
      </c>
      <c r="H423" s="79" t="str">
        <f>IF(ISERROR(VLOOKUP($B423,Effectifs!$F$8:$U$907,14,0)),"",VLOOKUP($B423,Effectifs!$F$8:$U$907,14,0))</f>
        <v/>
      </c>
      <c r="I423" s="71"/>
      <c r="J423" s="71"/>
      <c r="K423" s="71"/>
      <c r="L423" s="71"/>
      <c r="M423" s="71"/>
      <c r="N423" s="71"/>
      <c r="O423" s="71"/>
      <c r="P423" s="71"/>
      <c r="Q423" s="71"/>
      <c r="R423" s="74"/>
    </row>
    <row r="424" spans="2:18" x14ac:dyDescent="0.25">
      <c r="B424" s="69"/>
      <c r="C424" s="77" t="str">
        <f ca="1">IF(ISERROR(($C$3-VLOOKUP($B424,Effectifs!$F$8:$U$907,5,0))/365),"",($C$3-VLOOKUP($B424,Effectifs!$F$8:$U$907,5,0))/365)</f>
        <v/>
      </c>
      <c r="D424" s="82" t="str">
        <f>IF(ISERROR(VLOOKUP($B424,Effectifs!$F$8:$U$907,7,0)),"",VLOOKUP($B424,Effectifs!$F$8:$U$907,7,0))</f>
        <v/>
      </c>
      <c r="E424" s="83" t="str">
        <f>IF(ISERROR(VLOOKUP($B424,Effectifs!$F$8:$U$907,8,0)),"",VLOOKUP($B424,Effectifs!$F$8:$U$907,8,0))</f>
        <v/>
      </c>
      <c r="F424" s="83" t="str">
        <f>IF(ISERROR(VLOOKUP($B424,Effectifs!$F$8:$U$907,10,0)),"",VLOOKUP($B424,Effectifs!$F$8:$U$907,10,0))</f>
        <v/>
      </c>
      <c r="G424" s="82" t="str">
        <f>IF(ISERROR(VLOOKUP($B424,Effectifs!$F$8:$U$907,13,0)),"",VLOOKUP($B424,Effectifs!$F$8:$U$907,13,0))</f>
        <v/>
      </c>
      <c r="H424" s="79" t="str">
        <f>IF(ISERROR(VLOOKUP($B424,Effectifs!$F$8:$U$907,14,0)),"",VLOOKUP($B424,Effectifs!$F$8:$U$907,14,0))</f>
        <v/>
      </c>
      <c r="I424" s="71"/>
      <c r="J424" s="71"/>
      <c r="K424" s="71"/>
      <c r="L424" s="71"/>
      <c r="M424" s="71"/>
      <c r="N424" s="71"/>
      <c r="O424" s="71"/>
      <c r="P424" s="71"/>
      <c r="Q424" s="71"/>
      <c r="R424" s="74"/>
    </row>
    <row r="425" spans="2:18" x14ac:dyDescent="0.25">
      <c r="B425" s="69"/>
      <c r="C425" s="77" t="str">
        <f ca="1">IF(ISERROR(($C$3-VLOOKUP($B425,Effectifs!$F$8:$U$907,5,0))/365),"",($C$3-VLOOKUP($B425,Effectifs!$F$8:$U$907,5,0))/365)</f>
        <v/>
      </c>
      <c r="D425" s="82" t="str">
        <f>IF(ISERROR(VLOOKUP($B425,Effectifs!$F$8:$U$907,7,0)),"",VLOOKUP($B425,Effectifs!$F$8:$U$907,7,0))</f>
        <v/>
      </c>
      <c r="E425" s="83" t="str">
        <f>IF(ISERROR(VLOOKUP($B425,Effectifs!$F$8:$U$907,8,0)),"",VLOOKUP($B425,Effectifs!$F$8:$U$907,8,0))</f>
        <v/>
      </c>
      <c r="F425" s="83" t="str">
        <f>IF(ISERROR(VLOOKUP($B425,Effectifs!$F$8:$U$907,10,0)),"",VLOOKUP($B425,Effectifs!$F$8:$U$907,10,0))</f>
        <v/>
      </c>
      <c r="G425" s="82" t="str">
        <f>IF(ISERROR(VLOOKUP($B425,Effectifs!$F$8:$U$907,13,0)),"",VLOOKUP($B425,Effectifs!$F$8:$U$907,13,0))</f>
        <v/>
      </c>
      <c r="H425" s="79" t="str">
        <f>IF(ISERROR(VLOOKUP($B425,Effectifs!$F$8:$U$907,14,0)),"",VLOOKUP($B425,Effectifs!$F$8:$U$907,14,0))</f>
        <v/>
      </c>
      <c r="I425" s="71"/>
      <c r="J425" s="71"/>
      <c r="K425" s="71"/>
      <c r="L425" s="71"/>
      <c r="M425" s="71"/>
      <c r="N425" s="71"/>
      <c r="O425" s="71"/>
      <c r="P425" s="71"/>
      <c r="Q425" s="71"/>
      <c r="R425" s="74"/>
    </row>
    <row r="426" spans="2:18" x14ac:dyDescent="0.25">
      <c r="B426" s="69"/>
      <c r="C426" s="77" t="str">
        <f ca="1">IF(ISERROR(($C$3-VLOOKUP($B426,Effectifs!$F$8:$U$907,5,0))/365),"",($C$3-VLOOKUP($B426,Effectifs!$F$8:$U$907,5,0))/365)</f>
        <v/>
      </c>
      <c r="D426" s="82" t="str">
        <f>IF(ISERROR(VLOOKUP($B426,Effectifs!$F$8:$U$907,7,0)),"",VLOOKUP($B426,Effectifs!$F$8:$U$907,7,0))</f>
        <v/>
      </c>
      <c r="E426" s="83" t="str">
        <f>IF(ISERROR(VLOOKUP($B426,Effectifs!$F$8:$U$907,8,0)),"",VLOOKUP($B426,Effectifs!$F$8:$U$907,8,0))</f>
        <v/>
      </c>
      <c r="F426" s="83" t="str">
        <f>IF(ISERROR(VLOOKUP($B426,Effectifs!$F$8:$U$907,10,0)),"",VLOOKUP($B426,Effectifs!$F$8:$U$907,10,0))</f>
        <v/>
      </c>
      <c r="G426" s="82" t="str">
        <f>IF(ISERROR(VLOOKUP($B426,Effectifs!$F$8:$U$907,13,0)),"",VLOOKUP($B426,Effectifs!$F$8:$U$907,13,0))</f>
        <v/>
      </c>
      <c r="H426" s="79" t="str">
        <f>IF(ISERROR(VLOOKUP($B426,Effectifs!$F$8:$U$907,14,0)),"",VLOOKUP($B426,Effectifs!$F$8:$U$907,14,0))</f>
        <v/>
      </c>
      <c r="I426" s="71"/>
      <c r="J426" s="71"/>
      <c r="K426" s="71"/>
      <c r="L426" s="71"/>
      <c r="M426" s="71"/>
      <c r="N426" s="71"/>
      <c r="O426" s="71"/>
      <c r="P426" s="71"/>
      <c r="Q426" s="71"/>
      <c r="R426" s="74"/>
    </row>
    <row r="427" spans="2:18" x14ac:dyDescent="0.25">
      <c r="B427" s="69"/>
      <c r="C427" s="77" t="str">
        <f ca="1">IF(ISERROR(($C$3-VLOOKUP($B427,Effectifs!$F$8:$U$907,5,0))/365),"",($C$3-VLOOKUP($B427,Effectifs!$F$8:$U$907,5,0))/365)</f>
        <v/>
      </c>
      <c r="D427" s="82" t="str">
        <f>IF(ISERROR(VLOOKUP($B427,Effectifs!$F$8:$U$907,7,0)),"",VLOOKUP($B427,Effectifs!$F$8:$U$907,7,0))</f>
        <v/>
      </c>
      <c r="E427" s="83" t="str">
        <f>IF(ISERROR(VLOOKUP($B427,Effectifs!$F$8:$U$907,8,0)),"",VLOOKUP($B427,Effectifs!$F$8:$U$907,8,0))</f>
        <v/>
      </c>
      <c r="F427" s="83" t="str">
        <f>IF(ISERROR(VLOOKUP($B427,Effectifs!$F$8:$U$907,10,0)),"",VLOOKUP($B427,Effectifs!$F$8:$U$907,10,0))</f>
        <v/>
      </c>
      <c r="G427" s="82" t="str">
        <f>IF(ISERROR(VLOOKUP($B427,Effectifs!$F$8:$U$907,13,0)),"",VLOOKUP($B427,Effectifs!$F$8:$U$907,13,0))</f>
        <v/>
      </c>
      <c r="H427" s="79" t="str">
        <f>IF(ISERROR(VLOOKUP($B427,Effectifs!$F$8:$U$907,14,0)),"",VLOOKUP($B427,Effectifs!$F$8:$U$907,14,0))</f>
        <v/>
      </c>
      <c r="I427" s="71"/>
      <c r="J427" s="71"/>
      <c r="K427" s="71"/>
      <c r="L427" s="71"/>
      <c r="M427" s="71"/>
      <c r="N427" s="71"/>
      <c r="O427" s="71"/>
      <c r="P427" s="71"/>
      <c r="Q427" s="71"/>
      <c r="R427" s="74"/>
    </row>
    <row r="428" spans="2:18" x14ac:dyDescent="0.25">
      <c r="B428" s="69"/>
      <c r="C428" s="77" t="str">
        <f ca="1">IF(ISERROR(($C$3-VLOOKUP($B428,Effectifs!$F$8:$U$907,5,0))/365),"",($C$3-VLOOKUP($B428,Effectifs!$F$8:$U$907,5,0))/365)</f>
        <v/>
      </c>
      <c r="D428" s="82" t="str">
        <f>IF(ISERROR(VLOOKUP($B428,Effectifs!$F$8:$U$907,7,0)),"",VLOOKUP($B428,Effectifs!$F$8:$U$907,7,0))</f>
        <v/>
      </c>
      <c r="E428" s="83" t="str">
        <f>IF(ISERROR(VLOOKUP($B428,Effectifs!$F$8:$U$907,8,0)),"",VLOOKUP($B428,Effectifs!$F$8:$U$907,8,0))</f>
        <v/>
      </c>
      <c r="F428" s="83" t="str">
        <f>IF(ISERROR(VLOOKUP($B428,Effectifs!$F$8:$U$907,10,0)),"",VLOOKUP($B428,Effectifs!$F$8:$U$907,10,0))</f>
        <v/>
      </c>
      <c r="G428" s="82" t="str">
        <f>IF(ISERROR(VLOOKUP($B428,Effectifs!$F$8:$U$907,13,0)),"",VLOOKUP($B428,Effectifs!$F$8:$U$907,13,0))</f>
        <v/>
      </c>
      <c r="H428" s="79" t="str">
        <f>IF(ISERROR(VLOOKUP($B428,Effectifs!$F$8:$U$907,14,0)),"",VLOOKUP($B428,Effectifs!$F$8:$U$907,14,0))</f>
        <v/>
      </c>
      <c r="I428" s="71"/>
      <c r="J428" s="71"/>
      <c r="K428" s="71"/>
      <c r="L428" s="71"/>
      <c r="M428" s="71"/>
      <c r="N428" s="71"/>
      <c r="O428" s="71"/>
      <c r="P428" s="71"/>
      <c r="Q428" s="71"/>
      <c r="R428" s="74"/>
    </row>
    <row r="429" spans="2:18" x14ac:dyDescent="0.25">
      <c r="B429" s="69"/>
      <c r="C429" s="77" t="str">
        <f ca="1">IF(ISERROR(($C$3-VLOOKUP($B429,Effectifs!$F$8:$U$907,5,0))/365),"",($C$3-VLOOKUP($B429,Effectifs!$F$8:$U$907,5,0))/365)</f>
        <v/>
      </c>
      <c r="D429" s="82" t="str">
        <f>IF(ISERROR(VLOOKUP($B429,Effectifs!$F$8:$U$907,7,0)),"",VLOOKUP($B429,Effectifs!$F$8:$U$907,7,0))</f>
        <v/>
      </c>
      <c r="E429" s="83" t="str">
        <f>IF(ISERROR(VLOOKUP($B429,Effectifs!$F$8:$U$907,8,0)),"",VLOOKUP($B429,Effectifs!$F$8:$U$907,8,0))</f>
        <v/>
      </c>
      <c r="F429" s="83" t="str">
        <f>IF(ISERROR(VLOOKUP($B429,Effectifs!$F$8:$U$907,10,0)),"",VLOOKUP($B429,Effectifs!$F$8:$U$907,10,0))</f>
        <v/>
      </c>
      <c r="G429" s="82" t="str">
        <f>IF(ISERROR(VLOOKUP($B429,Effectifs!$F$8:$U$907,13,0)),"",VLOOKUP($B429,Effectifs!$F$8:$U$907,13,0))</f>
        <v/>
      </c>
      <c r="H429" s="79" t="str">
        <f>IF(ISERROR(VLOOKUP($B429,Effectifs!$F$8:$U$907,14,0)),"",VLOOKUP($B429,Effectifs!$F$8:$U$907,14,0))</f>
        <v/>
      </c>
      <c r="I429" s="71"/>
      <c r="J429" s="71"/>
      <c r="K429" s="71"/>
      <c r="L429" s="71"/>
      <c r="M429" s="71"/>
      <c r="N429" s="71"/>
      <c r="O429" s="71"/>
      <c r="P429" s="71"/>
      <c r="Q429" s="71"/>
      <c r="R429" s="74"/>
    </row>
    <row r="430" spans="2:18" x14ac:dyDescent="0.25">
      <c r="B430" s="69"/>
      <c r="C430" s="77" t="str">
        <f ca="1">IF(ISERROR(($C$3-VLOOKUP($B430,Effectifs!$F$8:$U$907,5,0))/365),"",($C$3-VLOOKUP($B430,Effectifs!$F$8:$U$907,5,0))/365)</f>
        <v/>
      </c>
      <c r="D430" s="82" t="str">
        <f>IF(ISERROR(VLOOKUP($B430,Effectifs!$F$8:$U$907,7,0)),"",VLOOKUP($B430,Effectifs!$F$8:$U$907,7,0))</f>
        <v/>
      </c>
      <c r="E430" s="83" t="str">
        <f>IF(ISERROR(VLOOKUP($B430,Effectifs!$F$8:$U$907,8,0)),"",VLOOKUP($B430,Effectifs!$F$8:$U$907,8,0))</f>
        <v/>
      </c>
      <c r="F430" s="83" t="str">
        <f>IF(ISERROR(VLOOKUP($B430,Effectifs!$F$8:$U$907,10,0)),"",VLOOKUP($B430,Effectifs!$F$8:$U$907,10,0))</f>
        <v/>
      </c>
      <c r="G430" s="82" t="str">
        <f>IF(ISERROR(VLOOKUP($B430,Effectifs!$F$8:$U$907,13,0)),"",VLOOKUP($B430,Effectifs!$F$8:$U$907,13,0))</f>
        <v/>
      </c>
      <c r="H430" s="79" t="str">
        <f>IF(ISERROR(VLOOKUP($B430,Effectifs!$F$8:$U$907,14,0)),"",VLOOKUP($B430,Effectifs!$F$8:$U$907,14,0))</f>
        <v/>
      </c>
      <c r="I430" s="71"/>
      <c r="J430" s="71"/>
      <c r="K430" s="71"/>
      <c r="L430" s="71"/>
      <c r="M430" s="71"/>
      <c r="N430" s="71"/>
      <c r="O430" s="71"/>
      <c r="P430" s="71"/>
      <c r="Q430" s="71"/>
      <c r="R430" s="74"/>
    </row>
    <row r="431" spans="2:18" x14ac:dyDescent="0.25">
      <c r="B431" s="69"/>
      <c r="C431" s="77" t="str">
        <f ca="1">IF(ISERROR(($C$3-VLOOKUP($B431,Effectifs!$F$8:$U$907,5,0))/365),"",($C$3-VLOOKUP($B431,Effectifs!$F$8:$U$907,5,0))/365)</f>
        <v/>
      </c>
      <c r="D431" s="82" t="str">
        <f>IF(ISERROR(VLOOKUP($B431,Effectifs!$F$8:$U$907,7,0)),"",VLOOKUP($B431,Effectifs!$F$8:$U$907,7,0))</f>
        <v/>
      </c>
      <c r="E431" s="83" t="str">
        <f>IF(ISERROR(VLOOKUP($B431,Effectifs!$F$8:$U$907,8,0)),"",VLOOKUP($B431,Effectifs!$F$8:$U$907,8,0))</f>
        <v/>
      </c>
      <c r="F431" s="83" t="str">
        <f>IF(ISERROR(VLOOKUP($B431,Effectifs!$F$8:$U$907,10,0)),"",VLOOKUP($B431,Effectifs!$F$8:$U$907,10,0))</f>
        <v/>
      </c>
      <c r="G431" s="82" t="str">
        <f>IF(ISERROR(VLOOKUP($B431,Effectifs!$F$8:$U$907,13,0)),"",VLOOKUP($B431,Effectifs!$F$8:$U$907,13,0))</f>
        <v/>
      </c>
      <c r="H431" s="79" t="str">
        <f>IF(ISERROR(VLOOKUP($B431,Effectifs!$F$8:$U$907,14,0)),"",VLOOKUP($B431,Effectifs!$F$8:$U$907,14,0))</f>
        <v/>
      </c>
      <c r="I431" s="71"/>
      <c r="J431" s="71"/>
      <c r="K431" s="71"/>
      <c r="L431" s="71"/>
      <c r="M431" s="71"/>
      <c r="N431" s="71"/>
      <c r="O431" s="71"/>
      <c r="P431" s="71"/>
      <c r="Q431" s="71"/>
      <c r="R431" s="74"/>
    </row>
    <row r="432" spans="2:18" x14ac:dyDescent="0.25">
      <c r="B432" s="69"/>
      <c r="C432" s="77" t="str">
        <f ca="1">IF(ISERROR(($C$3-VLOOKUP($B432,Effectifs!$F$8:$U$907,5,0))/365),"",($C$3-VLOOKUP($B432,Effectifs!$F$8:$U$907,5,0))/365)</f>
        <v/>
      </c>
      <c r="D432" s="82" t="str">
        <f>IF(ISERROR(VLOOKUP($B432,Effectifs!$F$8:$U$907,7,0)),"",VLOOKUP($B432,Effectifs!$F$8:$U$907,7,0))</f>
        <v/>
      </c>
      <c r="E432" s="83" t="str">
        <f>IF(ISERROR(VLOOKUP($B432,Effectifs!$F$8:$U$907,8,0)),"",VLOOKUP($B432,Effectifs!$F$8:$U$907,8,0))</f>
        <v/>
      </c>
      <c r="F432" s="83" t="str">
        <f>IF(ISERROR(VLOOKUP($B432,Effectifs!$F$8:$U$907,10,0)),"",VLOOKUP($B432,Effectifs!$F$8:$U$907,10,0))</f>
        <v/>
      </c>
      <c r="G432" s="82" t="str">
        <f>IF(ISERROR(VLOOKUP($B432,Effectifs!$F$8:$U$907,13,0)),"",VLOOKUP($B432,Effectifs!$F$8:$U$907,13,0))</f>
        <v/>
      </c>
      <c r="H432" s="79" t="str">
        <f>IF(ISERROR(VLOOKUP($B432,Effectifs!$F$8:$U$907,14,0)),"",VLOOKUP($B432,Effectifs!$F$8:$U$907,14,0))</f>
        <v/>
      </c>
      <c r="I432" s="71"/>
      <c r="J432" s="71"/>
      <c r="K432" s="71"/>
      <c r="L432" s="71"/>
      <c r="M432" s="71"/>
      <c r="N432" s="71"/>
      <c r="O432" s="71"/>
      <c r="P432" s="71"/>
      <c r="Q432" s="71"/>
      <c r="R432" s="74"/>
    </row>
    <row r="433" spans="2:18" x14ac:dyDescent="0.25">
      <c r="B433" s="69"/>
      <c r="C433" s="77" t="str">
        <f ca="1">IF(ISERROR(($C$3-VLOOKUP($B433,Effectifs!$F$8:$U$907,5,0))/365),"",($C$3-VLOOKUP($B433,Effectifs!$F$8:$U$907,5,0))/365)</f>
        <v/>
      </c>
      <c r="D433" s="82" t="str">
        <f>IF(ISERROR(VLOOKUP($B433,Effectifs!$F$8:$U$907,7,0)),"",VLOOKUP($B433,Effectifs!$F$8:$U$907,7,0))</f>
        <v/>
      </c>
      <c r="E433" s="83" t="str">
        <f>IF(ISERROR(VLOOKUP($B433,Effectifs!$F$8:$U$907,8,0)),"",VLOOKUP($B433,Effectifs!$F$8:$U$907,8,0))</f>
        <v/>
      </c>
      <c r="F433" s="83" t="str">
        <f>IF(ISERROR(VLOOKUP($B433,Effectifs!$F$8:$U$907,10,0)),"",VLOOKUP($B433,Effectifs!$F$8:$U$907,10,0))</f>
        <v/>
      </c>
      <c r="G433" s="82" t="str">
        <f>IF(ISERROR(VLOOKUP($B433,Effectifs!$F$8:$U$907,13,0)),"",VLOOKUP($B433,Effectifs!$F$8:$U$907,13,0))</f>
        <v/>
      </c>
      <c r="H433" s="79" t="str">
        <f>IF(ISERROR(VLOOKUP($B433,Effectifs!$F$8:$U$907,14,0)),"",VLOOKUP($B433,Effectifs!$F$8:$U$907,14,0))</f>
        <v/>
      </c>
      <c r="I433" s="71"/>
      <c r="J433" s="71"/>
      <c r="K433" s="71"/>
      <c r="L433" s="71"/>
      <c r="M433" s="71"/>
      <c r="N433" s="71"/>
      <c r="O433" s="71"/>
      <c r="P433" s="71"/>
      <c r="Q433" s="71"/>
      <c r="R433" s="74"/>
    </row>
    <row r="434" spans="2:18" x14ac:dyDescent="0.25">
      <c r="B434" s="69"/>
      <c r="C434" s="77" t="str">
        <f ca="1">IF(ISERROR(($C$3-VLOOKUP($B434,Effectifs!$F$8:$U$907,5,0))/365),"",($C$3-VLOOKUP($B434,Effectifs!$F$8:$U$907,5,0))/365)</f>
        <v/>
      </c>
      <c r="D434" s="82" t="str">
        <f>IF(ISERROR(VLOOKUP($B434,Effectifs!$F$8:$U$907,7,0)),"",VLOOKUP($B434,Effectifs!$F$8:$U$907,7,0))</f>
        <v/>
      </c>
      <c r="E434" s="83" t="str">
        <f>IF(ISERROR(VLOOKUP($B434,Effectifs!$F$8:$U$907,8,0)),"",VLOOKUP($B434,Effectifs!$F$8:$U$907,8,0))</f>
        <v/>
      </c>
      <c r="F434" s="83" t="str">
        <f>IF(ISERROR(VLOOKUP($B434,Effectifs!$F$8:$U$907,10,0)),"",VLOOKUP($B434,Effectifs!$F$8:$U$907,10,0))</f>
        <v/>
      </c>
      <c r="G434" s="82" t="str">
        <f>IF(ISERROR(VLOOKUP($B434,Effectifs!$F$8:$U$907,13,0)),"",VLOOKUP($B434,Effectifs!$F$8:$U$907,13,0))</f>
        <v/>
      </c>
      <c r="H434" s="79" t="str">
        <f>IF(ISERROR(VLOOKUP($B434,Effectifs!$F$8:$U$907,14,0)),"",VLOOKUP($B434,Effectifs!$F$8:$U$907,14,0))</f>
        <v/>
      </c>
      <c r="I434" s="71"/>
      <c r="J434" s="71"/>
      <c r="K434" s="71"/>
      <c r="L434" s="71"/>
      <c r="M434" s="71"/>
      <c r="N434" s="71"/>
      <c r="O434" s="71"/>
      <c r="P434" s="71"/>
      <c r="Q434" s="71"/>
      <c r="R434" s="74"/>
    </row>
    <row r="435" spans="2:18" x14ac:dyDescent="0.25">
      <c r="B435" s="69"/>
      <c r="C435" s="77" t="str">
        <f ca="1">IF(ISERROR(($C$3-VLOOKUP($B435,Effectifs!$F$8:$U$907,5,0))/365),"",($C$3-VLOOKUP($B435,Effectifs!$F$8:$U$907,5,0))/365)</f>
        <v/>
      </c>
      <c r="D435" s="82" t="str">
        <f>IF(ISERROR(VLOOKUP($B435,Effectifs!$F$8:$U$907,7,0)),"",VLOOKUP($B435,Effectifs!$F$8:$U$907,7,0))</f>
        <v/>
      </c>
      <c r="E435" s="83" t="str">
        <f>IF(ISERROR(VLOOKUP($B435,Effectifs!$F$8:$U$907,8,0)),"",VLOOKUP($B435,Effectifs!$F$8:$U$907,8,0))</f>
        <v/>
      </c>
      <c r="F435" s="83" t="str">
        <f>IF(ISERROR(VLOOKUP($B435,Effectifs!$F$8:$U$907,10,0)),"",VLOOKUP($B435,Effectifs!$F$8:$U$907,10,0))</f>
        <v/>
      </c>
      <c r="G435" s="82" t="str">
        <f>IF(ISERROR(VLOOKUP($B435,Effectifs!$F$8:$U$907,13,0)),"",VLOOKUP($B435,Effectifs!$F$8:$U$907,13,0))</f>
        <v/>
      </c>
      <c r="H435" s="79" t="str">
        <f>IF(ISERROR(VLOOKUP($B435,Effectifs!$F$8:$U$907,14,0)),"",VLOOKUP($B435,Effectifs!$F$8:$U$907,14,0))</f>
        <v/>
      </c>
      <c r="I435" s="71"/>
      <c r="J435" s="71"/>
      <c r="K435" s="71"/>
      <c r="L435" s="71"/>
      <c r="M435" s="71"/>
      <c r="N435" s="71"/>
      <c r="O435" s="71"/>
      <c r="P435" s="71"/>
      <c r="Q435" s="71"/>
      <c r="R435" s="74"/>
    </row>
    <row r="436" spans="2:18" x14ac:dyDescent="0.25">
      <c r="B436" s="69"/>
      <c r="C436" s="77" t="str">
        <f ca="1">IF(ISERROR(($C$3-VLOOKUP($B436,Effectifs!$F$8:$U$907,5,0))/365),"",($C$3-VLOOKUP($B436,Effectifs!$F$8:$U$907,5,0))/365)</f>
        <v/>
      </c>
      <c r="D436" s="82" t="str">
        <f>IF(ISERROR(VLOOKUP($B436,Effectifs!$F$8:$U$907,7,0)),"",VLOOKUP($B436,Effectifs!$F$8:$U$907,7,0))</f>
        <v/>
      </c>
      <c r="E436" s="83" t="str">
        <f>IF(ISERROR(VLOOKUP($B436,Effectifs!$F$8:$U$907,8,0)),"",VLOOKUP($B436,Effectifs!$F$8:$U$907,8,0))</f>
        <v/>
      </c>
      <c r="F436" s="83" t="str">
        <f>IF(ISERROR(VLOOKUP($B436,Effectifs!$F$8:$U$907,10,0)),"",VLOOKUP($B436,Effectifs!$F$8:$U$907,10,0))</f>
        <v/>
      </c>
      <c r="G436" s="82" t="str">
        <f>IF(ISERROR(VLOOKUP($B436,Effectifs!$F$8:$U$907,13,0)),"",VLOOKUP($B436,Effectifs!$F$8:$U$907,13,0))</f>
        <v/>
      </c>
      <c r="H436" s="79" t="str">
        <f>IF(ISERROR(VLOOKUP($B436,Effectifs!$F$8:$U$907,14,0)),"",VLOOKUP($B436,Effectifs!$F$8:$U$907,14,0))</f>
        <v/>
      </c>
      <c r="I436" s="71"/>
      <c r="J436" s="71"/>
      <c r="K436" s="71"/>
      <c r="L436" s="71"/>
      <c r="M436" s="71"/>
      <c r="N436" s="71"/>
      <c r="O436" s="71"/>
      <c r="P436" s="71"/>
      <c r="Q436" s="71"/>
      <c r="R436" s="74"/>
    </row>
    <row r="437" spans="2:18" x14ac:dyDescent="0.25">
      <c r="B437" s="69"/>
      <c r="C437" s="77" t="str">
        <f ca="1">IF(ISERROR(($C$3-VLOOKUP($B437,Effectifs!$F$8:$U$907,5,0))/365),"",($C$3-VLOOKUP($B437,Effectifs!$F$8:$U$907,5,0))/365)</f>
        <v/>
      </c>
      <c r="D437" s="82" t="str">
        <f>IF(ISERROR(VLOOKUP($B437,Effectifs!$F$8:$U$907,7,0)),"",VLOOKUP($B437,Effectifs!$F$8:$U$907,7,0))</f>
        <v/>
      </c>
      <c r="E437" s="83" t="str">
        <f>IF(ISERROR(VLOOKUP($B437,Effectifs!$F$8:$U$907,8,0)),"",VLOOKUP($B437,Effectifs!$F$8:$U$907,8,0))</f>
        <v/>
      </c>
      <c r="F437" s="83" t="str">
        <f>IF(ISERROR(VLOOKUP($B437,Effectifs!$F$8:$U$907,10,0)),"",VLOOKUP($B437,Effectifs!$F$8:$U$907,10,0))</f>
        <v/>
      </c>
      <c r="G437" s="82" t="str">
        <f>IF(ISERROR(VLOOKUP($B437,Effectifs!$F$8:$U$907,13,0)),"",VLOOKUP($B437,Effectifs!$F$8:$U$907,13,0))</f>
        <v/>
      </c>
      <c r="H437" s="79" t="str">
        <f>IF(ISERROR(VLOOKUP($B437,Effectifs!$F$8:$U$907,14,0)),"",VLOOKUP($B437,Effectifs!$F$8:$U$907,14,0))</f>
        <v/>
      </c>
      <c r="I437" s="71"/>
      <c r="J437" s="71"/>
      <c r="K437" s="71"/>
      <c r="L437" s="71"/>
      <c r="M437" s="71"/>
      <c r="N437" s="71"/>
      <c r="O437" s="71"/>
      <c r="P437" s="71"/>
      <c r="Q437" s="71"/>
      <c r="R437" s="74"/>
    </row>
    <row r="438" spans="2:18" x14ac:dyDescent="0.25">
      <c r="B438" s="69"/>
      <c r="C438" s="77" t="str">
        <f ca="1">IF(ISERROR(($C$3-VLOOKUP($B438,Effectifs!$F$8:$U$907,5,0))/365),"",($C$3-VLOOKUP($B438,Effectifs!$F$8:$U$907,5,0))/365)</f>
        <v/>
      </c>
      <c r="D438" s="82" t="str">
        <f>IF(ISERROR(VLOOKUP($B438,Effectifs!$F$8:$U$907,7,0)),"",VLOOKUP($B438,Effectifs!$F$8:$U$907,7,0))</f>
        <v/>
      </c>
      <c r="E438" s="83" t="str">
        <f>IF(ISERROR(VLOOKUP($B438,Effectifs!$F$8:$U$907,8,0)),"",VLOOKUP($B438,Effectifs!$F$8:$U$907,8,0))</f>
        <v/>
      </c>
      <c r="F438" s="83" t="str">
        <f>IF(ISERROR(VLOOKUP($B438,Effectifs!$F$8:$U$907,10,0)),"",VLOOKUP($B438,Effectifs!$F$8:$U$907,10,0))</f>
        <v/>
      </c>
      <c r="G438" s="82" t="str">
        <f>IF(ISERROR(VLOOKUP($B438,Effectifs!$F$8:$U$907,13,0)),"",VLOOKUP($B438,Effectifs!$F$8:$U$907,13,0))</f>
        <v/>
      </c>
      <c r="H438" s="79" t="str">
        <f>IF(ISERROR(VLOOKUP($B438,Effectifs!$F$8:$U$907,14,0)),"",VLOOKUP($B438,Effectifs!$F$8:$U$907,14,0))</f>
        <v/>
      </c>
      <c r="I438" s="71"/>
      <c r="J438" s="71"/>
      <c r="K438" s="71"/>
      <c r="L438" s="71"/>
      <c r="M438" s="71"/>
      <c r="N438" s="71"/>
      <c r="O438" s="71"/>
      <c r="P438" s="71"/>
      <c r="Q438" s="71"/>
      <c r="R438" s="74"/>
    </row>
    <row r="439" spans="2:18" x14ac:dyDescent="0.25">
      <c r="B439" s="69"/>
      <c r="C439" s="77" t="str">
        <f ca="1">IF(ISERROR(($C$3-VLOOKUP($B439,Effectifs!$F$8:$U$907,5,0))/365),"",($C$3-VLOOKUP($B439,Effectifs!$F$8:$U$907,5,0))/365)</f>
        <v/>
      </c>
      <c r="D439" s="82" t="str">
        <f>IF(ISERROR(VLOOKUP($B439,Effectifs!$F$8:$U$907,7,0)),"",VLOOKUP($B439,Effectifs!$F$8:$U$907,7,0))</f>
        <v/>
      </c>
      <c r="E439" s="83" t="str">
        <f>IF(ISERROR(VLOOKUP($B439,Effectifs!$F$8:$U$907,8,0)),"",VLOOKUP($B439,Effectifs!$F$8:$U$907,8,0))</f>
        <v/>
      </c>
      <c r="F439" s="83" t="str">
        <f>IF(ISERROR(VLOOKUP($B439,Effectifs!$F$8:$U$907,10,0)),"",VLOOKUP($B439,Effectifs!$F$8:$U$907,10,0))</f>
        <v/>
      </c>
      <c r="G439" s="82" t="str">
        <f>IF(ISERROR(VLOOKUP($B439,Effectifs!$F$8:$U$907,13,0)),"",VLOOKUP($B439,Effectifs!$F$8:$U$907,13,0))</f>
        <v/>
      </c>
      <c r="H439" s="79" t="str">
        <f>IF(ISERROR(VLOOKUP($B439,Effectifs!$F$8:$U$907,14,0)),"",VLOOKUP($B439,Effectifs!$F$8:$U$907,14,0))</f>
        <v/>
      </c>
      <c r="I439" s="71"/>
      <c r="J439" s="71"/>
      <c r="K439" s="71"/>
      <c r="L439" s="71"/>
      <c r="M439" s="71"/>
      <c r="N439" s="71"/>
      <c r="O439" s="71"/>
      <c r="P439" s="71"/>
      <c r="Q439" s="71"/>
      <c r="R439" s="74"/>
    </row>
    <row r="440" spans="2:18" x14ac:dyDescent="0.25">
      <c r="B440" s="69"/>
      <c r="C440" s="77" t="str">
        <f ca="1">IF(ISERROR(($C$3-VLOOKUP($B440,Effectifs!$F$8:$U$907,5,0))/365),"",($C$3-VLOOKUP($B440,Effectifs!$F$8:$U$907,5,0))/365)</f>
        <v/>
      </c>
      <c r="D440" s="82" t="str">
        <f>IF(ISERROR(VLOOKUP($B440,Effectifs!$F$8:$U$907,7,0)),"",VLOOKUP($B440,Effectifs!$F$8:$U$907,7,0))</f>
        <v/>
      </c>
      <c r="E440" s="83" t="str">
        <f>IF(ISERROR(VLOOKUP($B440,Effectifs!$F$8:$U$907,8,0)),"",VLOOKUP($B440,Effectifs!$F$8:$U$907,8,0))</f>
        <v/>
      </c>
      <c r="F440" s="83" t="str">
        <f>IF(ISERROR(VLOOKUP($B440,Effectifs!$F$8:$U$907,10,0)),"",VLOOKUP($B440,Effectifs!$F$8:$U$907,10,0))</f>
        <v/>
      </c>
      <c r="G440" s="82" t="str">
        <f>IF(ISERROR(VLOOKUP($B440,Effectifs!$F$8:$U$907,13,0)),"",VLOOKUP($B440,Effectifs!$F$8:$U$907,13,0))</f>
        <v/>
      </c>
      <c r="H440" s="79" t="str">
        <f>IF(ISERROR(VLOOKUP($B440,Effectifs!$F$8:$U$907,14,0)),"",VLOOKUP($B440,Effectifs!$F$8:$U$907,14,0))</f>
        <v/>
      </c>
      <c r="I440" s="71"/>
      <c r="J440" s="71"/>
      <c r="K440" s="71"/>
      <c r="L440" s="71"/>
      <c r="M440" s="71"/>
      <c r="N440" s="71"/>
      <c r="O440" s="71"/>
      <c r="P440" s="71"/>
      <c r="Q440" s="71"/>
      <c r="R440" s="74"/>
    </row>
    <row r="441" spans="2:18" x14ac:dyDescent="0.25">
      <c r="B441" s="69"/>
      <c r="C441" s="77" t="str">
        <f ca="1">IF(ISERROR(($C$3-VLOOKUP($B441,Effectifs!$F$8:$U$907,5,0))/365),"",($C$3-VLOOKUP($B441,Effectifs!$F$8:$U$907,5,0))/365)</f>
        <v/>
      </c>
      <c r="D441" s="82" t="str">
        <f>IF(ISERROR(VLOOKUP($B441,Effectifs!$F$8:$U$907,7,0)),"",VLOOKUP($B441,Effectifs!$F$8:$U$907,7,0))</f>
        <v/>
      </c>
      <c r="E441" s="83" t="str">
        <f>IF(ISERROR(VLOOKUP($B441,Effectifs!$F$8:$U$907,8,0)),"",VLOOKUP($B441,Effectifs!$F$8:$U$907,8,0))</f>
        <v/>
      </c>
      <c r="F441" s="83" t="str">
        <f>IF(ISERROR(VLOOKUP($B441,Effectifs!$F$8:$U$907,10,0)),"",VLOOKUP($B441,Effectifs!$F$8:$U$907,10,0))</f>
        <v/>
      </c>
      <c r="G441" s="82" t="str">
        <f>IF(ISERROR(VLOOKUP($B441,Effectifs!$F$8:$U$907,13,0)),"",VLOOKUP($B441,Effectifs!$F$8:$U$907,13,0))</f>
        <v/>
      </c>
      <c r="H441" s="79" t="str">
        <f>IF(ISERROR(VLOOKUP($B441,Effectifs!$F$8:$U$907,14,0)),"",VLOOKUP($B441,Effectifs!$F$8:$U$907,14,0))</f>
        <v/>
      </c>
      <c r="I441" s="71"/>
      <c r="J441" s="71"/>
      <c r="K441" s="71"/>
      <c r="L441" s="71"/>
      <c r="M441" s="71"/>
      <c r="N441" s="71"/>
      <c r="O441" s="71"/>
      <c r="P441" s="71"/>
      <c r="Q441" s="71"/>
      <c r="R441" s="74"/>
    </row>
    <row r="442" spans="2:18" x14ac:dyDescent="0.25">
      <c r="B442" s="69"/>
      <c r="C442" s="77" t="str">
        <f ca="1">IF(ISERROR(($C$3-VLOOKUP($B442,Effectifs!$F$8:$U$907,5,0))/365),"",($C$3-VLOOKUP($B442,Effectifs!$F$8:$U$907,5,0))/365)</f>
        <v/>
      </c>
      <c r="D442" s="82" t="str">
        <f>IF(ISERROR(VLOOKUP($B442,Effectifs!$F$8:$U$907,7,0)),"",VLOOKUP($B442,Effectifs!$F$8:$U$907,7,0))</f>
        <v/>
      </c>
      <c r="E442" s="83" t="str">
        <f>IF(ISERROR(VLOOKUP($B442,Effectifs!$F$8:$U$907,8,0)),"",VLOOKUP($B442,Effectifs!$F$8:$U$907,8,0))</f>
        <v/>
      </c>
      <c r="F442" s="83" t="str">
        <f>IF(ISERROR(VLOOKUP($B442,Effectifs!$F$8:$U$907,10,0)),"",VLOOKUP($B442,Effectifs!$F$8:$U$907,10,0))</f>
        <v/>
      </c>
      <c r="G442" s="82" t="str">
        <f>IF(ISERROR(VLOOKUP($B442,Effectifs!$F$8:$U$907,13,0)),"",VLOOKUP($B442,Effectifs!$F$8:$U$907,13,0))</f>
        <v/>
      </c>
      <c r="H442" s="79" t="str">
        <f>IF(ISERROR(VLOOKUP($B442,Effectifs!$F$8:$U$907,14,0)),"",VLOOKUP($B442,Effectifs!$F$8:$U$907,14,0))</f>
        <v/>
      </c>
      <c r="I442" s="71"/>
      <c r="J442" s="71"/>
      <c r="K442" s="71"/>
      <c r="L442" s="71"/>
      <c r="M442" s="71"/>
      <c r="N442" s="71"/>
      <c r="O442" s="71"/>
      <c r="P442" s="71"/>
      <c r="Q442" s="71"/>
      <c r="R442" s="74"/>
    </row>
    <row r="443" spans="2:18" x14ac:dyDescent="0.25">
      <c r="B443" s="69"/>
      <c r="C443" s="77" t="str">
        <f ca="1">IF(ISERROR(($C$3-VLOOKUP($B443,Effectifs!$F$8:$U$907,5,0))/365),"",($C$3-VLOOKUP($B443,Effectifs!$F$8:$U$907,5,0))/365)</f>
        <v/>
      </c>
      <c r="D443" s="82" t="str">
        <f>IF(ISERROR(VLOOKUP($B443,Effectifs!$F$8:$U$907,7,0)),"",VLOOKUP($B443,Effectifs!$F$8:$U$907,7,0))</f>
        <v/>
      </c>
      <c r="E443" s="83" t="str">
        <f>IF(ISERROR(VLOOKUP($B443,Effectifs!$F$8:$U$907,8,0)),"",VLOOKUP($B443,Effectifs!$F$8:$U$907,8,0))</f>
        <v/>
      </c>
      <c r="F443" s="83" t="str">
        <f>IF(ISERROR(VLOOKUP($B443,Effectifs!$F$8:$U$907,10,0)),"",VLOOKUP($B443,Effectifs!$F$8:$U$907,10,0))</f>
        <v/>
      </c>
      <c r="G443" s="82" t="str">
        <f>IF(ISERROR(VLOOKUP($B443,Effectifs!$F$8:$U$907,13,0)),"",VLOOKUP($B443,Effectifs!$F$8:$U$907,13,0))</f>
        <v/>
      </c>
      <c r="H443" s="79" t="str">
        <f>IF(ISERROR(VLOOKUP($B443,Effectifs!$F$8:$U$907,14,0)),"",VLOOKUP($B443,Effectifs!$F$8:$U$907,14,0))</f>
        <v/>
      </c>
      <c r="I443" s="71"/>
      <c r="J443" s="71"/>
      <c r="K443" s="71"/>
      <c r="L443" s="71"/>
      <c r="M443" s="71"/>
      <c r="N443" s="71"/>
      <c r="O443" s="71"/>
      <c r="P443" s="71"/>
      <c r="Q443" s="71"/>
      <c r="R443" s="74"/>
    </row>
    <row r="444" spans="2:18" x14ac:dyDescent="0.25">
      <c r="B444" s="69"/>
      <c r="C444" s="77" t="str">
        <f ca="1">IF(ISERROR(($C$3-VLOOKUP($B444,Effectifs!$F$8:$U$907,5,0))/365),"",($C$3-VLOOKUP($B444,Effectifs!$F$8:$U$907,5,0))/365)</f>
        <v/>
      </c>
      <c r="D444" s="82" t="str">
        <f>IF(ISERROR(VLOOKUP($B444,Effectifs!$F$8:$U$907,7,0)),"",VLOOKUP($B444,Effectifs!$F$8:$U$907,7,0))</f>
        <v/>
      </c>
      <c r="E444" s="83" t="str">
        <f>IF(ISERROR(VLOOKUP($B444,Effectifs!$F$8:$U$907,8,0)),"",VLOOKUP($B444,Effectifs!$F$8:$U$907,8,0))</f>
        <v/>
      </c>
      <c r="F444" s="83" t="str">
        <f>IF(ISERROR(VLOOKUP($B444,Effectifs!$F$8:$U$907,10,0)),"",VLOOKUP($B444,Effectifs!$F$8:$U$907,10,0))</f>
        <v/>
      </c>
      <c r="G444" s="82" t="str">
        <f>IF(ISERROR(VLOOKUP($B444,Effectifs!$F$8:$U$907,13,0)),"",VLOOKUP($B444,Effectifs!$F$8:$U$907,13,0))</f>
        <v/>
      </c>
      <c r="H444" s="79" t="str">
        <f>IF(ISERROR(VLOOKUP($B444,Effectifs!$F$8:$U$907,14,0)),"",VLOOKUP($B444,Effectifs!$F$8:$U$907,14,0))</f>
        <v/>
      </c>
      <c r="I444" s="71"/>
      <c r="J444" s="71"/>
      <c r="K444" s="71"/>
      <c r="L444" s="71"/>
      <c r="M444" s="71"/>
      <c r="N444" s="71"/>
      <c r="O444" s="71"/>
      <c r="P444" s="71"/>
      <c r="Q444" s="71"/>
      <c r="R444" s="74"/>
    </row>
    <row r="445" spans="2:18" x14ac:dyDescent="0.25">
      <c r="B445" s="69"/>
      <c r="C445" s="77" t="str">
        <f ca="1">IF(ISERROR(($C$3-VLOOKUP($B445,Effectifs!$F$8:$U$907,5,0))/365),"",($C$3-VLOOKUP($B445,Effectifs!$F$8:$U$907,5,0))/365)</f>
        <v/>
      </c>
      <c r="D445" s="82" t="str">
        <f>IF(ISERROR(VLOOKUP($B445,Effectifs!$F$8:$U$907,7,0)),"",VLOOKUP($B445,Effectifs!$F$8:$U$907,7,0))</f>
        <v/>
      </c>
      <c r="E445" s="83" t="str">
        <f>IF(ISERROR(VLOOKUP($B445,Effectifs!$F$8:$U$907,8,0)),"",VLOOKUP($B445,Effectifs!$F$8:$U$907,8,0))</f>
        <v/>
      </c>
      <c r="F445" s="83" t="str">
        <f>IF(ISERROR(VLOOKUP($B445,Effectifs!$F$8:$U$907,10,0)),"",VLOOKUP($B445,Effectifs!$F$8:$U$907,10,0))</f>
        <v/>
      </c>
      <c r="G445" s="82" t="str">
        <f>IF(ISERROR(VLOOKUP($B445,Effectifs!$F$8:$U$907,13,0)),"",VLOOKUP($B445,Effectifs!$F$8:$U$907,13,0))</f>
        <v/>
      </c>
      <c r="H445" s="79" t="str">
        <f>IF(ISERROR(VLOOKUP($B445,Effectifs!$F$8:$U$907,14,0)),"",VLOOKUP($B445,Effectifs!$F$8:$U$907,14,0))</f>
        <v/>
      </c>
      <c r="I445" s="71"/>
      <c r="J445" s="71"/>
      <c r="K445" s="71"/>
      <c r="L445" s="71"/>
      <c r="M445" s="71"/>
      <c r="N445" s="71"/>
      <c r="O445" s="71"/>
      <c r="P445" s="71"/>
      <c r="Q445" s="71"/>
      <c r="R445" s="74"/>
    </row>
    <row r="446" spans="2:18" x14ac:dyDescent="0.25">
      <c r="B446" s="69"/>
      <c r="C446" s="77" t="str">
        <f ca="1">IF(ISERROR(($C$3-VLOOKUP($B446,Effectifs!$F$8:$U$907,5,0))/365),"",($C$3-VLOOKUP($B446,Effectifs!$F$8:$U$907,5,0))/365)</f>
        <v/>
      </c>
      <c r="D446" s="82" t="str">
        <f>IF(ISERROR(VLOOKUP($B446,Effectifs!$F$8:$U$907,7,0)),"",VLOOKUP($B446,Effectifs!$F$8:$U$907,7,0))</f>
        <v/>
      </c>
      <c r="E446" s="83" t="str">
        <f>IF(ISERROR(VLOOKUP($B446,Effectifs!$F$8:$U$907,8,0)),"",VLOOKUP($B446,Effectifs!$F$8:$U$907,8,0))</f>
        <v/>
      </c>
      <c r="F446" s="83" t="str">
        <f>IF(ISERROR(VLOOKUP($B446,Effectifs!$F$8:$U$907,10,0)),"",VLOOKUP($B446,Effectifs!$F$8:$U$907,10,0))</f>
        <v/>
      </c>
      <c r="G446" s="82" t="str">
        <f>IF(ISERROR(VLOOKUP($B446,Effectifs!$F$8:$U$907,13,0)),"",VLOOKUP($B446,Effectifs!$F$8:$U$907,13,0))</f>
        <v/>
      </c>
      <c r="H446" s="79" t="str">
        <f>IF(ISERROR(VLOOKUP($B446,Effectifs!$F$8:$U$907,14,0)),"",VLOOKUP($B446,Effectifs!$F$8:$U$907,14,0))</f>
        <v/>
      </c>
      <c r="I446" s="71"/>
      <c r="J446" s="71"/>
      <c r="K446" s="71"/>
      <c r="L446" s="71"/>
      <c r="M446" s="71"/>
      <c r="N446" s="71"/>
      <c r="O446" s="71"/>
      <c r="P446" s="71"/>
      <c r="Q446" s="71"/>
      <c r="R446" s="74"/>
    </row>
    <row r="447" spans="2:18" x14ac:dyDescent="0.25">
      <c r="B447" s="69"/>
      <c r="C447" s="77" t="str">
        <f ca="1">IF(ISERROR(($C$3-VLOOKUP($B447,Effectifs!$F$8:$U$907,5,0))/365),"",($C$3-VLOOKUP($B447,Effectifs!$F$8:$U$907,5,0))/365)</f>
        <v/>
      </c>
      <c r="D447" s="82" t="str">
        <f>IF(ISERROR(VLOOKUP($B447,Effectifs!$F$8:$U$907,7,0)),"",VLOOKUP($B447,Effectifs!$F$8:$U$907,7,0))</f>
        <v/>
      </c>
      <c r="E447" s="83" t="str">
        <f>IF(ISERROR(VLOOKUP($B447,Effectifs!$F$8:$U$907,8,0)),"",VLOOKUP($B447,Effectifs!$F$8:$U$907,8,0))</f>
        <v/>
      </c>
      <c r="F447" s="83" t="str">
        <f>IF(ISERROR(VLOOKUP($B447,Effectifs!$F$8:$U$907,10,0)),"",VLOOKUP($B447,Effectifs!$F$8:$U$907,10,0))</f>
        <v/>
      </c>
      <c r="G447" s="82" t="str">
        <f>IF(ISERROR(VLOOKUP($B447,Effectifs!$F$8:$U$907,13,0)),"",VLOOKUP($B447,Effectifs!$F$8:$U$907,13,0))</f>
        <v/>
      </c>
      <c r="H447" s="79" t="str">
        <f>IF(ISERROR(VLOOKUP($B447,Effectifs!$F$8:$U$907,14,0)),"",VLOOKUP($B447,Effectifs!$F$8:$U$907,14,0))</f>
        <v/>
      </c>
      <c r="I447" s="71"/>
      <c r="J447" s="71"/>
      <c r="K447" s="71"/>
      <c r="L447" s="71"/>
      <c r="M447" s="71"/>
      <c r="N447" s="71"/>
      <c r="O447" s="71"/>
      <c r="P447" s="71"/>
      <c r="Q447" s="71"/>
      <c r="R447" s="74"/>
    </row>
    <row r="448" spans="2:18" x14ac:dyDescent="0.25">
      <c r="B448" s="69"/>
      <c r="C448" s="77" t="str">
        <f ca="1">IF(ISERROR(($C$3-VLOOKUP($B448,Effectifs!$F$8:$U$907,5,0))/365),"",($C$3-VLOOKUP($B448,Effectifs!$F$8:$U$907,5,0))/365)</f>
        <v/>
      </c>
      <c r="D448" s="82" t="str">
        <f>IF(ISERROR(VLOOKUP($B448,Effectifs!$F$8:$U$907,7,0)),"",VLOOKUP($B448,Effectifs!$F$8:$U$907,7,0))</f>
        <v/>
      </c>
      <c r="E448" s="83" t="str">
        <f>IF(ISERROR(VLOOKUP($B448,Effectifs!$F$8:$U$907,8,0)),"",VLOOKUP($B448,Effectifs!$F$8:$U$907,8,0))</f>
        <v/>
      </c>
      <c r="F448" s="83" t="str">
        <f>IF(ISERROR(VLOOKUP($B448,Effectifs!$F$8:$U$907,10,0)),"",VLOOKUP($B448,Effectifs!$F$8:$U$907,10,0))</f>
        <v/>
      </c>
      <c r="G448" s="82" t="str">
        <f>IF(ISERROR(VLOOKUP($B448,Effectifs!$F$8:$U$907,13,0)),"",VLOOKUP($B448,Effectifs!$F$8:$U$907,13,0))</f>
        <v/>
      </c>
      <c r="H448" s="79" t="str">
        <f>IF(ISERROR(VLOOKUP($B448,Effectifs!$F$8:$U$907,14,0)),"",VLOOKUP($B448,Effectifs!$F$8:$U$907,14,0))</f>
        <v/>
      </c>
      <c r="I448" s="71"/>
      <c r="J448" s="71"/>
      <c r="K448" s="71"/>
      <c r="L448" s="71"/>
      <c r="M448" s="71"/>
      <c r="N448" s="71"/>
      <c r="O448" s="71"/>
      <c r="P448" s="71"/>
      <c r="Q448" s="71"/>
      <c r="R448" s="74"/>
    </row>
    <row r="449" spans="2:18" x14ac:dyDescent="0.25">
      <c r="B449" s="69"/>
      <c r="C449" s="77" t="str">
        <f ca="1">IF(ISERROR(($C$3-VLOOKUP($B449,Effectifs!$F$8:$U$907,5,0))/365),"",($C$3-VLOOKUP($B449,Effectifs!$F$8:$U$907,5,0))/365)</f>
        <v/>
      </c>
      <c r="D449" s="82" t="str">
        <f>IF(ISERROR(VLOOKUP($B449,Effectifs!$F$8:$U$907,7,0)),"",VLOOKUP($B449,Effectifs!$F$8:$U$907,7,0))</f>
        <v/>
      </c>
      <c r="E449" s="83" t="str">
        <f>IF(ISERROR(VLOOKUP($B449,Effectifs!$F$8:$U$907,8,0)),"",VLOOKUP($B449,Effectifs!$F$8:$U$907,8,0))</f>
        <v/>
      </c>
      <c r="F449" s="83" t="str">
        <f>IF(ISERROR(VLOOKUP($B449,Effectifs!$F$8:$U$907,10,0)),"",VLOOKUP($B449,Effectifs!$F$8:$U$907,10,0))</f>
        <v/>
      </c>
      <c r="G449" s="82" t="str">
        <f>IF(ISERROR(VLOOKUP($B449,Effectifs!$F$8:$U$907,13,0)),"",VLOOKUP($B449,Effectifs!$F$8:$U$907,13,0))</f>
        <v/>
      </c>
      <c r="H449" s="79" t="str">
        <f>IF(ISERROR(VLOOKUP($B449,Effectifs!$F$8:$U$907,14,0)),"",VLOOKUP($B449,Effectifs!$F$8:$U$907,14,0))</f>
        <v/>
      </c>
      <c r="I449" s="71"/>
      <c r="J449" s="71"/>
      <c r="K449" s="71"/>
      <c r="L449" s="71"/>
      <c r="M449" s="71"/>
      <c r="N449" s="71"/>
      <c r="O449" s="71"/>
      <c r="P449" s="71"/>
      <c r="Q449" s="71"/>
      <c r="R449" s="74"/>
    </row>
    <row r="450" spans="2:18" x14ac:dyDescent="0.25">
      <c r="B450" s="69"/>
      <c r="C450" s="77" t="str">
        <f ca="1">IF(ISERROR(($C$3-VLOOKUP($B450,Effectifs!$F$8:$U$907,5,0))/365),"",($C$3-VLOOKUP($B450,Effectifs!$F$8:$U$907,5,0))/365)</f>
        <v/>
      </c>
      <c r="D450" s="82" t="str">
        <f>IF(ISERROR(VLOOKUP($B450,Effectifs!$F$8:$U$907,7,0)),"",VLOOKUP($B450,Effectifs!$F$8:$U$907,7,0))</f>
        <v/>
      </c>
      <c r="E450" s="83" t="str">
        <f>IF(ISERROR(VLOOKUP($B450,Effectifs!$F$8:$U$907,8,0)),"",VLOOKUP($B450,Effectifs!$F$8:$U$907,8,0))</f>
        <v/>
      </c>
      <c r="F450" s="83" t="str">
        <f>IF(ISERROR(VLOOKUP($B450,Effectifs!$F$8:$U$907,10,0)),"",VLOOKUP($B450,Effectifs!$F$8:$U$907,10,0))</f>
        <v/>
      </c>
      <c r="G450" s="82" t="str">
        <f>IF(ISERROR(VLOOKUP($B450,Effectifs!$F$8:$U$907,13,0)),"",VLOOKUP($B450,Effectifs!$F$8:$U$907,13,0))</f>
        <v/>
      </c>
      <c r="H450" s="79" t="str">
        <f>IF(ISERROR(VLOOKUP($B450,Effectifs!$F$8:$U$907,14,0)),"",VLOOKUP($B450,Effectifs!$F$8:$U$907,14,0))</f>
        <v/>
      </c>
      <c r="I450" s="71"/>
      <c r="J450" s="71"/>
      <c r="K450" s="71"/>
      <c r="L450" s="71"/>
      <c r="M450" s="71"/>
      <c r="N450" s="71"/>
      <c r="O450" s="71"/>
      <c r="P450" s="71"/>
      <c r="Q450" s="71"/>
      <c r="R450" s="74"/>
    </row>
    <row r="451" spans="2:18" x14ac:dyDescent="0.25">
      <c r="B451" s="69"/>
      <c r="C451" s="77" t="str">
        <f ca="1">IF(ISERROR(($C$3-VLOOKUP($B451,Effectifs!$F$8:$U$907,5,0))/365),"",($C$3-VLOOKUP($B451,Effectifs!$F$8:$U$907,5,0))/365)</f>
        <v/>
      </c>
      <c r="D451" s="82" t="str">
        <f>IF(ISERROR(VLOOKUP($B451,Effectifs!$F$8:$U$907,7,0)),"",VLOOKUP($B451,Effectifs!$F$8:$U$907,7,0))</f>
        <v/>
      </c>
      <c r="E451" s="83" t="str">
        <f>IF(ISERROR(VLOOKUP($B451,Effectifs!$F$8:$U$907,8,0)),"",VLOOKUP($B451,Effectifs!$F$8:$U$907,8,0))</f>
        <v/>
      </c>
      <c r="F451" s="83" t="str">
        <f>IF(ISERROR(VLOOKUP($B451,Effectifs!$F$8:$U$907,10,0)),"",VLOOKUP($B451,Effectifs!$F$8:$U$907,10,0))</f>
        <v/>
      </c>
      <c r="G451" s="82" t="str">
        <f>IF(ISERROR(VLOOKUP($B451,Effectifs!$F$8:$U$907,13,0)),"",VLOOKUP($B451,Effectifs!$F$8:$U$907,13,0))</f>
        <v/>
      </c>
      <c r="H451" s="79" t="str">
        <f>IF(ISERROR(VLOOKUP($B451,Effectifs!$F$8:$U$907,14,0)),"",VLOOKUP($B451,Effectifs!$F$8:$U$907,14,0))</f>
        <v/>
      </c>
      <c r="I451" s="71"/>
      <c r="J451" s="71"/>
      <c r="K451" s="71"/>
      <c r="L451" s="71"/>
      <c r="M451" s="71"/>
      <c r="N451" s="71"/>
      <c r="O451" s="71"/>
      <c r="P451" s="71"/>
      <c r="Q451" s="71"/>
      <c r="R451" s="74"/>
    </row>
    <row r="452" spans="2:18" x14ac:dyDescent="0.25">
      <c r="B452" s="69"/>
      <c r="C452" s="77" t="str">
        <f ca="1">IF(ISERROR(($C$3-VLOOKUP($B452,Effectifs!$F$8:$U$907,5,0))/365),"",($C$3-VLOOKUP($B452,Effectifs!$F$8:$U$907,5,0))/365)</f>
        <v/>
      </c>
      <c r="D452" s="82" t="str">
        <f>IF(ISERROR(VLOOKUP($B452,Effectifs!$F$8:$U$907,7,0)),"",VLOOKUP($B452,Effectifs!$F$8:$U$907,7,0))</f>
        <v/>
      </c>
      <c r="E452" s="83" t="str">
        <f>IF(ISERROR(VLOOKUP($B452,Effectifs!$F$8:$U$907,8,0)),"",VLOOKUP($B452,Effectifs!$F$8:$U$907,8,0))</f>
        <v/>
      </c>
      <c r="F452" s="83" t="str">
        <f>IF(ISERROR(VLOOKUP($B452,Effectifs!$F$8:$U$907,10,0)),"",VLOOKUP($B452,Effectifs!$F$8:$U$907,10,0))</f>
        <v/>
      </c>
      <c r="G452" s="82" t="str">
        <f>IF(ISERROR(VLOOKUP($B452,Effectifs!$F$8:$U$907,13,0)),"",VLOOKUP($B452,Effectifs!$F$8:$U$907,13,0))</f>
        <v/>
      </c>
      <c r="H452" s="79" t="str">
        <f>IF(ISERROR(VLOOKUP($B452,Effectifs!$F$8:$U$907,14,0)),"",VLOOKUP($B452,Effectifs!$F$8:$U$907,14,0))</f>
        <v/>
      </c>
      <c r="I452" s="71"/>
      <c r="J452" s="71"/>
      <c r="K452" s="71"/>
      <c r="L452" s="71"/>
      <c r="M452" s="71"/>
      <c r="N452" s="71"/>
      <c r="O452" s="71"/>
      <c r="P452" s="71"/>
      <c r="Q452" s="71"/>
      <c r="R452" s="74"/>
    </row>
    <row r="453" spans="2:18" x14ac:dyDescent="0.25">
      <c r="B453" s="69"/>
      <c r="C453" s="77" t="str">
        <f ca="1">IF(ISERROR(($C$3-VLOOKUP($B453,Effectifs!$F$8:$U$907,5,0))/365),"",($C$3-VLOOKUP($B453,Effectifs!$F$8:$U$907,5,0))/365)</f>
        <v/>
      </c>
      <c r="D453" s="82" t="str">
        <f>IF(ISERROR(VLOOKUP($B453,Effectifs!$F$8:$U$907,7,0)),"",VLOOKUP($B453,Effectifs!$F$8:$U$907,7,0))</f>
        <v/>
      </c>
      <c r="E453" s="83" t="str">
        <f>IF(ISERROR(VLOOKUP($B453,Effectifs!$F$8:$U$907,8,0)),"",VLOOKUP($B453,Effectifs!$F$8:$U$907,8,0))</f>
        <v/>
      </c>
      <c r="F453" s="83" t="str">
        <f>IF(ISERROR(VLOOKUP($B453,Effectifs!$F$8:$U$907,10,0)),"",VLOOKUP($B453,Effectifs!$F$8:$U$907,10,0))</f>
        <v/>
      </c>
      <c r="G453" s="82" t="str">
        <f>IF(ISERROR(VLOOKUP($B453,Effectifs!$F$8:$U$907,13,0)),"",VLOOKUP($B453,Effectifs!$F$8:$U$907,13,0))</f>
        <v/>
      </c>
      <c r="H453" s="79" t="str">
        <f>IF(ISERROR(VLOOKUP($B453,Effectifs!$F$8:$U$907,14,0)),"",VLOOKUP($B453,Effectifs!$F$8:$U$907,14,0))</f>
        <v/>
      </c>
      <c r="I453" s="71"/>
      <c r="J453" s="71"/>
      <c r="K453" s="71"/>
      <c r="L453" s="71"/>
      <c r="M453" s="71"/>
      <c r="N453" s="71"/>
      <c r="O453" s="71"/>
      <c r="P453" s="71"/>
      <c r="Q453" s="71"/>
      <c r="R453" s="74"/>
    </row>
    <row r="454" spans="2:18" x14ac:dyDescent="0.25">
      <c r="B454" s="69"/>
      <c r="C454" s="77" t="str">
        <f ca="1">IF(ISERROR(($C$3-VLOOKUP($B454,Effectifs!$F$8:$U$907,5,0))/365),"",($C$3-VLOOKUP($B454,Effectifs!$F$8:$U$907,5,0))/365)</f>
        <v/>
      </c>
      <c r="D454" s="82" t="str">
        <f>IF(ISERROR(VLOOKUP($B454,Effectifs!$F$8:$U$907,7,0)),"",VLOOKUP($B454,Effectifs!$F$8:$U$907,7,0))</f>
        <v/>
      </c>
      <c r="E454" s="83" t="str">
        <f>IF(ISERROR(VLOOKUP($B454,Effectifs!$F$8:$U$907,8,0)),"",VLOOKUP($B454,Effectifs!$F$8:$U$907,8,0))</f>
        <v/>
      </c>
      <c r="F454" s="83" t="str">
        <f>IF(ISERROR(VLOOKUP($B454,Effectifs!$F$8:$U$907,10,0)),"",VLOOKUP($B454,Effectifs!$F$8:$U$907,10,0))</f>
        <v/>
      </c>
      <c r="G454" s="82" t="str">
        <f>IF(ISERROR(VLOOKUP($B454,Effectifs!$F$8:$U$907,13,0)),"",VLOOKUP($B454,Effectifs!$F$8:$U$907,13,0))</f>
        <v/>
      </c>
      <c r="H454" s="79" t="str">
        <f>IF(ISERROR(VLOOKUP($B454,Effectifs!$F$8:$U$907,14,0)),"",VLOOKUP($B454,Effectifs!$F$8:$U$907,14,0))</f>
        <v/>
      </c>
      <c r="I454" s="71"/>
      <c r="J454" s="71"/>
      <c r="K454" s="71"/>
      <c r="L454" s="71"/>
      <c r="M454" s="71"/>
      <c r="N454" s="71"/>
      <c r="O454" s="71"/>
      <c r="P454" s="71"/>
      <c r="Q454" s="71"/>
      <c r="R454" s="74"/>
    </row>
    <row r="455" spans="2:18" x14ac:dyDescent="0.25">
      <c r="B455" s="69"/>
      <c r="C455" s="77" t="str">
        <f ca="1">IF(ISERROR(($C$3-VLOOKUP($B455,Effectifs!$F$8:$U$907,5,0))/365),"",($C$3-VLOOKUP($B455,Effectifs!$F$8:$U$907,5,0))/365)</f>
        <v/>
      </c>
      <c r="D455" s="82" t="str">
        <f>IF(ISERROR(VLOOKUP($B455,Effectifs!$F$8:$U$907,7,0)),"",VLOOKUP($B455,Effectifs!$F$8:$U$907,7,0))</f>
        <v/>
      </c>
      <c r="E455" s="83" t="str">
        <f>IF(ISERROR(VLOOKUP($B455,Effectifs!$F$8:$U$907,8,0)),"",VLOOKUP($B455,Effectifs!$F$8:$U$907,8,0))</f>
        <v/>
      </c>
      <c r="F455" s="83" t="str">
        <f>IF(ISERROR(VLOOKUP($B455,Effectifs!$F$8:$U$907,10,0)),"",VLOOKUP($B455,Effectifs!$F$8:$U$907,10,0))</f>
        <v/>
      </c>
      <c r="G455" s="82" t="str">
        <f>IF(ISERROR(VLOOKUP($B455,Effectifs!$F$8:$U$907,13,0)),"",VLOOKUP($B455,Effectifs!$F$8:$U$907,13,0))</f>
        <v/>
      </c>
      <c r="H455" s="79" t="str">
        <f>IF(ISERROR(VLOOKUP($B455,Effectifs!$F$8:$U$907,14,0)),"",VLOOKUP($B455,Effectifs!$F$8:$U$907,14,0))</f>
        <v/>
      </c>
      <c r="I455" s="71"/>
      <c r="J455" s="71"/>
      <c r="K455" s="71"/>
      <c r="L455" s="71"/>
      <c r="M455" s="71"/>
      <c r="N455" s="71"/>
      <c r="O455" s="71"/>
      <c r="P455" s="71"/>
      <c r="Q455" s="71"/>
      <c r="R455" s="74"/>
    </row>
    <row r="456" spans="2:18" x14ac:dyDescent="0.25">
      <c r="B456" s="69"/>
      <c r="C456" s="77" t="str">
        <f ca="1">IF(ISERROR(($C$3-VLOOKUP($B456,Effectifs!$F$8:$U$907,5,0))/365),"",($C$3-VLOOKUP($B456,Effectifs!$F$8:$U$907,5,0))/365)</f>
        <v/>
      </c>
      <c r="D456" s="82" t="str">
        <f>IF(ISERROR(VLOOKUP($B456,Effectifs!$F$8:$U$907,7,0)),"",VLOOKUP($B456,Effectifs!$F$8:$U$907,7,0))</f>
        <v/>
      </c>
      <c r="E456" s="83" t="str">
        <f>IF(ISERROR(VLOOKUP($B456,Effectifs!$F$8:$U$907,8,0)),"",VLOOKUP($B456,Effectifs!$F$8:$U$907,8,0))</f>
        <v/>
      </c>
      <c r="F456" s="83" t="str">
        <f>IF(ISERROR(VLOOKUP($B456,Effectifs!$F$8:$U$907,10,0)),"",VLOOKUP($B456,Effectifs!$F$8:$U$907,10,0))</f>
        <v/>
      </c>
      <c r="G456" s="82" t="str">
        <f>IF(ISERROR(VLOOKUP($B456,Effectifs!$F$8:$U$907,13,0)),"",VLOOKUP($B456,Effectifs!$F$8:$U$907,13,0))</f>
        <v/>
      </c>
      <c r="H456" s="79" t="str">
        <f>IF(ISERROR(VLOOKUP($B456,Effectifs!$F$8:$U$907,14,0)),"",VLOOKUP($B456,Effectifs!$F$8:$U$907,14,0))</f>
        <v/>
      </c>
      <c r="I456" s="71"/>
      <c r="J456" s="71"/>
      <c r="K456" s="71"/>
      <c r="L456" s="71"/>
      <c r="M456" s="71"/>
      <c r="N456" s="71"/>
      <c r="O456" s="71"/>
      <c r="P456" s="71"/>
      <c r="Q456" s="71"/>
      <c r="R456" s="74"/>
    </row>
    <row r="457" spans="2:18" x14ac:dyDescent="0.25">
      <c r="B457" s="69"/>
      <c r="C457" s="77" t="str">
        <f ca="1">IF(ISERROR(($C$3-VLOOKUP($B457,Effectifs!$F$8:$U$907,5,0))/365),"",($C$3-VLOOKUP($B457,Effectifs!$F$8:$U$907,5,0))/365)</f>
        <v/>
      </c>
      <c r="D457" s="82" t="str">
        <f>IF(ISERROR(VLOOKUP($B457,Effectifs!$F$8:$U$907,7,0)),"",VLOOKUP($B457,Effectifs!$F$8:$U$907,7,0))</f>
        <v/>
      </c>
      <c r="E457" s="83" t="str">
        <f>IF(ISERROR(VLOOKUP($B457,Effectifs!$F$8:$U$907,8,0)),"",VLOOKUP($B457,Effectifs!$F$8:$U$907,8,0))</f>
        <v/>
      </c>
      <c r="F457" s="83" t="str">
        <f>IF(ISERROR(VLOOKUP($B457,Effectifs!$F$8:$U$907,10,0)),"",VLOOKUP($B457,Effectifs!$F$8:$U$907,10,0))</f>
        <v/>
      </c>
      <c r="G457" s="82" t="str">
        <f>IF(ISERROR(VLOOKUP($B457,Effectifs!$F$8:$U$907,13,0)),"",VLOOKUP($B457,Effectifs!$F$8:$U$907,13,0))</f>
        <v/>
      </c>
      <c r="H457" s="79" t="str">
        <f>IF(ISERROR(VLOOKUP($B457,Effectifs!$F$8:$U$907,14,0)),"",VLOOKUP($B457,Effectifs!$F$8:$U$907,14,0))</f>
        <v/>
      </c>
      <c r="I457" s="71"/>
      <c r="J457" s="71"/>
      <c r="K457" s="71"/>
      <c r="L457" s="71"/>
      <c r="M457" s="71"/>
      <c r="N457" s="71"/>
      <c r="O457" s="71"/>
      <c r="P457" s="71"/>
      <c r="Q457" s="71"/>
      <c r="R457" s="74"/>
    </row>
    <row r="458" spans="2:18" x14ac:dyDescent="0.25">
      <c r="B458" s="69"/>
      <c r="C458" s="77" t="str">
        <f ca="1">IF(ISERROR(($C$3-VLOOKUP($B458,Effectifs!$F$8:$U$907,5,0))/365),"",($C$3-VLOOKUP($B458,Effectifs!$F$8:$U$907,5,0))/365)</f>
        <v/>
      </c>
      <c r="D458" s="82" t="str">
        <f>IF(ISERROR(VLOOKUP($B458,Effectifs!$F$8:$U$907,7,0)),"",VLOOKUP($B458,Effectifs!$F$8:$U$907,7,0))</f>
        <v/>
      </c>
      <c r="E458" s="83" t="str">
        <f>IF(ISERROR(VLOOKUP($B458,Effectifs!$F$8:$U$907,8,0)),"",VLOOKUP($B458,Effectifs!$F$8:$U$907,8,0))</f>
        <v/>
      </c>
      <c r="F458" s="83" t="str">
        <f>IF(ISERROR(VLOOKUP($B458,Effectifs!$F$8:$U$907,10,0)),"",VLOOKUP($B458,Effectifs!$F$8:$U$907,10,0))</f>
        <v/>
      </c>
      <c r="G458" s="82" t="str">
        <f>IF(ISERROR(VLOOKUP($B458,Effectifs!$F$8:$U$907,13,0)),"",VLOOKUP($B458,Effectifs!$F$8:$U$907,13,0))</f>
        <v/>
      </c>
      <c r="H458" s="79" t="str">
        <f>IF(ISERROR(VLOOKUP($B458,Effectifs!$F$8:$U$907,14,0)),"",VLOOKUP($B458,Effectifs!$F$8:$U$907,14,0))</f>
        <v/>
      </c>
      <c r="I458" s="71"/>
      <c r="J458" s="71"/>
      <c r="K458" s="71"/>
      <c r="L458" s="71"/>
      <c r="M458" s="71"/>
      <c r="N458" s="71"/>
      <c r="O458" s="71"/>
      <c r="P458" s="71"/>
      <c r="Q458" s="71"/>
      <c r="R458" s="74"/>
    </row>
    <row r="459" spans="2:18" x14ac:dyDescent="0.25">
      <c r="B459" s="69"/>
      <c r="C459" s="77" t="str">
        <f ca="1">IF(ISERROR(($C$3-VLOOKUP($B459,Effectifs!$F$8:$U$907,5,0))/365),"",($C$3-VLOOKUP($B459,Effectifs!$F$8:$U$907,5,0))/365)</f>
        <v/>
      </c>
      <c r="D459" s="82" t="str">
        <f>IF(ISERROR(VLOOKUP($B459,Effectifs!$F$8:$U$907,7,0)),"",VLOOKUP($B459,Effectifs!$F$8:$U$907,7,0))</f>
        <v/>
      </c>
      <c r="E459" s="83" t="str">
        <f>IF(ISERROR(VLOOKUP($B459,Effectifs!$F$8:$U$907,8,0)),"",VLOOKUP($B459,Effectifs!$F$8:$U$907,8,0))</f>
        <v/>
      </c>
      <c r="F459" s="83" t="str">
        <f>IF(ISERROR(VLOOKUP($B459,Effectifs!$F$8:$U$907,10,0)),"",VLOOKUP($B459,Effectifs!$F$8:$U$907,10,0))</f>
        <v/>
      </c>
      <c r="G459" s="82" t="str">
        <f>IF(ISERROR(VLOOKUP($B459,Effectifs!$F$8:$U$907,13,0)),"",VLOOKUP($B459,Effectifs!$F$8:$U$907,13,0))</f>
        <v/>
      </c>
      <c r="H459" s="79" t="str">
        <f>IF(ISERROR(VLOOKUP($B459,Effectifs!$F$8:$U$907,14,0)),"",VLOOKUP($B459,Effectifs!$F$8:$U$907,14,0))</f>
        <v/>
      </c>
      <c r="I459" s="71"/>
      <c r="J459" s="71"/>
      <c r="K459" s="71"/>
      <c r="L459" s="71"/>
      <c r="M459" s="71"/>
      <c r="N459" s="71"/>
      <c r="O459" s="71"/>
      <c r="P459" s="71"/>
      <c r="Q459" s="71"/>
      <c r="R459" s="74"/>
    </row>
    <row r="460" spans="2:18" x14ac:dyDescent="0.25">
      <c r="B460" s="69"/>
      <c r="C460" s="77" t="str">
        <f ca="1">IF(ISERROR(($C$3-VLOOKUP($B460,Effectifs!$F$8:$U$907,5,0))/365),"",($C$3-VLOOKUP($B460,Effectifs!$F$8:$U$907,5,0))/365)</f>
        <v/>
      </c>
      <c r="D460" s="82" t="str">
        <f>IF(ISERROR(VLOOKUP($B460,Effectifs!$F$8:$U$907,7,0)),"",VLOOKUP($B460,Effectifs!$F$8:$U$907,7,0))</f>
        <v/>
      </c>
      <c r="E460" s="83" t="str">
        <f>IF(ISERROR(VLOOKUP($B460,Effectifs!$F$8:$U$907,8,0)),"",VLOOKUP($B460,Effectifs!$F$8:$U$907,8,0))</f>
        <v/>
      </c>
      <c r="F460" s="83" t="str">
        <f>IF(ISERROR(VLOOKUP($B460,Effectifs!$F$8:$U$907,10,0)),"",VLOOKUP($B460,Effectifs!$F$8:$U$907,10,0))</f>
        <v/>
      </c>
      <c r="G460" s="82" t="str">
        <f>IF(ISERROR(VLOOKUP($B460,Effectifs!$F$8:$U$907,13,0)),"",VLOOKUP($B460,Effectifs!$F$8:$U$907,13,0))</f>
        <v/>
      </c>
      <c r="H460" s="79" t="str">
        <f>IF(ISERROR(VLOOKUP($B460,Effectifs!$F$8:$U$907,14,0)),"",VLOOKUP($B460,Effectifs!$F$8:$U$907,14,0))</f>
        <v/>
      </c>
      <c r="I460" s="71"/>
      <c r="J460" s="71"/>
      <c r="K460" s="71"/>
      <c r="L460" s="71"/>
      <c r="M460" s="71"/>
      <c r="N460" s="71"/>
      <c r="O460" s="71"/>
      <c r="P460" s="71"/>
      <c r="Q460" s="71"/>
      <c r="R460" s="74"/>
    </row>
    <row r="461" spans="2:18" x14ac:dyDescent="0.25">
      <c r="B461" s="69"/>
      <c r="C461" s="77" t="str">
        <f ca="1">IF(ISERROR(($C$3-VLOOKUP($B461,Effectifs!$F$8:$U$907,5,0))/365),"",($C$3-VLOOKUP($B461,Effectifs!$F$8:$U$907,5,0))/365)</f>
        <v/>
      </c>
      <c r="D461" s="82" t="str">
        <f>IF(ISERROR(VLOOKUP($B461,Effectifs!$F$8:$U$907,7,0)),"",VLOOKUP($B461,Effectifs!$F$8:$U$907,7,0))</f>
        <v/>
      </c>
      <c r="E461" s="83" t="str">
        <f>IF(ISERROR(VLOOKUP($B461,Effectifs!$F$8:$U$907,8,0)),"",VLOOKUP($B461,Effectifs!$F$8:$U$907,8,0))</f>
        <v/>
      </c>
      <c r="F461" s="83" t="str">
        <f>IF(ISERROR(VLOOKUP($B461,Effectifs!$F$8:$U$907,10,0)),"",VLOOKUP($B461,Effectifs!$F$8:$U$907,10,0))</f>
        <v/>
      </c>
      <c r="G461" s="82" t="str">
        <f>IF(ISERROR(VLOOKUP($B461,Effectifs!$F$8:$U$907,13,0)),"",VLOOKUP($B461,Effectifs!$F$8:$U$907,13,0))</f>
        <v/>
      </c>
      <c r="H461" s="79" t="str">
        <f>IF(ISERROR(VLOOKUP($B461,Effectifs!$F$8:$U$907,14,0)),"",VLOOKUP($B461,Effectifs!$F$8:$U$907,14,0))</f>
        <v/>
      </c>
      <c r="I461" s="71"/>
      <c r="J461" s="71"/>
      <c r="K461" s="71"/>
      <c r="L461" s="71"/>
      <c r="M461" s="71"/>
      <c r="N461" s="71"/>
      <c r="O461" s="71"/>
      <c r="P461" s="71"/>
      <c r="Q461" s="71"/>
      <c r="R461" s="74"/>
    </row>
    <row r="462" spans="2:18" x14ac:dyDescent="0.25">
      <c r="B462" s="69"/>
      <c r="C462" s="77" t="str">
        <f ca="1">IF(ISERROR(($C$3-VLOOKUP($B462,Effectifs!$F$8:$U$907,5,0))/365),"",($C$3-VLOOKUP($B462,Effectifs!$F$8:$U$907,5,0))/365)</f>
        <v/>
      </c>
      <c r="D462" s="82" t="str">
        <f>IF(ISERROR(VLOOKUP($B462,Effectifs!$F$8:$U$907,7,0)),"",VLOOKUP($B462,Effectifs!$F$8:$U$907,7,0))</f>
        <v/>
      </c>
      <c r="E462" s="83" t="str">
        <f>IF(ISERROR(VLOOKUP($B462,Effectifs!$F$8:$U$907,8,0)),"",VLOOKUP($B462,Effectifs!$F$8:$U$907,8,0))</f>
        <v/>
      </c>
      <c r="F462" s="83" t="str">
        <f>IF(ISERROR(VLOOKUP($B462,Effectifs!$F$8:$U$907,10,0)),"",VLOOKUP($B462,Effectifs!$F$8:$U$907,10,0))</f>
        <v/>
      </c>
      <c r="G462" s="82" t="str">
        <f>IF(ISERROR(VLOOKUP($B462,Effectifs!$F$8:$U$907,13,0)),"",VLOOKUP($B462,Effectifs!$F$8:$U$907,13,0))</f>
        <v/>
      </c>
      <c r="H462" s="79" t="str">
        <f>IF(ISERROR(VLOOKUP($B462,Effectifs!$F$8:$U$907,14,0)),"",VLOOKUP($B462,Effectifs!$F$8:$U$907,14,0))</f>
        <v/>
      </c>
      <c r="I462" s="71"/>
      <c r="J462" s="71"/>
      <c r="K462" s="71"/>
      <c r="L462" s="71"/>
      <c r="M462" s="71"/>
      <c r="N462" s="71"/>
      <c r="O462" s="71"/>
      <c r="P462" s="71"/>
      <c r="Q462" s="71"/>
      <c r="R462" s="74"/>
    </row>
    <row r="463" spans="2:18" x14ac:dyDescent="0.25">
      <c r="B463" s="69"/>
      <c r="C463" s="77" t="str">
        <f ca="1">IF(ISERROR(($C$3-VLOOKUP($B463,Effectifs!$F$8:$U$907,5,0))/365),"",($C$3-VLOOKUP($B463,Effectifs!$F$8:$U$907,5,0))/365)</f>
        <v/>
      </c>
      <c r="D463" s="82" t="str">
        <f>IF(ISERROR(VLOOKUP($B463,Effectifs!$F$8:$U$907,7,0)),"",VLOOKUP($B463,Effectifs!$F$8:$U$907,7,0))</f>
        <v/>
      </c>
      <c r="E463" s="83" t="str">
        <f>IF(ISERROR(VLOOKUP($B463,Effectifs!$F$8:$U$907,8,0)),"",VLOOKUP($B463,Effectifs!$F$8:$U$907,8,0))</f>
        <v/>
      </c>
      <c r="F463" s="83" t="str">
        <f>IF(ISERROR(VLOOKUP($B463,Effectifs!$F$8:$U$907,10,0)),"",VLOOKUP($B463,Effectifs!$F$8:$U$907,10,0))</f>
        <v/>
      </c>
      <c r="G463" s="82" t="str">
        <f>IF(ISERROR(VLOOKUP($B463,Effectifs!$F$8:$U$907,13,0)),"",VLOOKUP($B463,Effectifs!$F$8:$U$907,13,0))</f>
        <v/>
      </c>
      <c r="H463" s="79" t="str">
        <f>IF(ISERROR(VLOOKUP($B463,Effectifs!$F$8:$U$907,14,0)),"",VLOOKUP($B463,Effectifs!$F$8:$U$907,14,0))</f>
        <v/>
      </c>
      <c r="I463" s="71"/>
      <c r="J463" s="71"/>
      <c r="K463" s="71"/>
      <c r="L463" s="71"/>
      <c r="M463" s="71"/>
      <c r="N463" s="71"/>
      <c r="O463" s="71"/>
      <c r="P463" s="71"/>
      <c r="Q463" s="71"/>
      <c r="R463" s="74"/>
    </row>
    <row r="464" spans="2:18" x14ac:dyDescent="0.25">
      <c r="B464" s="69"/>
      <c r="C464" s="77" t="str">
        <f ca="1">IF(ISERROR(($C$3-VLOOKUP($B464,Effectifs!$F$8:$U$907,5,0))/365),"",($C$3-VLOOKUP($B464,Effectifs!$F$8:$U$907,5,0))/365)</f>
        <v/>
      </c>
      <c r="D464" s="82" t="str">
        <f>IF(ISERROR(VLOOKUP($B464,Effectifs!$F$8:$U$907,7,0)),"",VLOOKUP($B464,Effectifs!$F$8:$U$907,7,0))</f>
        <v/>
      </c>
      <c r="E464" s="83" t="str">
        <f>IF(ISERROR(VLOOKUP($B464,Effectifs!$F$8:$U$907,8,0)),"",VLOOKUP($B464,Effectifs!$F$8:$U$907,8,0))</f>
        <v/>
      </c>
      <c r="F464" s="83" t="str">
        <f>IF(ISERROR(VLOOKUP($B464,Effectifs!$F$8:$U$907,10,0)),"",VLOOKUP($B464,Effectifs!$F$8:$U$907,10,0))</f>
        <v/>
      </c>
      <c r="G464" s="82" t="str">
        <f>IF(ISERROR(VLOOKUP($B464,Effectifs!$F$8:$U$907,13,0)),"",VLOOKUP($B464,Effectifs!$F$8:$U$907,13,0))</f>
        <v/>
      </c>
      <c r="H464" s="79" t="str">
        <f>IF(ISERROR(VLOOKUP($B464,Effectifs!$F$8:$U$907,14,0)),"",VLOOKUP($B464,Effectifs!$F$8:$U$907,14,0))</f>
        <v/>
      </c>
      <c r="I464" s="71"/>
      <c r="J464" s="71"/>
      <c r="K464" s="71"/>
      <c r="L464" s="71"/>
      <c r="M464" s="71"/>
      <c r="N464" s="71"/>
      <c r="O464" s="71"/>
      <c r="P464" s="71"/>
      <c r="Q464" s="71"/>
      <c r="R464" s="74"/>
    </row>
    <row r="465" spans="2:18" x14ac:dyDescent="0.25">
      <c r="B465" s="69"/>
      <c r="C465" s="77" t="str">
        <f ca="1">IF(ISERROR(($C$3-VLOOKUP($B465,Effectifs!$F$8:$U$907,5,0))/365),"",($C$3-VLOOKUP($B465,Effectifs!$F$8:$U$907,5,0))/365)</f>
        <v/>
      </c>
      <c r="D465" s="82" t="str">
        <f>IF(ISERROR(VLOOKUP($B465,Effectifs!$F$8:$U$907,7,0)),"",VLOOKUP($B465,Effectifs!$F$8:$U$907,7,0))</f>
        <v/>
      </c>
      <c r="E465" s="83" t="str">
        <f>IF(ISERROR(VLOOKUP($B465,Effectifs!$F$8:$U$907,8,0)),"",VLOOKUP($B465,Effectifs!$F$8:$U$907,8,0))</f>
        <v/>
      </c>
      <c r="F465" s="83" t="str">
        <f>IF(ISERROR(VLOOKUP($B465,Effectifs!$F$8:$U$907,10,0)),"",VLOOKUP($B465,Effectifs!$F$8:$U$907,10,0))</f>
        <v/>
      </c>
      <c r="G465" s="82" t="str">
        <f>IF(ISERROR(VLOOKUP($B465,Effectifs!$F$8:$U$907,13,0)),"",VLOOKUP($B465,Effectifs!$F$8:$U$907,13,0))</f>
        <v/>
      </c>
      <c r="H465" s="79" t="str">
        <f>IF(ISERROR(VLOOKUP($B465,Effectifs!$F$8:$U$907,14,0)),"",VLOOKUP($B465,Effectifs!$F$8:$U$907,14,0))</f>
        <v/>
      </c>
      <c r="I465" s="71"/>
      <c r="J465" s="71"/>
      <c r="K465" s="71"/>
      <c r="L465" s="71"/>
      <c r="M465" s="71"/>
      <c r="N465" s="71"/>
      <c r="O465" s="71"/>
      <c r="P465" s="71"/>
      <c r="Q465" s="71"/>
      <c r="R465" s="74"/>
    </row>
    <row r="466" spans="2:18" x14ac:dyDescent="0.25">
      <c r="B466" s="69"/>
      <c r="C466" s="77" t="str">
        <f ca="1">IF(ISERROR(($C$3-VLOOKUP($B466,Effectifs!$F$8:$U$907,5,0))/365),"",($C$3-VLOOKUP($B466,Effectifs!$F$8:$U$907,5,0))/365)</f>
        <v/>
      </c>
      <c r="D466" s="82" t="str">
        <f>IF(ISERROR(VLOOKUP($B466,Effectifs!$F$8:$U$907,7,0)),"",VLOOKUP($B466,Effectifs!$F$8:$U$907,7,0))</f>
        <v/>
      </c>
      <c r="E466" s="83" t="str">
        <f>IF(ISERROR(VLOOKUP($B466,Effectifs!$F$8:$U$907,8,0)),"",VLOOKUP($B466,Effectifs!$F$8:$U$907,8,0))</f>
        <v/>
      </c>
      <c r="F466" s="83" t="str">
        <f>IF(ISERROR(VLOOKUP($B466,Effectifs!$F$8:$U$907,10,0)),"",VLOOKUP($B466,Effectifs!$F$8:$U$907,10,0))</f>
        <v/>
      </c>
      <c r="G466" s="82" t="str">
        <f>IF(ISERROR(VLOOKUP($B466,Effectifs!$F$8:$U$907,13,0)),"",VLOOKUP($B466,Effectifs!$F$8:$U$907,13,0))</f>
        <v/>
      </c>
      <c r="H466" s="79" t="str">
        <f>IF(ISERROR(VLOOKUP($B466,Effectifs!$F$8:$U$907,14,0)),"",VLOOKUP($B466,Effectifs!$F$8:$U$907,14,0))</f>
        <v/>
      </c>
      <c r="I466" s="71"/>
      <c r="J466" s="71"/>
      <c r="K466" s="71"/>
      <c r="L466" s="71"/>
      <c r="M466" s="71"/>
      <c r="N466" s="71"/>
      <c r="O466" s="71"/>
      <c r="P466" s="71"/>
      <c r="Q466" s="71"/>
      <c r="R466" s="74"/>
    </row>
    <row r="467" spans="2:18" x14ac:dyDescent="0.25">
      <c r="B467" s="69"/>
      <c r="C467" s="77" t="str">
        <f ca="1">IF(ISERROR(($C$3-VLOOKUP($B467,Effectifs!$F$8:$U$907,5,0))/365),"",($C$3-VLOOKUP($B467,Effectifs!$F$8:$U$907,5,0))/365)</f>
        <v/>
      </c>
      <c r="D467" s="82" t="str">
        <f>IF(ISERROR(VLOOKUP($B467,Effectifs!$F$8:$U$907,7,0)),"",VLOOKUP($B467,Effectifs!$F$8:$U$907,7,0))</f>
        <v/>
      </c>
      <c r="E467" s="83" t="str">
        <f>IF(ISERROR(VLOOKUP($B467,Effectifs!$F$8:$U$907,8,0)),"",VLOOKUP($B467,Effectifs!$F$8:$U$907,8,0))</f>
        <v/>
      </c>
      <c r="F467" s="83" t="str">
        <f>IF(ISERROR(VLOOKUP($B467,Effectifs!$F$8:$U$907,10,0)),"",VLOOKUP($B467,Effectifs!$F$8:$U$907,10,0))</f>
        <v/>
      </c>
      <c r="G467" s="82" t="str">
        <f>IF(ISERROR(VLOOKUP($B467,Effectifs!$F$8:$U$907,13,0)),"",VLOOKUP($B467,Effectifs!$F$8:$U$907,13,0))</f>
        <v/>
      </c>
      <c r="H467" s="79" t="str">
        <f>IF(ISERROR(VLOOKUP($B467,Effectifs!$F$8:$U$907,14,0)),"",VLOOKUP($B467,Effectifs!$F$8:$U$907,14,0))</f>
        <v/>
      </c>
      <c r="I467" s="71"/>
      <c r="J467" s="71"/>
      <c r="K467" s="71"/>
      <c r="L467" s="71"/>
      <c r="M467" s="71"/>
      <c r="N467" s="71"/>
      <c r="O467" s="71"/>
      <c r="P467" s="71"/>
      <c r="Q467" s="71"/>
      <c r="R467" s="74"/>
    </row>
    <row r="468" spans="2:18" x14ac:dyDescent="0.25">
      <c r="B468" s="69"/>
      <c r="C468" s="77" t="str">
        <f ca="1">IF(ISERROR(($C$3-VLOOKUP($B468,Effectifs!$F$8:$U$907,5,0))/365),"",($C$3-VLOOKUP($B468,Effectifs!$F$8:$U$907,5,0))/365)</f>
        <v/>
      </c>
      <c r="D468" s="82" t="str">
        <f>IF(ISERROR(VLOOKUP($B468,Effectifs!$F$8:$U$907,7,0)),"",VLOOKUP($B468,Effectifs!$F$8:$U$907,7,0))</f>
        <v/>
      </c>
      <c r="E468" s="83" t="str">
        <f>IF(ISERROR(VLOOKUP($B468,Effectifs!$F$8:$U$907,8,0)),"",VLOOKUP($B468,Effectifs!$F$8:$U$907,8,0))</f>
        <v/>
      </c>
      <c r="F468" s="83" t="str">
        <f>IF(ISERROR(VLOOKUP($B468,Effectifs!$F$8:$U$907,10,0)),"",VLOOKUP($B468,Effectifs!$F$8:$U$907,10,0))</f>
        <v/>
      </c>
      <c r="G468" s="82" t="str">
        <f>IF(ISERROR(VLOOKUP($B468,Effectifs!$F$8:$U$907,13,0)),"",VLOOKUP($B468,Effectifs!$F$8:$U$907,13,0))</f>
        <v/>
      </c>
      <c r="H468" s="79" t="str">
        <f>IF(ISERROR(VLOOKUP($B468,Effectifs!$F$8:$U$907,14,0)),"",VLOOKUP($B468,Effectifs!$F$8:$U$907,14,0))</f>
        <v/>
      </c>
      <c r="I468" s="71"/>
      <c r="J468" s="71"/>
      <c r="K468" s="71"/>
      <c r="L468" s="71"/>
      <c r="M468" s="71"/>
      <c r="N468" s="71"/>
      <c r="O468" s="71"/>
      <c r="P468" s="71"/>
      <c r="Q468" s="71"/>
      <c r="R468" s="74"/>
    </row>
    <row r="469" spans="2:18" x14ac:dyDescent="0.25">
      <c r="B469" s="69"/>
      <c r="C469" s="77" t="str">
        <f ca="1">IF(ISERROR(($C$3-VLOOKUP($B469,Effectifs!$F$8:$U$907,5,0))/365),"",($C$3-VLOOKUP($B469,Effectifs!$F$8:$U$907,5,0))/365)</f>
        <v/>
      </c>
      <c r="D469" s="82" t="str">
        <f>IF(ISERROR(VLOOKUP($B469,Effectifs!$F$8:$U$907,7,0)),"",VLOOKUP($B469,Effectifs!$F$8:$U$907,7,0))</f>
        <v/>
      </c>
      <c r="E469" s="83" t="str">
        <f>IF(ISERROR(VLOOKUP($B469,Effectifs!$F$8:$U$907,8,0)),"",VLOOKUP($B469,Effectifs!$F$8:$U$907,8,0))</f>
        <v/>
      </c>
      <c r="F469" s="83" t="str">
        <f>IF(ISERROR(VLOOKUP($B469,Effectifs!$F$8:$U$907,10,0)),"",VLOOKUP($B469,Effectifs!$F$8:$U$907,10,0))</f>
        <v/>
      </c>
      <c r="G469" s="82" t="str">
        <f>IF(ISERROR(VLOOKUP($B469,Effectifs!$F$8:$U$907,13,0)),"",VLOOKUP($B469,Effectifs!$F$8:$U$907,13,0))</f>
        <v/>
      </c>
      <c r="H469" s="79" t="str">
        <f>IF(ISERROR(VLOOKUP($B469,Effectifs!$F$8:$U$907,14,0)),"",VLOOKUP($B469,Effectifs!$F$8:$U$907,14,0))</f>
        <v/>
      </c>
      <c r="I469" s="71"/>
      <c r="J469" s="71"/>
      <c r="K469" s="71"/>
      <c r="L469" s="71"/>
      <c r="M469" s="71"/>
      <c r="N469" s="71"/>
      <c r="O469" s="71"/>
      <c r="P469" s="71"/>
      <c r="Q469" s="71"/>
      <c r="R469" s="74"/>
    </row>
    <row r="470" spans="2:18" x14ac:dyDescent="0.25">
      <c r="B470" s="69"/>
      <c r="C470" s="77" t="str">
        <f ca="1">IF(ISERROR(($C$3-VLOOKUP($B470,Effectifs!$F$8:$U$907,5,0))/365),"",($C$3-VLOOKUP($B470,Effectifs!$F$8:$U$907,5,0))/365)</f>
        <v/>
      </c>
      <c r="D470" s="82" t="str">
        <f>IF(ISERROR(VLOOKUP($B470,Effectifs!$F$8:$U$907,7,0)),"",VLOOKUP($B470,Effectifs!$F$8:$U$907,7,0))</f>
        <v/>
      </c>
      <c r="E470" s="83" t="str">
        <f>IF(ISERROR(VLOOKUP($B470,Effectifs!$F$8:$U$907,8,0)),"",VLOOKUP($B470,Effectifs!$F$8:$U$907,8,0))</f>
        <v/>
      </c>
      <c r="F470" s="83" t="str">
        <f>IF(ISERROR(VLOOKUP($B470,Effectifs!$F$8:$U$907,10,0)),"",VLOOKUP($B470,Effectifs!$F$8:$U$907,10,0))</f>
        <v/>
      </c>
      <c r="G470" s="82" t="str">
        <f>IF(ISERROR(VLOOKUP($B470,Effectifs!$F$8:$U$907,13,0)),"",VLOOKUP($B470,Effectifs!$F$8:$U$907,13,0))</f>
        <v/>
      </c>
      <c r="H470" s="79" t="str">
        <f>IF(ISERROR(VLOOKUP($B470,Effectifs!$F$8:$U$907,14,0)),"",VLOOKUP($B470,Effectifs!$F$8:$U$907,14,0))</f>
        <v/>
      </c>
      <c r="I470" s="71"/>
      <c r="J470" s="71"/>
      <c r="K470" s="71"/>
      <c r="L470" s="71"/>
      <c r="M470" s="71"/>
      <c r="N470" s="71"/>
      <c r="O470" s="71"/>
      <c r="P470" s="71"/>
      <c r="Q470" s="71"/>
      <c r="R470" s="74"/>
    </row>
    <row r="471" spans="2:18" x14ac:dyDescent="0.25">
      <c r="B471" s="69"/>
      <c r="C471" s="77" t="str">
        <f ca="1">IF(ISERROR(($C$3-VLOOKUP($B471,Effectifs!$F$8:$U$907,5,0))/365),"",($C$3-VLOOKUP($B471,Effectifs!$F$8:$U$907,5,0))/365)</f>
        <v/>
      </c>
      <c r="D471" s="82" t="str">
        <f>IF(ISERROR(VLOOKUP($B471,Effectifs!$F$8:$U$907,7,0)),"",VLOOKUP($B471,Effectifs!$F$8:$U$907,7,0))</f>
        <v/>
      </c>
      <c r="E471" s="83" t="str">
        <f>IF(ISERROR(VLOOKUP($B471,Effectifs!$F$8:$U$907,8,0)),"",VLOOKUP($B471,Effectifs!$F$8:$U$907,8,0))</f>
        <v/>
      </c>
      <c r="F471" s="83" t="str">
        <f>IF(ISERROR(VLOOKUP($B471,Effectifs!$F$8:$U$907,10,0)),"",VLOOKUP($B471,Effectifs!$F$8:$U$907,10,0))</f>
        <v/>
      </c>
      <c r="G471" s="82" t="str">
        <f>IF(ISERROR(VLOOKUP($B471,Effectifs!$F$8:$U$907,13,0)),"",VLOOKUP($B471,Effectifs!$F$8:$U$907,13,0))</f>
        <v/>
      </c>
      <c r="H471" s="79" t="str">
        <f>IF(ISERROR(VLOOKUP($B471,Effectifs!$F$8:$U$907,14,0)),"",VLOOKUP($B471,Effectifs!$F$8:$U$907,14,0))</f>
        <v/>
      </c>
      <c r="I471" s="71"/>
      <c r="J471" s="71"/>
      <c r="K471" s="71"/>
      <c r="L471" s="71"/>
      <c r="M471" s="71"/>
      <c r="N471" s="71"/>
      <c r="O471" s="71"/>
      <c r="P471" s="71"/>
      <c r="Q471" s="71"/>
      <c r="R471" s="74"/>
    </row>
    <row r="472" spans="2:18" x14ac:dyDescent="0.25">
      <c r="B472" s="69"/>
      <c r="C472" s="77" t="str">
        <f ca="1">IF(ISERROR(($C$3-VLOOKUP($B472,Effectifs!$F$8:$U$907,5,0))/365),"",($C$3-VLOOKUP($B472,Effectifs!$F$8:$U$907,5,0))/365)</f>
        <v/>
      </c>
      <c r="D472" s="82" t="str">
        <f>IF(ISERROR(VLOOKUP($B472,Effectifs!$F$8:$U$907,7,0)),"",VLOOKUP($B472,Effectifs!$F$8:$U$907,7,0))</f>
        <v/>
      </c>
      <c r="E472" s="83" t="str">
        <f>IF(ISERROR(VLOOKUP($B472,Effectifs!$F$8:$U$907,8,0)),"",VLOOKUP($B472,Effectifs!$F$8:$U$907,8,0))</f>
        <v/>
      </c>
      <c r="F472" s="83" t="str">
        <f>IF(ISERROR(VLOOKUP($B472,Effectifs!$F$8:$U$907,10,0)),"",VLOOKUP($B472,Effectifs!$F$8:$U$907,10,0))</f>
        <v/>
      </c>
      <c r="G472" s="82" t="str">
        <f>IF(ISERROR(VLOOKUP($B472,Effectifs!$F$8:$U$907,13,0)),"",VLOOKUP($B472,Effectifs!$F$8:$U$907,13,0))</f>
        <v/>
      </c>
      <c r="H472" s="79" t="str">
        <f>IF(ISERROR(VLOOKUP($B472,Effectifs!$F$8:$U$907,14,0)),"",VLOOKUP($B472,Effectifs!$F$8:$U$907,14,0))</f>
        <v/>
      </c>
      <c r="I472" s="71"/>
      <c r="J472" s="71"/>
      <c r="K472" s="71"/>
      <c r="L472" s="71"/>
      <c r="M472" s="71"/>
      <c r="N472" s="71"/>
      <c r="O472" s="71"/>
      <c r="P472" s="71"/>
      <c r="Q472" s="71"/>
      <c r="R472" s="74"/>
    </row>
    <row r="473" spans="2:18" x14ac:dyDescent="0.25">
      <c r="B473" s="69"/>
      <c r="C473" s="77" t="str">
        <f ca="1">IF(ISERROR(($C$3-VLOOKUP($B473,Effectifs!$F$8:$U$907,5,0))/365),"",($C$3-VLOOKUP($B473,Effectifs!$F$8:$U$907,5,0))/365)</f>
        <v/>
      </c>
      <c r="D473" s="82" t="str">
        <f>IF(ISERROR(VLOOKUP($B473,Effectifs!$F$8:$U$907,7,0)),"",VLOOKUP($B473,Effectifs!$F$8:$U$907,7,0))</f>
        <v/>
      </c>
      <c r="E473" s="83" t="str">
        <f>IF(ISERROR(VLOOKUP($B473,Effectifs!$F$8:$U$907,8,0)),"",VLOOKUP($B473,Effectifs!$F$8:$U$907,8,0))</f>
        <v/>
      </c>
      <c r="F473" s="83" t="str">
        <f>IF(ISERROR(VLOOKUP($B473,Effectifs!$F$8:$U$907,10,0)),"",VLOOKUP($B473,Effectifs!$F$8:$U$907,10,0))</f>
        <v/>
      </c>
      <c r="G473" s="82" t="str">
        <f>IF(ISERROR(VLOOKUP($B473,Effectifs!$F$8:$U$907,13,0)),"",VLOOKUP($B473,Effectifs!$F$8:$U$907,13,0))</f>
        <v/>
      </c>
      <c r="H473" s="79" t="str">
        <f>IF(ISERROR(VLOOKUP($B473,Effectifs!$F$8:$U$907,14,0)),"",VLOOKUP($B473,Effectifs!$F$8:$U$907,14,0))</f>
        <v/>
      </c>
      <c r="I473" s="71"/>
      <c r="J473" s="71"/>
      <c r="K473" s="71"/>
      <c r="L473" s="71"/>
      <c r="M473" s="71"/>
      <c r="N473" s="71"/>
      <c r="O473" s="71"/>
      <c r="P473" s="71"/>
      <c r="Q473" s="71"/>
      <c r="R473" s="74"/>
    </row>
    <row r="474" spans="2:18" x14ac:dyDescent="0.25">
      <c r="B474" s="69"/>
      <c r="C474" s="77" t="str">
        <f ca="1">IF(ISERROR(($C$3-VLOOKUP($B474,Effectifs!$F$8:$U$907,5,0))/365),"",($C$3-VLOOKUP($B474,Effectifs!$F$8:$U$907,5,0))/365)</f>
        <v/>
      </c>
      <c r="D474" s="82" t="str">
        <f>IF(ISERROR(VLOOKUP($B474,Effectifs!$F$8:$U$907,7,0)),"",VLOOKUP($B474,Effectifs!$F$8:$U$907,7,0))</f>
        <v/>
      </c>
      <c r="E474" s="83" t="str">
        <f>IF(ISERROR(VLOOKUP($B474,Effectifs!$F$8:$U$907,8,0)),"",VLOOKUP($B474,Effectifs!$F$8:$U$907,8,0))</f>
        <v/>
      </c>
      <c r="F474" s="83" t="str">
        <f>IF(ISERROR(VLOOKUP($B474,Effectifs!$F$8:$U$907,10,0)),"",VLOOKUP($B474,Effectifs!$F$8:$U$907,10,0))</f>
        <v/>
      </c>
      <c r="G474" s="82" t="str">
        <f>IF(ISERROR(VLOOKUP($B474,Effectifs!$F$8:$U$907,13,0)),"",VLOOKUP($B474,Effectifs!$F$8:$U$907,13,0))</f>
        <v/>
      </c>
      <c r="H474" s="79" t="str">
        <f>IF(ISERROR(VLOOKUP($B474,Effectifs!$F$8:$U$907,14,0)),"",VLOOKUP($B474,Effectifs!$F$8:$U$907,14,0))</f>
        <v/>
      </c>
      <c r="I474" s="71"/>
      <c r="J474" s="71"/>
      <c r="K474" s="71"/>
      <c r="L474" s="71"/>
      <c r="M474" s="71"/>
      <c r="N474" s="71"/>
      <c r="O474" s="71"/>
      <c r="P474" s="71"/>
      <c r="Q474" s="71"/>
      <c r="R474" s="74"/>
    </row>
    <row r="475" spans="2:18" x14ac:dyDescent="0.25">
      <c r="B475" s="69"/>
      <c r="C475" s="77" t="str">
        <f ca="1">IF(ISERROR(($C$3-VLOOKUP($B475,Effectifs!$F$8:$U$907,5,0))/365),"",($C$3-VLOOKUP($B475,Effectifs!$F$8:$U$907,5,0))/365)</f>
        <v/>
      </c>
      <c r="D475" s="82" t="str">
        <f>IF(ISERROR(VLOOKUP($B475,Effectifs!$F$8:$U$907,7,0)),"",VLOOKUP($B475,Effectifs!$F$8:$U$907,7,0))</f>
        <v/>
      </c>
      <c r="E475" s="83" t="str">
        <f>IF(ISERROR(VLOOKUP($B475,Effectifs!$F$8:$U$907,8,0)),"",VLOOKUP($B475,Effectifs!$F$8:$U$907,8,0))</f>
        <v/>
      </c>
      <c r="F475" s="83" t="str">
        <f>IF(ISERROR(VLOOKUP($B475,Effectifs!$F$8:$U$907,10,0)),"",VLOOKUP($B475,Effectifs!$F$8:$U$907,10,0))</f>
        <v/>
      </c>
      <c r="G475" s="82" t="str">
        <f>IF(ISERROR(VLOOKUP($B475,Effectifs!$F$8:$U$907,13,0)),"",VLOOKUP($B475,Effectifs!$F$8:$U$907,13,0))</f>
        <v/>
      </c>
      <c r="H475" s="79" t="str">
        <f>IF(ISERROR(VLOOKUP($B475,Effectifs!$F$8:$U$907,14,0)),"",VLOOKUP($B475,Effectifs!$F$8:$U$907,14,0))</f>
        <v/>
      </c>
      <c r="I475" s="71"/>
      <c r="J475" s="71"/>
      <c r="K475" s="71"/>
      <c r="L475" s="71"/>
      <c r="M475" s="71"/>
      <c r="N475" s="71"/>
      <c r="O475" s="71"/>
      <c r="P475" s="71"/>
      <c r="Q475" s="71"/>
      <c r="R475" s="74"/>
    </row>
    <row r="476" spans="2:18" x14ac:dyDescent="0.25">
      <c r="B476" s="69"/>
      <c r="C476" s="77" t="str">
        <f ca="1">IF(ISERROR(($C$3-VLOOKUP($B476,Effectifs!$F$8:$U$907,5,0))/365),"",($C$3-VLOOKUP($B476,Effectifs!$F$8:$U$907,5,0))/365)</f>
        <v/>
      </c>
      <c r="D476" s="82" t="str">
        <f>IF(ISERROR(VLOOKUP($B476,Effectifs!$F$8:$U$907,7,0)),"",VLOOKUP($B476,Effectifs!$F$8:$U$907,7,0))</f>
        <v/>
      </c>
      <c r="E476" s="83" t="str">
        <f>IF(ISERROR(VLOOKUP($B476,Effectifs!$F$8:$U$907,8,0)),"",VLOOKUP($B476,Effectifs!$F$8:$U$907,8,0))</f>
        <v/>
      </c>
      <c r="F476" s="83" t="str">
        <f>IF(ISERROR(VLOOKUP($B476,Effectifs!$F$8:$U$907,10,0)),"",VLOOKUP($B476,Effectifs!$F$8:$U$907,10,0))</f>
        <v/>
      </c>
      <c r="G476" s="82" t="str">
        <f>IF(ISERROR(VLOOKUP($B476,Effectifs!$F$8:$U$907,13,0)),"",VLOOKUP($B476,Effectifs!$F$8:$U$907,13,0))</f>
        <v/>
      </c>
      <c r="H476" s="79" t="str">
        <f>IF(ISERROR(VLOOKUP($B476,Effectifs!$F$8:$U$907,14,0)),"",VLOOKUP($B476,Effectifs!$F$8:$U$907,14,0))</f>
        <v/>
      </c>
      <c r="I476" s="71"/>
      <c r="J476" s="71"/>
      <c r="K476" s="71"/>
      <c r="L476" s="71"/>
      <c r="M476" s="71"/>
      <c r="N476" s="71"/>
      <c r="O476" s="71"/>
      <c r="P476" s="71"/>
      <c r="Q476" s="71"/>
      <c r="R476" s="74"/>
    </row>
    <row r="477" spans="2:18" x14ac:dyDescent="0.25">
      <c r="B477" s="69"/>
      <c r="C477" s="77" t="str">
        <f ca="1">IF(ISERROR(($C$3-VLOOKUP($B477,Effectifs!$F$8:$U$907,5,0))/365),"",($C$3-VLOOKUP($B477,Effectifs!$F$8:$U$907,5,0))/365)</f>
        <v/>
      </c>
      <c r="D477" s="82" t="str">
        <f>IF(ISERROR(VLOOKUP($B477,Effectifs!$F$8:$U$907,7,0)),"",VLOOKUP($B477,Effectifs!$F$8:$U$907,7,0))</f>
        <v/>
      </c>
      <c r="E477" s="83" t="str">
        <f>IF(ISERROR(VLOOKUP($B477,Effectifs!$F$8:$U$907,8,0)),"",VLOOKUP($B477,Effectifs!$F$8:$U$907,8,0))</f>
        <v/>
      </c>
      <c r="F477" s="83" t="str">
        <f>IF(ISERROR(VLOOKUP($B477,Effectifs!$F$8:$U$907,10,0)),"",VLOOKUP($B477,Effectifs!$F$8:$U$907,10,0))</f>
        <v/>
      </c>
      <c r="G477" s="82" t="str">
        <f>IF(ISERROR(VLOOKUP($B477,Effectifs!$F$8:$U$907,13,0)),"",VLOOKUP($B477,Effectifs!$F$8:$U$907,13,0))</f>
        <v/>
      </c>
      <c r="H477" s="79" t="str">
        <f>IF(ISERROR(VLOOKUP($B477,Effectifs!$F$8:$U$907,14,0)),"",VLOOKUP($B477,Effectifs!$F$8:$U$907,14,0))</f>
        <v/>
      </c>
      <c r="I477" s="71"/>
      <c r="J477" s="71"/>
      <c r="K477" s="71"/>
      <c r="L477" s="71"/>
      <c r="M477" s="71"/>
      <c r="N477" s="71"/>
      <c r="O477" s="71"/>
      <c r="P477" s="71"/>
      <c r="Q477" s="71"/>
      <c r="R477" s="74"/>
    </row>
    <row r="478" spans="2:18" x14ac:dyDescent="0.25">
      <c r="B478" s="69"/>
      <c r="C478" s="77" t="str">
        <f ca="1">IF(ISERROR(($C$3-VLOOKUP($B478,Effectifs!$F$8:$U$907,5,0))/365),"",($C$3-VLOOKUP($B478,Effectifs!$F$8:$U$907,5,0))/365)</f>
        <v/>
      </c>
      <c r="D478" s="82" t="str">
        <f>IF(ISERROR(VLOOKUP($B478,Effectifs!$F$8:$U$907,7,0)),"",VLOOKUP($B478,Effectifs!$F$8:$U$907,7,0))</f>
        <v/>
      </c>
      <c r="E478" s="83" t="str">
        <f>IF(ISERROR(VLOOKUP($B478,Effectifs!$F$8:$U$907,8,0)),"",VLOOKUP($B478,Effectifs!$F$8:$U$907,8,0))</f>
        <v/>
      </c>
      <c r="F478" s="83" t="str">
        <f>IF(ISERROR(VLOOKUP($B478,Effectifs!$F$8:$U$907,10,0)),"",VLOOKUP($B478,Effectifs!$F$8:$U$907,10,0))</f>
        <v/>
      </c>
      <c r="G478" s="82" t="str">
        <f>IF(ISERROR(VLOOKUP($B478,Effectifs!$F$8:$U$907,13,0)),"",VLOOKUP($B478,Effectifs!$F$8:$U$907,13,0))</f>
        <v/>
      </c>
      <c r="H478" s="79" t="str">
        <f>IF(ISERROR(VLOOKUP($B478,Effectifs!$F$8:$U$907,14,0)),"",VLOOKUP($B478,Effectifs!$F$8:$U$907,14,0))</f>
        <v/>
      </c>
      <c r="I478" s="71"/>
      <c r="J478" s="71"/>
      <c r="K478" s="71"/>
      <c r="L478" s="71"/>
      <c r="M478" s="71"/>
      <c r="N478" s="71"/>
      <c r="O478" s="71"/>
      <c r="P478" s="71"/>
      <c r="Q478" s="71"/>
      <c r="R478" s="74"/>
    </row>
    <row r="479" spans="2:18" x14ac:dyDescent="0.25">
      <c r="B479" s="69"/>
      <c r="C479" s="77" t="str">
        <f ca="1">IF(ISERROR(($C$3-VLOOKUP($B479,Effectifs!$F$8:$U$907,5,0))/365),"",($C$3-VLOOKUP($B479,Effectifs!$F$8:$U$907,5,0))/365)</f>
        <v/>
      </c>
      <c r="D479" s="82" t="str">
        <f>IF(ISERROR(VLOOKUP($B479,Effectifs!$F$8:$U$907,7,0)),"",VLOOKUP($B479,Effectifs!$F$8:$U$907,7,0))</f>
        <v/>
      </c>
      <c r="E479" s="83" t="str">
        <f>IF(ISERROR(VLOOKUP($B479,Effectifs!$F$8:$U$907,8,0)),"",VLOOKUP($B479,Effectifs!$F$8:$U$907,8,0))</f>
        <v/>
      </c>
      <c r="F479" s="83" t="str">
        <f>IF(ISERROR(VLOOKUP($B479,Effectifs!$F$8:$U$907,10,0)),"",VLOOKUP($B479,Effectifs!$F$8:$U$907,10,0))</f>
        <v/>
      </c>
      <c r="G479" s="82" t="str">
        <f>IF(ISERROR(VLOOKUP($B479,Effectifs!$F$8:$U$907,13,0)),"",VLOOKUP($B479,Effectifs!$F$8:$U$907,13,0))</f>
        <v/>
      </c>
      <c r="H479" s="79" t="str">
        <f>IF(ISERROR(VLOOKUP($B479,Effectifs!$F$8:$U$907,14,0)),"",VLOOKUP($B479,Effectifs!$F$8:$U$907,14,0))</f>
        <v/>
      </c>
      <c r="I479" s="71"/>
      <c r="J479" s="71"/>
      <c r="K479" s="71"/>
      <c r="L479" s="71"/>
      <c r="M479" s="71"/>
      <c r="N479" s="71"/>
      <c r="O479" s="71"/>
      <c r="P479" s="71"/>
      <c r="Q479" s="71"/>
      <c r="R479" s="74"/>
    </row>
    <row r="480" spans="2:18" x14ac:dyDescent="0.25">
      <c r="B480" s="69"/>
      <c r="C480" s="77" t="str">
        <f ca="1">IF(ISERROR(($C$3-VLOOKUP($B480,Effectifs!$F$8:$U$907,5,0))/365),"",($C$3-VLOOKUP($B480,Effectifs!$F$8:$U$907,5,0))/365)</f>
        <v/>
      </c>
      <c r="D480" s="82" t="str">
        <f>IF(ISERROR(VLOOKUP($B480,Effectifs!$F$8:$U$907,7,0)),"",VLOOKUP($B480,Effectifs!$F$8:$U$907,7,0))</f>
        <v/>
      </c>
      <c r="E480" s="83" t="str">
        <f>IF(ISERROR(VLOOKUP($B480,Effectifs!$F$8:$U$907,8,0)),"",VLOOKUP($B480,Effectifs!$F$8:$U$907,8,0))</f>
        <v/>
      </c>
      <c r="F480" s="83" t="str">
        <f>IF(ISERROR(VLOOKUP($B480,Effectifs!$F$8:$U$907,10,0)),"",VLOOKUP($B480,Effectifs!$F$8:$U$907,10,0))</f>
        <v/>
      </c>
      <c r="G480" s="82" t="str">
        <f>IF(ISERROR(VLOOKUP($B480,Effectifs!$F$8:$U$907,13,0)),"",VLOOKUP($B480,Effectifs!$F$8:$U$907,13,0))</f>
        <v/>
      </c>
      <c r="H480" s="79" t="str">
        <f>IF(ISERROR(VLOOKUP($B480,Effectifs!$F$8:$U$907,14,0)),"",VLOOKUP($B480,Effectifs!$F$8:$U$907,14,0))</f>
        <v/>
      </c>
      <c r="I480" s="71"/>
      <c r="J480" s="71"/>
      <c r="K480" s="71"/>
      <c r="L480" s="71"/>
      <c r="M480" s="71"/>
      <c r="N480" s="71"/>
      <c r="O480" s="71"/>
      <c r="P480" s="71"/>
      <c r="Q480" s="71"/>
      <c r="R480" s="74"/>
    </row>
    <row r="481" spans="2:18" x14ac:dyDescent="0.25">
      <c r="B481" s="69"/>
      <c r="C481" s="77" t="str">
        <f ca="1">IF(ISERROR(($C$3-VLOOKUP($B481,Effectifs!$F$8:$U$907,5,0))/365),"",($C$3-VLOOKUP($B481,Effectifs!$F$8:$U$907,5,0))/365)</f>
        <v/>
      </c>
      <c r="D481" s="82" t="str">
        <f>IF(ISERROR(VLOOKUP($B481,Effectifs!$F$8:$U$907,7,0)),"",VLOOKUP($B481,Effectifs!$F$8:$U$907,7,0))</f>
        <v/>
      </c>
      <c r="E481" s="83" t="str">
        <f>IF(ISERROR(VLOOKUP($B481,Effectifs!$F$8:$U$907,8,0)),"",VLOOKUP($B481,Effectifs!$F$8:$U$907,8,0))</f>
        <v/>
      </c>
      <c r="F481" s="83" t="str">
        <f>IF(ISERROR(VLOOKUP($B481,Effectifs!$F$8:$U$907,10,0)),"",VLOOKUP($B481,Effectifs!$F$8:$U$907,10,0))</f>
        <v/>
      </c>
      <c r="G481" s="82" t="str">
        <f>IF(ISERROR(VLOOKUP($B481,Effectifs!$F$8:$U$907,13,0)),"",VLOOKUP($B481,Effectifs!$F$8:$U$907,13,0))</f>
        <v/>
      </c>
      <c r="H481" s="79" t="str">
        <f>IF(ISERROR(VLOOKUP($B481,Effectifs!$F$8:$U$907,14,0)),"",VLOOKUP($B481,Effectifs!$F$8:$U$907,14,0))</f>
        <v/>
      </c>
      <c r="I481" s="71"/>
      <c r="J481" s="71"/>
      <c r="K481" s="71"/>
      <c r="L481" s="71"/>
      <c r="M481" s="71"/>
      <c r="N481" s="71"/>
      <c r="O481" s="71"/>
      <c r="P481" s="71"/>
      <c r="Q481" s="71"/>
      <c r="R481" s="74"/>
    </row>
    <row r="482" spans="2:18" x14ac:dyDescent="0.25">
      <c r="B482" s="69"/>
      <c r="C482" s="77" t="str">
        <f ca="1">IF(ISERROR(($C$3-VLOOKUP($B482,Effectifs!$F$8:$U$907,5,0))/365),"",($C$3-VLOOKUP($B482,Effectifs!$F$8:$U$907,5,0))/365)</f>
        <v/>
      </c>
      <c r="D482" s="82" t="str">
        <f>IF(ISERROR(VLOOKUP($B482,Effectifs!$F$8:$U$907,7,0)),"",VLOOKUP($B482,Effectifs!$F$8:$U$907,7,0))</f>
        <v/>
      </c>
      <c r="E482" s="83" t="str">
        <f>IF(ISERROR(VLOOKUP($B482,Effectifs!$F$8:$U$907,8,0)),"",VLOOKUP($B482,Effectifs!$F$8:$U$907,8,0))</f>
        <v/>
      </c>
      <c r="F482" s="83" t="str">
        <f>IF(ISERROR(VLOOKUP($B482,Effectifs!$F$8:$U$907,10,0)),"",VLOOKUP($B482,Effectifs!$F$8:$U$907,10,0))</f>
        <v/>
      </c>
      <c r="G482" s="82" t="str">
        <f>IF(ISERROR(VLOOKUP($B482,Effectifs!$F$8:$U$907,13,0)),"",VLOOKUP($B482,Effectifs!$F$8:$U$907,13,0))</f>
        <v/>
      </c>
      <c r="H482" s="79" t="str">
        <f>IF(ISERROR(VLOOKUP($B482,Effectifs!$F$8:$U$907,14,0)),"",VLOOKUP($B482,Effectifs!$F$8:$U$907,14,0))</f>
        <v/>
      </c>
      <c r="I482" s="71"/>
      <c r="J482" s="71"/>
      <c r="K482" s="71"/>
      <c r="L482" s="71"/>
      <c r="M482" s="71"/>
      <c r="N482" s="71"/>
      <c r="O482" s="71"/>
      <c r="P482" s="71"/>
      <c r="Q482" s="71"/>
      <c r="R482" s="74"/>
    </row>
    <row r="483" spans="2:18" x14ac:dyDescent="0.25">
      <c r="B483" s="69"/>
      <c r="C483" s="77" t="str">
        <f ca="1">IF(ISERROR(($C$3-VLOOKUP($B483,Effectifs!$F$8:$U$907,5,0))/365),"",($C$3-VLOOKUP($B483,Effectifs!$F$8:$U$907,5,0))/365)</f>
        <v/>
      </c>
      <c r="D483" s="82" t="str">
        <f>IF(ISERROR(VLOOKUP($B483,Effectifs!$F$8:$U$907,7,0)),"",VLOOKUP($B483,Effectifs!$F$8:$U$907,7,0))</f>
        <v/>
      </c>
      <c r="E483" s="83" t="str">
        <f>IF(ISERROR(VLOOKUP($B483,Effectifs!$F$8:$U$907,8,0)),"",VLOOKUP($B483,Effectifs!$F$8:$U$907,8,0))</f>
        <v/>
      </c>
      <c r="F483" s="83" t="str">
        <f>IF(ISERROR(VLOOKUP($B483,Effectifs!$F$8:$U$907,10,0)),"",VLOOKUP($B483,Effectifs!$F$8:$U$907,10,0))</f>
        <v/>
      </c>
      <c r="G483" s="82" t="str">
        <f>IF(ISERROR(VLOOKUP($B483,Effectifs!$F$8:$U$907,13,0)),"",VLOOKUP($B483,Effectifs!$F$8:$U$907,13,0))</f>
        <v/>
      </c>
      <c r="H483" s="79" t="str">
        <f>IF(ISERROR(VLOOKUP($B483,Effectifs!$F$8:$U$907,14,0)),"",VLOOKUP($B483,Effectifs!$F$8:$U$907,14,0))</f>
        <v/>
      </c>
      <c r="I483" s="71"/>
      <c r="J483" s="71"/>
      <c r="K483" s="71"/>
      <c r="L483" s="71"/>
      <c r="M483" s="71"/>
      <c r="N483" s="71"/>
      <c r="O483" s="71"/>
      <c r="P483" s="71"/>
      <c r="Q483" s="71"/>
      <c r="R483" s="74"/>
    </row>
    <row r="484" spans="2:18" x14ac:dyDescent="0.25">
      <c r="B484" s="69"/>
      <c r="C484" s="77" t="str">
        <f ca="1">IF(ISERROR(($C$3-VLOOKUP($B484,Effectifs!$F$8:$U$907,5,0))/365),"",($C$3-VLOOKUP($B484,Effectifs!$F$8:$U$907,5,0))/365)</f>
        <v/>
      </c>
      <c r="D484" s="82" t="str">
        <f>IF(ISERROR(VLOOKUP($B484,Effectifs!$F$8:$U$907,7,0)),"",VLOOKUP($B484,Effectifs!$F$8:$U$907,7,0))</f>
        <v/>
      </c>
      <c r="E484" s="83" t="str">
        <f>IF(ISERROR(VLOOKUP($B484,Effectifs!$F$8:$U$907,8,0)),"",VLOOKUP($B484,Effectifs!$F$8:$U$907,8,0))</f>
        <v/>
      </c>
      <c r="F484" s="83" t="str">
        <f>IF(ISERROR(VLOOKUP($B484,Effectifs!$F$8:$U$907,10,0)),"",VLOOKUP($B484,Effectifs!$F$8:$U$907,10,0))</f>
        <v/>
      </c>
      <c r="G484" s="82" t="str">
        <f>IF(ISERROR(VLOOKUP($B484,Effectifs!$F$8:$U$907,13,0)),"",VLOOKUP($B484,Effectifs!$F$8:$U$907,13,0))</f>
        <v/>
      </c>
      <c r="H484" s="79" t="str">
        <f>IF(ISERROR(VLOOKUP($B484,Effectifs!$F$8:$U$907,14,0)),"",VLOOKUP($B484,Effectifs!$F$8:$U$907,14,0))</f>
        <v/>
      </c>
      <c r="I484" s="71"/>
      <c r="J484" s="71"/>
      <c r="K484" s="71"/>
      <c r="L484" s="71"/>
      <c r="M484" s="71"/>
      <c r="N484" s="71"/>
      <c r="O484" s="71"/>
      <c r="P484" s="71"/>
      <c r="Q484" s="71"/>
      <c r="R484" s="74"/>
    </row>
    <row r="485" spans="2:18" x14ac:dyDescent="0.25">
      <c r="B485" s="69"/>
      <c r="C485" s="77" t="str">
        <f ca="1">IF(ISERROR(($C$3-VLOOKUP($B485,Effectifs!$F$8:$U$907,5,0))/365),"",($C$3-VLOOKUP($B485,Effectifs!$F$8:$U$907,5,0))/365)</f>
        <v/>
      </c>
      <c r="D485" s="82" t="str">
        <f>IF(ISERROR(VLOOKUP($B485,Effectifs!$F$8:$U$907,7,0)),"",VLOOKUP($B485,Effectifs!$F$8:$U$907,7,0))</f>
        <v/>
      </c>
      <c r="E485" s="83" t="str">
        <f>IF(ISERROR(VLOOKUP($B485,Effectifs!$F$8:$U$907,8,0)),"",VLOOKUP($B485,Effectifs!$F$8:$U$907,8,0))</f>
        <v/>
      </c>
      <c r="F485" s="83" t="str">
        <f>IF(ISERROR(VLOOKUP($B485,Effectifs!$F$8:$U$907,10,0)),"",VLOOKUP($B485,Effectifs!$F$8:$U$907,10,0))</f>
        <v/>
      </c>
      <c r="G485" s="82" t="str">
        <f>IF(ISERROR(VLOOKUP($B485,Effectifs!$F$8:$U$907,13,0)),"",VLOOKUP($B485,Effectifs!$F$8:$U$907,13,0))</f>
        <v/>
      </c>
      <c r="H485" s="79" t="str">
        <f>IF(ISERROR(VLOOKUP($B485,Effectifs!$F$8:$U$907,14,0)),"",VLOOKUP($B485,Effectifs!$F$8:$U$907,14,0))</f>
        <v/>
      </c>
      <c r="I485" s="71"/>
      <c r="J485" s="71"/>
      <c r="K485" s="71"/>
      <c r="L485" s="71"/>
      <c r="M485" s="71"/>
      <c r="N485" s="71"/>
      <c r="O485" s="71"/>
      <c r="P485" s="71"/>
      <c r="Q485" s="71"/>
      <c r="R485" s="74"/>
    </row>
    <row r="486" spans="2:18" x14ac:dyDescent="0.25">
      <c r="B486" s="69"/>
      <c r="C486" s="77" t="str">
        <f ca="1">IF(ISERROR(($C$3-VLOOKUP($B486,Effectifs!$F$8:$U$907,5,0))/365),"",($C$3-VLOOKUP($B486,Effectifs!$F$8:$U$907,5,0))/365)</f>
        <v/>
      </c>
      <c r="D486" s="82" t="str">
        <f>IF(ISERROR(VLOOKUP($B486,Effectifs!$F$8:$U$907,7,0)),"",VLOOKUP($B486,Effectifs!$F$8:$U$907,7,0))</f>
        <v/>
      </c>
      <c r="E486" s="83" t="str">
        <f>IF(ISERROR(VLOOKUP($B486,Effectifs!$F$8:$U$907,8,0)),"",VLOOKUP($B486,Effectifs!$F$8:$U$907,8,0))</f>
        <v/>
      </c>
      <c r="F486" s="83" t="str">
        <f>IF(ISERROR(VLOOKUP($B486,Effectifs!$F$8:$U$907,10,0)),"",VLOOKUP($B486,Effectifs!$F$8:$U$907,10,0))</f>
        <v/>
      </c>
      <c r="G486" s="82" t="str">
        <f>IF(ISERROR(VLOOKUP($B486,Effectifs!$F$8:$U$907,13,0)),"",VLOOKUP($B486,Effectifs!$F$8:$U$907,13,0))</f>
        <v/>
      </c>
      <c r="H486" s="79" t="str">
        <f>IF(ISERROR(VLOOKUP($B486,Effectifs!$F$8:$U$907,14,0)),"",VLOOKUP($B486,Effectifs!$F$8:$U$907,14,0))</f>
        <v/>
      </c>
      <c r="I486" s="71"/>
      <c r="J486" s="71"/>
      <c r="K486" s="71"/>
      <c r="L486" s="71"/>
      <c r="M486" s="71"/>
      <c r="N486" s="71"/>
      <c r="O486" s="71"/>
      <c r="P486" s="71"/>
      <c r="Q486" s="71"/>
      <c r="R486" s="74"/>
    </row>
    <row r="487" spans="2:18" x14ac:dyDescent="0.25">
      <c r="B487" s="69"/>
      <c r="C487" s="77" t="str">
        <f ca="1">IF(ISERROR(($C$3-VLOOKUP($B487,Effectifs!$F$8:$U$907,5,0))/365),"",($C$3-VLOOKUP($B487,Effectifs!$F$8:$U$907,5,0))/365)</f>
        <v/>
      </c>
      <c r="D487" s="82" t="str">
        <f>IF(ISERROR(VLOOKUP($B487,Effectifs!$F$8:$U$907,7,0)),"",VLOOKUP($B487,Effectifs!$F$8:$U$907,7,0))</f>
        <v/>
      </c>
      <c r="E487" s="83" t="str">
        <f>IF(ISERROR(VLOOKUP($B487,Effectifs!$F$8:$U$907,8,0)),"",VLOOKUP($B487,Effectifs!$F$8:$U$907,8,0))</f>
        <v/>
      </c>
      <c r="F487" s="83" t="str">
        <f>IF(ISERROR(VLOOKUP($B487,Effectifs!$F$8:$U$907,10,0)),"",VLOOKUP($B487,Effectifs!$F$8:$U$907,10,0))</f>
        <v/>
      </c>
      <c r="G487" s="82" t="str">
        <f>IF(ISERROR(VLOOKUP($B487,Effectifs!$F$8:$U$907,13,0)),"",VLOOKUP($B487,Effectifs!$F$8:$U$907,13,0))</f>
        <v/>
      </c>
      <c r="H487" s="79" t="str">
        <f>IF(ISERROR(VLOOKUP($B487,Effectifs!$F$8:$U$907,14,0)),"",VLOOKUP($B487,Effectifs!$F$8:$U$907,14,0))</f>
        <v/>
      </c>
      <c r="I487" s="71"/>
      <c r="J487" s="71"/>
      <c r="K487" s="71"/>
      <c r="L487" s="71"/>
      <c r="M487" s="71"/>
      <c r="N487" s="71"/>
      <c r="O487" s="71"/>
      <c r="P487" s="71"/>
      <c r="Q487" s="71"/>
      <c r="R487" s="74"/>
    </row>
    <row r="488" spans="2:18" x14ac:dyDescent="0.25">
      <c r="B488" s="69"/>
      <c r="C488" s="77" t="str">
        <f ca="1">IF(ISERROR(($C$3-VLOOKUP($B488,Effectifs!$F$8:$U$907,5,0))/365),"",($C$3-VLOOKUP($B488,Effectifs!$F$8:$U$907,5,0))/365)</f>
        <v/>
      </c>
      <c r="D488" s="82" t="str">
        <f>IF(ISERROR(VLOOKUP($B488,Effectifs!$F$8:$U$907,7,0)),"",VLOOKUP($B488,Effectifs!$F$8:$U$907,7,0))</f>
        <v/>
      </c>
      <c r="E488" s="83" t="str">
        <f>IF(ISERROR(VLOOKUP($B488,Effectifs!$F$8:$U$907,8,0)),"",VLOOKUP($B488,Effectifs!$F$8:$U$907,8,0))</f>
        <v/>
      </c>
      <c r="F488" s="83" t="str">
        <f>IF(ISERROR(VLOOKUP($B488,Effectifs!$F$8:$U$907,10,0)),"",VLOOKUP($B488,Effectifs!$F$8:$U$907,10,0))</f>
        <v/>
      </c>
      <c r="G488" s="82" t="str">
        <f>IF(ISERROR(VLOOKUP($B488,Effectifs!$F$8:$U$907,13,0)),"",VLOOKUP($B488,Effectifs!$F$8:$U$907,13,0))</f>
        <v/>
      </c>
      <c r="H488" s="79" t="str">
        <f>IF(ISERROR(VLOOKUP($B488,Effectifs!$F$8:$U$907,14,0)),"",VLOOKUP($B488,Effectifs!$F$8:$U$907,14,0))</f>
        <v/>
      </c>
      <c r="I488" s="71"/>
      <c r="J488" s="71"/>
      <c r="K488" s="71"/>
      <c r="L488" s="71"/>
      <c r="M488" s="71"/>
      <c r="N488" s="71"/>
      <c r="O488" s="71"/>
      <c r="P488" s="71"/>
      <c r="Q488" s="71"/>
      <c r="R488" s="74"/>
    </row>
    <row r="489" spans="2:18" x14ac:dyDescent="0.25">
      <c r="B489" s="69"/>
      <c r="C489" s="77" t="str">
        <f ca="1">IF(ISERROR(($C$3-VLOOKUP($B489,Effectifs!$F$8:$U$907,5,0))/365),"",($C$3-VLOOKUP($B489,Effectifs!$F$8:$U$907,5,0))/365)</f>
        <v/>
      </c>
      <c r="D489" s="82" t="str">
        <f>IF(ISERROR(VLOOKUP($B489,Effectifs!$F$8:$U$907,7,0)),"",VLOOKUP($B489,Effectifs!$F$8:$U$907,7,0))</f>
        <v/>
      </c>
      <c r="E489" s="83" t="str">
        <f>IF(ISERROR(VLOOKUP($B489,Effectifs!$F$8:$U$907,8,0)),"",VLOOKUP($B489,Effectifs!$F$8:$U$907,8,0))</f>
        <v/>
      </c>
      <c r="F489" s="83" t="str">
        <f>IF(ISERROR(VLOOKUP($B489,Effectifs!$F$8:$U$907,10,0)),"",VLOOKUP($B489,Effectifs!$F$8:$U$907,10,0))</f>
        <v/>
      </c>
      <c r="G489" s="82" t="str">
        <f>IF(ISERROR(VLOOKUP($B489,Effectifs!$F$8:$U$907,13,0)),"",VLOOKUP($B489,Effectifs!$F$8:$U$907,13,0))</f>
        <v/>
      </c>
      <c r="H489" s="79" t="str">
        <f>IF(ISERROR(VLOOKUP($B489,Effectifs!$F$8:$U$907,14,0)),"",VLOOKUP($B489,Effectifs!$F$8:$U$907,14,0))</f>
        <v/>
      </c>
      <c r="I489" s="71"/>
      <c r="J489" s="71"/>
      <c r="K489" s="71"/>
      <c r="L489" s="71"/>
      <c r="M489" s="71"/>
      <c r="N489" s="71"/>
      <c r="O489" s="71"/>
      <c r="P489" s="71"/>
      <c r="Q489" s="71"/>
      <c r="R489" s="74"/>
    </row>
    <row r="490" spans="2:18" x14ac:dyDescent="0.25">
      <c r="B490" s="69"/>
      <c r="C490" s="77" t="str">
        <f ca="1">IF(ISERROR(($C$3-VLOOKUP($B490,Effectifs!$F$8:$U$907,5,0))/365),"",($C$3-VLOOKUP($B490,Effectifs!$F$8:$U$907,5,0))/365)</f>
        <v/>
      </c>
      <c r="D490" s="82" t="str">
        <f>IF(ISERROR(VLOOKUP($B490,Effectifs!$F$8:$U$907,7,0)),"",VLOOKUP($B490,Effectifs!$F$8:$U$907,7,0))</f>
        <v/>
      </c>
      <c r="E490" s="83" t="str">
        <f>IF(ISERROR(VLOOKUP($B490,Effectifs!$F$8:$U$907,8,0)),"",VLOOKUP($B490,Effectifs!$F$8:$U$907,8,0))</f>
        <v/>
      </c>
      <c r="F490" s="83" t="str">
        <f>IF(ISERROR(VLOOKUP($B490,Effectifs!$F$8:$U$907,10,0)),"",VLOOKUP($B490,Effectifs!$F$8:$U$907,10,0))</f>
        <v/>
      </c>
      <c r="G490" s="82" t="str">
        <f>IF(ISERROR(VLOOKUP($B490,Effectifs!$F$8:$U$907,13,0)),"",VLOOKUP($B490,Effectifs!$F$8:$U$907,13,0))</f>
        <v/>
      </c>
      <c r="H490" s="79" t="str">
        <f>IF(ISERROR(VLOOKUP($B490,Effectifs!$F$8:$U$907,14,0)),"",VLOOKUP($B490,Effectifs!$F$8:$U$907,14,0))</f>
        <v/>
      </c>
      <c r="I490" s="71"/>
      <c r="J490" s="71"/>
      <c r="K490" s="71"/>
      <c r="L490" s="71"/>
      <c r="M490" s="71"/>
      <c r="N490" s="71"/>
      <c r="O490" s="71"/>
      <c r="P490" s="71"/>
      <c r="Q490" s="71"/>
      <c r="R490" s="74"/>
    </row>
    <row r="491" spans="2:18" x14ac:dyDescent="0.25">
      <c r="B491" s="69"/>
      <c r="C491" s="77" t="str">
        <f ca="1">IF(ISERROR(($C$3-VLOOKUP($B491,Effectifs!$F$8:$U$907,5,0))/365),"",($C$3-VLOOKUP($B491,Effectifs!$F$8:$U$907,5,0))/365)</f>
        <v/>
      </c>
      <c r="D491" s="82" t="str">
        <f>IF(ISERROR(VLOOKUP($B491,Effectifs!$F$8:$U$907,7,0)),"",VLOOKUP($B491,Effectifs!$F$8:$U$907,7,0))</f>
        <v/>
      </c>
      <c r="E491" s="83" t="str">
        <f>IF(ISERROR(VLOOKUP($B491,Effectifs!$F$8:$U$907,8,0)),"",VLOOKUP($B491,Effectifs!$F$8:$U$907,8,0))</f>
        <v/>
      </c>
      <c r="F491" s="83" t="str">
        <f>IF(ISERROR(VLOOKUP($B491,Effectifs!$F$8:$U$907,10,0)),"",VLOOKUP($B491,Effectifs!$F$8:$U$907,10,0))</f>
        <v/>
      </c>
      <c r="G491" s="82" t="str">
        <f>IF(ISERROR(VLOOKUP($B491,Effectifs!$F$8:$U$907,13,0)),"",VLOOKUP($B491,Effectifs!$F$8:$U$907,13,0))</f>
        <v/>
      </c>
      <c r="H491" s="79" t="str">
        <f>IF(ISERROR(VLOOKUP($B491,Effectifs!$F$8:$U$907,14,0)),"",VLOOKUP($B491,Effectifs!$F$8:$U$907,14,0))</f>
        <v/>
      </c>
      <c r="I491" s="71"/>
      <c r="J491" s="71"/>
      <c r="K491" s="71"/>
      <c r="L491" s="71"/>
      <c r="M491" s="71"/>
      <c r="N491" s="71"/>
      <c r="O491" s="71"/>
      <c r="P491" s="71"/>
      <c r="Q491" s="71"/>
      <c r="R491" s="74"/>
    </row>
    <row r="492" spans="2:18" x14ac:dyDescent="0.25">
      <c r="B492" s="69"/>
      <c r="C492" s="77" t="str">
        <f ca="1">IF(ISERROR(($C$3-VLOOKUP($B492,Effectifs!$F$8:$U$907,5,0))/365),"",($C$3-VLOOKUP($B492,Effectifs!$F$8:$U$907,5,0))/365)</f>
        <v/>
      </c>
      <c r="D492" s="82" t="str">
        <f>IF(ISERROR(VLOOKUP($B492,Effectifs!$F$8:$U$907,7,0)),"",VLOOKUP($B492,Effectifs!$F$8:$U$907,7,0))</f>
        <v/>
      </c>
      <c r="E492" s="83" t="str">
        <f>IF(ISERROR(VLOOKUP($B492,Effectifs!$F$8:$U$907,8,0)),"",VLOOKUP($B492,Effectifs!$F$8:$U$907,8,0))</f>
        <v/>
      </c>
      <c r="F492" s="83" t="str">
        <f>IF(ISERROR(VLOOKUP($B492,Effectifs!$F$8:$U$907,10,0)),"",VLOOKUP($B492,Effectifs!$F$8:$U$907,10,0))</f>
        <v/>
      </c>
      <c r="G492" s="82" t="str">
        <f>IF(ISERROR(VLOOKUP($B492,Effectifs!$F$8:$U$907,13,0)),"",VLOOKUP($B492,Effectifs!$F$8:$U$907,13,0))</f>
        <v/>
      </c>
      <c r="H492" s="79" t="str">
        <f>IF(ISERROR(VLOOKUP($B492,Effectifs!$F$8:$U$907,14,0)),"",VLOOKUP($B492,Effectifs!$F$8:$U$907,14,0))</f>
        <v/>
      </c>
      <c r="I492" s="71"/>
      <c r="J492" s="71"/>
      <c r="K492" s="71"/>
      <c r="L492" s="71"/>
      <c r="M492" s="71"/>
      <c r="N492" s="71"/>
      <c r="O492" s="71"/>
      <c r="P492" s="71"/>
      <c r="Q492" s="71"/>
      <c r="R492" s="74"/>
    </row>
    <row r="493" spans="2:18" x14ac:dyDescent="0.25">
      <c r="B493" s="69"/>
      <c r="C493" s="77" t="str">
        <f ca="1">IF(ISERROR(($C$3-VLOOKUP($B493,Effectifs!$F$8:$U$907,5,0))/365),"",($C$3-VLOOKUP($B493,Effectifs!$F$8:$U$907,5,0))/365)</f>
        <v/>
      </c>
      <c r="D493" s="82" t="str">
        <f>IF(ISERROR(VLOOKUP($B493,Effectifs!$F$8:$U$907,7,0)),"",VLOOKUP($B493,Effectifs!$F$8:$U$907,7,0))</f>
        <v/>
      </c>
      <c r="E493" s="83" t="str">
        <f>IF(ISERROR(VLOOKUP($B493,Effectifs!$F$8:$U$907,8,0)),"",VLOOKUP($B493,Effectifs!$F$8:$U$907,8,0))</f>
        <v/>
      </c>
      <c r="F493" s="83" t="str">
        <f>IF(ISERROR(VLOOKUP($B493,Effectifs!$F$8:$U$907,10,0)),"",VLOOKUP($B493,Effectifs!$F$8:$U$907,10,0))</f>
        <v/>
      </c>
      <c r="G493" s="82" t="str">
        <f>IF(ISERROR(VLOOKUP($B493,Effectifs!$F$8:$U$907,13,0)),"",VLOOKUP($B493,Effectifs!$F$8:$U$907,13,0))</f>
        <v/>
      </c>
      <c r="H493" s="79" t="str">
        <f>IF(ISERROR(VLOOKUP($B493,Effectifs!$F$8:$U$907,14,0)),"",VLOOKUP($B493,Effectifs!$F$8:$U$907,14,0))</f>
        <v/>
      </c>
      <c r="I493" s="71"/>
      <c r="J493" s="71"/>
      <c r="K493" s="71"/>
      <c r="L493" s="71"/>
      <c r="M493" s="71"/>
      <c r="N493" s="71"/>
      <c r="O493" s="71"/>
      <c r="P493" s="71"/>
      <c r="Q493" s="71"/>
      <c r="R493" s="74"/>
    </row>
    <row r="494" spans="2:18" x14ac:dyDescent="0.25">
      <c r="B494" s="69"/>
      <c r="C494" s="77" t="str">
        <f ca="1">IF(ISERROR(($C$3-VLOOKUP($B494,Effectifs!$F$8:$U$907,5,0))/365),"",($C$3-VLOOKUP($B494,Effectifs!$F$8:$U$907,5,0))/365)</f>
        <v/>
      </c>
      <c r="D494" s="82" t="str">
        <f>IF(ISERROR(VLOOKUP($B494,Effectifs!$F$8:$U$907,7,0)),"",VLOOKUP($B494,Effectifs!$F$8:$U$907,7,0))</f>
        <v/>
      </c>
      <c r="E494" s="83" t="str">
        <f>IF(ISERROR(VLOOKUP($B494,Effectifs!$F$8:$U$907,8,0)),"",VLOOKUP($B494,Effectifs!$F$8:$U$907,8,0))</f>
        <v/>
      </c>
      <c r="F494" s="83" t="str">
        <f>IF(ISERROR(VLOOKUP($B494,Effectifs!$F$8:$U$907,10,0)),"",VLOOKUP($B494,Effectifs!$F$8:$U$907,10,0))</f>
        <v/>
      </c>
      <c r="G494" s="82" t="str">
        <f>IF(ISERROR(VLOOKUP($B494,Effectifs!$F$8:$U$907,13,0)),"",VLOOKUP($B494,Effectifs!$F$8:$U$907,13,0))</f>
        <v/>
      </c>
      <c r="H494" s="79" t="str">
        <f>IF(ISERROR(VLOOKUP($B494,Effectifs!$F$8:$U$907,14,0)),"",VLOOKUP($B494,Effectifs!$F$8:$U$907,14,0))</f>
        <v/>
      </c>
      <c r="I494" s="71"/>
      <c r="J494" s="71"/>
      <c r="K494" s="71"/>
      <c r="L494" s="71"/>
      <c r="M494" s="71"/>
      <c r="N494" s="71"/>
      <c r="O494" s="71"/>
      <c r="P494" s="71"/>
      <c r="Q494" s="71"/>
      <c r="R494" s="74"/>
    </row>
    <row r="495" spans="2:18" x14ac:dyDescent="0.25">
      <c r="B495" s="69"/>
      <c r="C495" s="77" t="str">
        <f ca="1">IF(ISERROR(($C$3-VLOOKUP($B495,Effectifs!$F$8:$U$907,5,0))/365),"",($C$3-VLOOKUP($B495,Effectifs!$F$8:$U$907,5,0))/365)</f>
        <v/>
      </c>
      <c r="D495" s="82" t="str">
        <f>IF(ISERROR(VLOOKUP($B495,Effectifs!$F$8:$U$907,7,0)),"",VLOOKUP($B495,Effectifs!$F$8:$U$907,7,0))</f>
        <v/>
      </c>
      <c r="E495" s="83" t="str">
        <f>IF(ISERROR(VLOOKUP($B495,Effectifs!$F$8:$U$907,8,0)),"",VLOOKUP($B495,Effectifs!$F$8:$U$907,8,0))</f>
        <v/>
      </c>
      <c r="F495" s="83" t="str">
        <f>IF(ISERROR(VLOOKUP($B495,Effectifs!$F$8:$U$907,10,0)),"",VLOOKUP($B495,Effectifs!$F$8:$U$907,10,0))</f>
        <v/>
      </c>
      <c r="G495" s="82" t="str">
        <f>IF(ISERROR(VLOOKUP($B495,Effectifs!$F$8:$U$907,13,0)),"",VLOOKUP($B495,Effectifs!$F$8:$U$907,13,0))</f>
        <v/>
      </c>
      <c r="H495" s="79" t="str">
        <f>IF(ISERROR(VLOOKUP($B495,Effectifs!$F$8:$U$907,14,0)),"",VLOOKUP($B495,Effectifs!$F$8:$U$907,14,0))</f>
        <v/>
      </c>
      <c r="I495" s="71"/>
      <c r="J495" s="71"/>
      <c r="K495" s="71"/>
      <c r="L495" s="71"/>
      <c r="M495" s="71"/>
      <c r="N495" s="71"/>
      <c r="O495" s="71"/>
      <c r="P495" s="71"/>
      <c r="Q495" s="71"/>
      <c r="R495" s="74"/>
    </row>
    <row r="496" spans="2:18" x14ac:dyDescent="0.25">
      <c r="B496" s="69"/>
      <c r="C496" s="77" t="str">
        <f ca="1">IF(ISERROR(($C$3-VLOOKUP($B496,Effectifs!$F$8:$U$907,5,0))/365),"",($C$3-VLOOKUP($B496,Effectifs!$F$8:$U$907,5,0))/365)</f>
        <v/>
      </c>
      <c r="D496" s="82" t="str">
        <f>IF(ISERROR(VLOOKUP($B496,Effectifs!$F$8:$U$907,7,0)),"",VLOOKUP($B496,Effectifs!$F$8:$U$907,7,0))</f>
        <v/>
      </c>
      <c r="E496" s="83" t="str">
        <f>IF(ISERROR(VLOOKUP($B496,Effectifs!$F$8:$U$907,8,0)),"",VLOOKUP($B496,Effectifs!$F$8:$U$907,8,0))</f>
        <v/>
      </c>
      <c r="F496" s="83" t="str">
        <f>IF(ISERROR(VLOOKUP($B496,Effectifs!$F$8:$U$907,10,0)),"",VLOOKUP($B496,Effectifs!$F$8:$U$907,10,0))</f>
        <v/>
      </c>
      <c r="G496" s="82" t="str">
        <f>IF(ISERROR(VLOOKUP($B496,Effectifs!$F$8:$U$907,13,0)),"",VLOOKUP($B496,Effectifs!$F$8:$U$907,13,0))</f>
        <v/>
      </c>
      <c r="H496" s="79" t="str">
        <f>IF(ISERROR(VLOOKUP($B496,Effectifs!$F$8:$U$907,14,0)),"",VLOOKUP($B496,Effectifs!$F$8:$U$907,14,0))</f>
        <v/>
      </c>
      <c r="I496" s="71"/>
      <c r="J496" s="71"/>
      <c r="K496" s="71"/>
      <c r="L496" s="71"/>
      <c r="M496" s="71"/>
      <c r="N496" s="71"/>
      <c r="O496" s="71"/>
      <c r="P496" s="71"/>
      <c r="Q496" s="71"/>
      <c r="R496" s="74"/>
    </row>
    <row r="497" spans="2:18" x14ac:dyDescent="0.25">
      <c r="B497" s="69"/>
      <c r="C497" s="77" t="str">
        <f ca="1">IF(ISERROR(($C$3-VLOOKUP($B497,Effectifs!$F$8:$U$907,5,0))/365),"",($C$3-VLOOKUP($B497,Effectifs!$F$8:$U$907,5,0))/365)</f>
        <v/>
      </c>
      <c r="D497" s="82" t="str">
        <f>IF(ISERROR(VLOOKUP($B497,Effectifs!$F$8:$U$907,7,0)),"",VLOOKUP($B497,Effectifs!$F$8:$U$907,7,0))</f>
        <v/>
      </c>
      <c r="E497" s="83" t="str">
        <f>IF(ISERROR(VLOOKUP($B497,Effectifs!$F$8:$U$907,8,0)),"",VLOOKUP($B497,Effectifs!$F$8:$U$907,8,0))</f>
        <v/>
      </c>
      <c r="F497" s="83" t="str">
        <f>IF(ISERROR(VLOOKUP($B497,Effectifs!$F$8:$U$907,10,0)),"",VLOOKUP($B497,Effectifs!$F$8:$U$907,10,0))</f>
        <v/>
      </c>
      <c r="G497" s="82" t="str">
        <f>IF(ISERROR(VLOOKUP($B497,Effectifs!$F$8:$U$907,13,0)),"",VLOOKUP($B497,Effectifs!$F$8:$U$907,13,0))</f>
        <v/>
      </c>
      <c r="H497" s="79" t="str">
        <f>IF(ISERROR(VLOOKUP($B497,Effectifs!$F$8:$U$907,14,0)),"",VLOOKUP($B497,Effectifs!$F$8:$U$907,14,0))</f>
        <v/>
      </c>
      <c r="I497" s="71"/>
      <c r="J497" s="71"/>
      <c r="K497" s="71"/>
      <c r="L497" s="71"/>
      <c r="M497" s="71"/>
      <c r="N497" s="71"/>
      <c r="O497" s="71"/>
      <c r="P497" s="71"/>
      <c r="Q497" s="71"/>
      <c r="R497" s="74"/>
    </row>
    <row r="498" spans="2:18" x14ac:dyDescent="0.25">
      <c r="B498" s="69"/>
      <c r="C498" s="77" t="str">
        <f ca="1">IF(ISERROR(($C$3-VLOOKUP($B498,Effectifs!$F$8:$U$907,5,0))/365),"",($C$3-VLOOKUP($B498,Effectifs!$F$8:$U$907,5,0))/365)</f>
        <v/>
      </c>
      <c r="D498" s="82" t="str">
        <f>IF(ISERROR(VLOOKUP($B498,Effectifs!$F$8:$U$907,7,0)),"",VLOOKUP($B498,Effectifs!$F$8:$U$907,7,0))</f>
        <v/>
      </c>
      <c r="E498" s="83" t="str">
        <f>IF(ISERROR(VLOOKUP($B498,Effectifs!$F$8:$U$907,8,0)),"",VLOOKUP($B498,Effectifs!$F$8:$U$907,8,0))</f>
        <v/>
      </c>
      <c r="F498" s="83" t="str">
        <f>IF(ISERROR(VLOOKUP($B498,Effectifs!$F$8:$U$907,10,0)),"",VLOOKUP($B498,Effectifs!$F$8:$U$907,10,0))</f>
        <v/>
      </c>
      <c r="G498" s="82" t="str">
        <f>IF(ISERROR(VLOOKUP($B498,Effectifs!$F$8:$U$907,13,0)),"",VLOOKUP($B498,Effectifs!$F$8:$U$907,13,0))</f>
        <v/>
      </c>
      <c r="H498" s="79" t="str">
        <f>IF(ISERROR(VLOOKUP($B498,Effectifs!$F$8:$U$907,14,0)),"",VLOOKUP($B498,Effectifs!$F$8:$U$907,14,0))</f>
        <v/>
      </c>
      <c r="I498" s="71"/>
      <c r="J498" s="71"/>
      <c r="K498" s="71"/>
      <c r="L498" s="71"/>
      <c r="M498" s="71"/>
      <c r="N498" s="71"/>
      <c r="O498" s="71"/>
      <c r="P498" s="71"/>
      <c r="Q498" s="71"/>
      <c r="R498" s="74"/>
    </row>
    <row r="499" spans="2:18" x14ac:dyDescent="0.25">
      <c r="B499" s="69"/>
      <c r="C499" s="77" t="str">
        <f ca="1">IF(ISERROR(($C$3-VLOOKUP($B499,Effectifs!$F$8:$U$907,5,0))/365),"",($C$3-VLOOKUP($B499,Effectifs!$F$8:$U$907,5,0))/365)</f>
        <v/>
      </c>
      <c r="D499" s="82" t="str">
        <f>IF(ISERROR(VLOOKUP($B499,Effectifs!$F$8:$U$907,7,0)),"",VLOOKUP($B499,Effectifs!$F$8:$U$907,7,0))</f>
        <v/>
      </c>
      <c r="E499" s="83" t="str">
        <f>IF(ISERROR(VLOOKUP($B499,Effectifs!$F$8:$U$907,8,0)),"",VLOOKUP($B499,Effectifs!$F$8:$U$907,8,0))</f>
        <v/>
      </c>
      <c r="F499" s="83" t="str">
        <f>IF(ISERROR(VLOOKUP($B499,Effectifs!$F$8:$U$907,10,0)),"",VLOOKUP($B499,Effectifs!$F$8:$U$907,10,0))</f>
        <v/>
      </c>
      <c r="G499" s="82" t="str">
        <f>IF(ISERROR(VLOOKUP($B499,Effectifs!$F$8:$U$907,13,0)),"",VLOOKUP($B499,Effectifs!$F$8:$U$907,13,0))</f>
        <v/>
      </c>
      <c r="H499" s="79" t="str">
        <f>IF(ISERROR(VLOOKUP($B499,Effectifs!$F$8:$U$907,14,0)),"",VLOOKUP($B499,Effectifs!$F$8:$U$907,14,0))</f>
        <v/>
      </c>
      <c r="I499" s="71"/>
      <c r="J499" s="71"/>
      <c r="K499" s="71"/>
      <c r="L499" s="71"/>
      <c r="M499" s="71"/>
      <c r="N499" s="71"/>
      <c r="O499" s="71"/>
      <c r="P499" s="71"/>
      <c r="Q499" s="71"/>
      <c r="R499" s="74"/>
    </row>
    <row r="500" spans="2:18" x14ac:dyDescent="0.25">
      <c r="B500" s="69"/>
      <c r="C500" s="77" t="str">
        <f ca="1">IF(ISERROR(($C$3-VLOOKUP($B500,Effectifs!$F$8:$U$907,5,0))/365),"",($C$3-VLOOKUP($B500,Effectifs!$F$8:$U$907,5,0))/365)</f>
        <v/>
      </c>
      <c r="D500" s="82" t="str">
        <f>IF(ISERROR(VLOOKUP($B500,Effectifs!$F$8:$U$907,7,0)),"",VLOOKUP($B500,Effectifs!$F$8:$U$907,7,0))</f>
        <v/>
      </c>
      <c r="E500" s="83" t="str">
        <f>IF(ISERROR(VLOOKUP($B500,Effectifs!$F$8:$U$907,8,0)),"",VLOOKUP($B500,Effectifs!$F$8:$U$907,8,0))</f>
        <v/>
      </c>
      <c r="F500" s="83" t="str">
        <f>IF(ISERROR(VLOOKUP($B500,Effectifs!$F$8:$U$907,10,0)),"",VLOOKUP($B500,Effectifs!$F$8:$U$907,10,0))</f>
        <v/>
      </c>
      <c r="G500" s="82" t="str">
        <f>IF(ISERROR(VLOOKUP($B500,Effectifs!$F$8:$U$907,13,0)),"",VLOOKUP($B500,Effectifs!$F$8:$U$907,13,0))</f>
        <v/>
      </c>
      <c r="H500" s="79" t="str">
        <f>IF(ISERROR(VLOOKUP($B500,Effectifs!$F$8:$U$907,14,0)),"",VLOOKUP($B500,Effectifs!$F$8:$U$907,14,0))</f>
        <v/>
      </c>
      <c r="I500" s="71"/>
      <c r="J500" s="71"/>
      <c r="K500" s="71"/>
      <c r="L500" s="71"/>
      <c r="M500" s="71"/>
      <c r="N500" s="71"/>
      <c r="O500" s="71"/>
      <c r="P500" s="71"/>
      <c r="Q500" s="71"/>
      <c r="R500" s="74"/>
    </row>
    <row r="501" spans="2:18" x14ac:dyDescent="0.25">
      <c r="B501" s="69"/>
      <c r="C501" s="77" t="str">
        <f ca="1">IF(ISERROR(($C$3-VLOOKUP($B501,Effectifs!$F$8:$U$907,5,0))/365),"",($C$3-VLOOKUP($B501,Effectifs!$F$8:$U$907,5,0))/365)</f>
        <v/>
      </c>
      <c r="D501" s="82" t="str">
        <f>IF(ISERROR(VLOOKUP($B501,Effectifs!$F$8:$U$907,7,0)),"",VLOOKUP($B501,Effectifs!$F$8:$U$907,7,0))</f>
        <v/>
      </c>
      <c r="E501" s="83" t="str">
        <f>IF(ISERROR(VLOOKUP($B501,Effectifs!$F$8:$U$907,8,0)),"",VLOOKUP($B501,Effectifs!$F$8:$U$907,8,0))</f>
        <v/>
      </c>
      <c r="F501" s="83" t="str">
        <f>IF(ISERROR(VLOOKUP($B501,Effectifs!$F$8:$U$907,10,0)),"",VLOOKUP($B501,Effectifs!$F$8:$U$907,10,0))</f>
        <v/>
      </c>
      <c r="G501" s="82" t="str">
        <f>IF(ISERROR(VLOOKUP($B501,Effectifs!$F$8:$U$907,13,0)),"",VLOOKUP($B501,Effectifs!$F$8:$U$907,13,0))</f>
        <v/>
      </c>
      <c r="H501" s="79" t="str">
        <f>IF(ISERROR(VLOOKUP($B501,Effectifs!$F$8:$U$907,14,0)),"",VLOOKUP($B501,Effectifs!$F$8:$U$907,14,0))</f>
        <v/>
      </c>
      <c r="I501" s="71"/>
      <c r="J501" s="71"/>
      <c r="K501" s="71"/>
      <c r="L501" s="71"/>
      <c r="M501" s="71"/>
      <c r="N501" s="71"/>
      <c r="O501" s="71"/>
      <c r="P501" s="71"/>
      <c r="Q501" s="71"/>
      <c r="R501" s="74"/>
    </row>
    <row r="502" spans="2:18" x14ac:dyDescent="0.25">
      <c r="B502" s="69"/>
      <c r="C502" s="77" t="str">
        <f ca="1">IF(ISERROR(($C$3-VLOOKUP($B502,Effectifs!$F$8:$U$907,5,0))/365),"",($C$3-VLOOKUP($B502,Effectifs!$F$8:$U$907,5,0))/365)</f>
        <v/>
      </c>
      <c r="D502" s="82" t="str">
        <f>IF(ISERROR(VLOOKUP($B502,Effectifs!$F$8:$U$907,7,0)),"",VLOOKUP($B502,Effectifs!$F$8:$U$907,7,0))</f>
        <v/>
      </c>
      <c r="E502" s="83" t="str">
        <f>IF(ISERROR(VLOOKUP($B502,Effectifs!$F$8:$U$907,8,0)),"",VLOOKUP($B502,Effectifs!$F$8:$U$907,8,0))</f>
        <v/>
      </c>
      <c r="F502" s="83" t="str">
        <f>IF(ISERROR(VLOOKUP($B502,Effectifs!$F$8:$U$907,10,0)),"",VLOOKUP($B502,Effectifs!$F$8:$U$907,10,0))</f>
        <v/>
      </c>
      <c r="G502" s="82" t="str">
        <f>IF(ISERROR(VLOOKUP($B502,Effectifs!$F$8:$U$907,13,0)),"",VLOOKUP($B502,Effectifs!$F$8:$U$907,13,0))</f>
        <v/>
      </c>
      <c r="H502" s="79" t="str">
        <f>IF(ISERROR(VLOOKUP($B502,Effectifs!$F$8:$U$907,14,0)),"",VLOOKUP($B502,Effectifs!$F$8:$U$907,14,0))</f>
        <v/>
      </c>
      <c r="I502" s="71"/>
      <c r="J502" s="71"/>
      <c r="K502" s="71"/>
      <c r="L502" s="71"/>
      <c r="M502" s="71"/>
      <c r="N502" s="71"/>
      <c r="O502" s="71"/>
      <c r="P502" s="71"/>
      <c r="Q502" s="71"/>
      <c r="R502" s="74"/>
    </row>
    <row r="503" spans="2:18" x14ac:dyDescent="0.25">
      <c r="B503" s="69"/>
      <c r="C503" s="77" t="str">
        <f ca="1">IF(ISERROR(($C$3-VLOOKUP($B503,Effectifs!$F$8:$U$907,5,0))/365),"",($C$3-VLOOKUP($B503,Effectifs!$F$8:$U$907,5,0))/365)</f>
        <v/>
      </c>
      <c r="D503" s="82" t="str">
        <f>IF(ISERROR(VLOOKUP($B503,Effectifs!$F$8:$U$907,7,0)),"",VLOOKUP($B503,Effectifs!$F$8:$U$907,7,0))</f>
        <v/>
      </c>
      <c r="E503" s="83" t="str">
        <f>IF(ISERROR(VLOOKUP($B503,Effectifs!$F$8:$U$907,8,0)),"",VLOOKUP($B503,Effectifs!$F$8:$U$907,8,0))</f>
        <v/>
      </c>
      <c r="F503" s="83" t="str">
        <f>IF(ISERROR(VLOOKUP($B503,Effectifs!$F$8:$U$907,10,0)),"",VLOOKUP($B503,Effectifs!$F$8:$U$907,10,0))</f>
        <v/>
      </c>
      <c r="G503" s="82" t="str">
        <f>IF(ISERROR(VLOOKUP($B503,Effectifs!$F$8:$U$907,13,0)),"",VLOOKUP($B503,Effectifs!$F$8:$U$907,13,0))</f>
        <v/>
      </c>
      <c r="H503" s="79" t="str">
        <f>IF(ISERROR(VLOOKUP($B503,Effectifs!$F$8:$U$907,14,0)),"",VLOOKUP($B503,Effectifs!$F$8:$U$907,14,0))</f>
        <v/>
      </c>
      <c r="I503" s="71"/>
      <c r="J503" s="71"/>
      <c r="K503" s="71"/>
      <c r="L503" s="71"/>
      <c r="M503" s="71"/>
      <c r="N503" s="71"/>
      <c r="O503" s="71"/>
      <c r="P503" s="71"/>
      <c r="Q503" s="71"/>
      <c r="R503" s="74"/>
    </row>
    <row r="504" spans="2:18" x14ac:dyDescent="0.25">
      <c r="B504" s="69"/>
      <c r="C504" s="77" t="str">
        <f ca="1">IF(ISERROR(($C$3-VLOOKUP($B504,Effectifs!$F$8:$U$907,5,0))/365),"",($C$3-VLOOKUP($B504,Effectifs!$F$8:$U$907,5,0))/365)</f>
        <v/>
      </c>
      <c r="D504" s="82" t="str">
        <f>IF(ISERROR(VLOOKUP($B504,Effectifs!$F$8:$U$907,7,0)),"",VLOOKUP($B504,Effectifs!$F$8:$U$907,7,0))</f>
        <v/>
      </c>
      <c r="E504" s="83" t="str">
        <f>IF(ISERROR(VLOOKUP($B504,Effectifs!$F$8:$U$907,8,0)),"",VLOOKUP($B504,Effectifs!$F$8:$U$907,8,0))</f>
        <v/>
      </c>
      <c r="F504" s="83" t="str">
        <f>IF(ISERROR(VLOOKUP($B504,Effectifs!$F$8:$U$907,10,0)),"",VLOOKUP($B504,Effectifs!$F$8:$U$907,10,0))</f>
        <v/>
      </c>
      <c r="G504" s="82" t="str">
        <f>IF(ISERROR(VLOOKUP($B504,Effectifs!$F$8:$U$907,13,0)),"",VLOOKUP($B504,Effectifs!$F$8:$U$907,13,0))</f>
        <v/>
      </c>
      <c r="H504" s="79" t="str">
        <f>IF(ISERROR(VLOOKUP($B504,Effectifs!$F$8:$U$907,14,0)),"",VLOOKUP($B504,Effectifs!$F$8:$U$907,14,0))</f>
        <v/>
      </c>
      <c r="I504" s="71"/>
      <c r="J504" s="71"/>
      <c r="K504" s="71"/>
      <c r="L504" s="71"/>
      <c r="M504" s="71"/>
      <c r="N504" s="71"/>
      <c r="O504" s="71"/>
      <c r="P504" s="71"/>
      <c r="Q504" s="71"/>
      <c r="R504" s="74"/>
    </row>
    <row r="505" spans="2:18" x14ac:dyDescent="0.25">
      <c r="B505" s="69"/>
      <c r="C505" s="77" t="str">
        <f ca="1">IF(ISERROR(($C$3-VLOOKUP($B505,Effectifs!$F$8:$U$907,5,0))/365),"",($C$3-VLOOKUP($B505,Effectifs!$F$8:$U$907,5,0))/365)</f>
        <v/>
      </c>
      <c r="D505" s="82" t="str">
        <f>IF(ISERROR(VLOOKUP($B505,Effectifs!$F$8:$U$907,7,0)),"",VLOOKUP($B505,Effectifs!$F$8:$U$907,7,0))</f>
        <v/>
      </c>
      <c r="E505" s="83" t="str">
        <f>IF(ISERROR(VLOOKUP($B505,Effectifs!$F$8:$U$907,8,0)),"",VLOOKUP($B505,Effectifs!$F$8:$U$907,8,0))</f>
        <v/>
      </c>
      <c r="F505" s="83" t="str">
        <f>IF(ISERROR(VLOOKUP($B505,Effectifs!$F$8:$U$907,10,0)),"",VLOOKUP($B505,Effectifs!$F$8:$U$907,10,0))</f>
        <v/>
      </c>
      <c r="G505" s="82" t="str">
        <f>IF(ISERROR(VLOOKUP($B505,Effectifs!$F$8:$U$907,13,0)),"",VLOOKUP($B505,Effectifs!$F$8:$U$907,13,0))</f>
        <v/>
      </c>
      <c r="H505" s="79" t="str">
        <f>IF(ISERROR(VLOOKUP($B505,Effectifs!$F$8:$U$907,14,0)),"",VLOOKUP($B505,Effectifs!$F$8:$U$907,14,0))</f>
        <v/>
      </c>
      <c r="I505" s="71"/>
      <c r="J505" s="71"/>
      <c r="K505" s="71"/>
      <c r="L505" s="71"/>
      <c r="M505" s="71"/>
      <c r="N505" s="71"/>
      <c r="O505" s="71"/>
      <c r="P505" s="71"/>
      <c r="Q505" s="71"/>
      <c r="R505" s="74"/>
    </row>
    <row r="506" spans="2:18" x14ac:dyDescent="0.25">
      <c r="B506" s="69"/>
      <c r="C506" s="77" t="str">
        <f ca="1">IF(ISERROR(($C$3-VLOOKUP($B506,Effectifs!$F$8:$U$907,5,0))/365),"",($C$3-VLOOKUP($B506,Effectifs!$F$8:$U$907,5,0))/365)</f>
        <v/>
      </c>
      <c r="D506" s="82" t="str">
        <f>IF(ISERROR(VLOOKUP($B506,Effectifs!$F$8:$U$907,7,0)),"",VLOOKUP($B506,Effectifs!$F$8:$U$907,7,0))</f>
        <v/>
      </c>
      <c r="E506" s="83" t="str">
        <f>IF(ISERROR(VLOOKUP($B506,Effectifs!$F$8:$U$907,8,0)),"",VLOOKUP($B506,Effectifs!$F$8:$U$907,8,0))</f>
        <v/>
      </c>
      <c r="F506" s="83" t="str">
        <f>IF(ISERROR(VLOOKUP($B506,Effectifs!$F$8:$U$907,10,0)),"",VLOOKUP($B506,Effectifs!$F$8:$U$907,10,0))</f>
        <v/>
      </c>
      <c r="G506" s="82" t="str">
        <f>IF(ISERROR(VLOOKUP($B506,Effectifs!$F$8:$U$907,13,0)),"",VLOOKUP($B506,Effectifs!$F$8:$U$907,13,0))</f>
        <v/>
      </c>
      <c r="H506" s="79" t="str">
        <f>IF(ISERROR(VLOOKUP($B506,Effectifs!$F$8:$U$907,14,0)),"",VLOOKUP($B506,Effectifs!$F$8:$U$907,14,0))</f>
        <v/>
      </c>
      <c r="I506" s="71"/>
      <c r="J506" s="71"/>
      <c r="K506" s="71"/>
      <c r="L506" s="71"/>
      <c r="M506" s="71"/>
      <c r="N506" s="71"/>
      <c r="O506" s="71"/>
      <c r="P506" s="71"/>
      <c r="Q506" s="71"/>
      <c r="R506" s="74"/>
    </row>
    <row r="507" spans="2:18" x14ac:dyDescent="0.25">
      <c r="B507" s="69"/>
      <c r="C507" s="77" t="str">
        <f ca="1">IF(ISERROR(($C$3-VLOOKUP($B507,Effectifs!$F$8:$U$907,5,0))/365),"",($C$3-VLOOKUP($B507,Effectifs!$F$8:$U$907,5,0))/365)</f>
        <v/>
      </c>
      <c r="D507" s="82" t="str">
        <f>IF(ISERROR(VLOOKUP($B507,Effectifs!$F$8:$U$907,7,0)),"",VLOOKUP($B507,Effectifs!$F$8:$U$907,7,0))</f>
        <v/>
      </c>
      <c r="E507" s="83" t="str">
        <f>IF(ISERROR(VLOOKUP($B507,Effectifs!$F$8:$U$907,8,0)),"",VLOOKUP($B507,Effectifs!$F$8:$U$907,8,0))</f>
        <v/>
      </c>
      <c r="F507" s="83" t="str">
        <f>IF(ISERROR(VLOOKUP($B507,Effectifs!$F$8:$U$907,10,0)),"",VLOOKUP($B507,Effectifs!$F$8:$U$907,10,0))</f>
        <v/>
      </c>
      <c r="G507" s="82" t="str">
        <f>IF(ISERROR(VLOOKUP($B507,Effectifs!$F$8:$U$907,13,0)),"",VLOOKUP($B507,Effectifs!$F$8:$U$907,13,0))</f>
        <v/>
      </c>
      <c r="H507" s="79" t="str">
        <f>IF(ISERROR(VLOOKUP($B507,Effectifs!$F$8:$U$907,14,0)),"",VLOOKUP($B507,Effectifs!$F$8:$U$907,14,0))</f>
        <v/>
      </c>
      <c r="I507" s="71"/>
      <c r="J507" s="71"/>
      <c r="K507" s="71"/>
      <c r="L507" s="71"/>
      <c r="M507" s="71"/>
      <c r="N507" s="71"/>
      <c r="O507" s="71"/>
      <c r="P507" s="71"/>
      <c r="Q507" s="71"/>
      <c r="R507" s="74"/>
    </row>
    <row r="508" spans="2:18" x14ac:dyDescent="0.25">
      <c r="B508" s="69"/>
      <c r="C508" s="77" t="str">
        <f ca="1">IF(ISERROR(($C$3-VLOOKUP($B508,Effectifs!$F$8:$U$907,5,0))/365),"",($C$3-VLOOKUP($B508,Effectifs!$F$8:$U$907,5,0))/365)</f>
        <v/>
      </c>
      <c r="D508" s="82" t="str">
        <f>IF(ISERROR(VLOOKUP($B508,Effectifs!$F$8:$U$907,7,0)),"",VLOOKUP($B508,Effectifs!$F$8:$U$907,7,0))</f>
        <v/>
      </c>
      <c r="E508" s="83" t="str">
        <f>IF(ISERROR(VLOOKUP($B508,Effectifs!$F$8:$U$907,8,0)),"",VLOOKUP($B508,Effectifs!$F$8:$U$907,8,0))</f>
        <v/>
      </c>
      <c r="F508" s="83" t="str">
        <f>IF(ISERROR(VLOOKUP($B508,Effectifs!$F$8:$U$907,10,0)),"",VLOOKUP($B508,Effectifs!$F$8:$U$907,10,0))</f>
        <v/>
      </c>
      <c r="G508" s="82" t="str">
        <f>IF(ISERROR(VLOOKUP($B508,Effectifs!$F$8:$U$907,13,0)),"",VLOOKUP($B508,Effectifs!$F$8:$U$907,13,0))</f>
        <v/>
      </c>
      <c r="H508" s="79" t="str">
        <f>IF(ISERROR(VLOOKUP($B508,Effectifs!$F$8:$U$907,14,0)),"",VLOOKUP($B508,Effectifs!$F$8:$U$907,14,0))</f>
        <v/>
      </c>
      <c r="I508" s="71"/>
      <c r="J508" s="71"/>
      <c r="K508" s="71"/>
      <c r="L508" s="71"/>
      <c r="M508" s="71"/>
      <c r="N508" s="71"/>
      <c r="O508" s="71"/>
      <c r="P508" s="71"/>
      <c r="Q508" s="71"/>
      <c r="R508" s="74"/>
    </row>
    <row r="509" spans="2:18" x14ac:dyDescent="0.25">
      <c r="B509" s="69"/>
      <c r="C509" s="77" t="str">
        <f ca="1">IF(ISERROR(($C$3-VLOOKUP($B509,Effectifs!$F$8:$U$907,5,0))/365),"",($C$3-VLOOKUP($B509,Effectifs!$F$8:$U$907,5,0))/365)</f>
        <v/>
      </c>
      <c r="D509" s="82" t="str">
        <f>IF(ISERROR(VLOOKUP($B509,Effectifs!$F$8:$U$907,7,0)),"",VLOOKUP($B509,Effectifs!$F$8:$U$907,7,0))</f>
        <v/>
      </c>
      <c r="E509" s="83" t="str">
        <f>IF(ISERROR(VLOOKUP($B509,Effectifs!$F$8:$U$907,8,0)),"",VLOOKUP($B509,Effectifs!$F$8:$U$907,8,0))</f>
        <v/>
      </c>
      <c r="F509" s="83" t="str">
        <f>IF(ISERROR(VLOOKUP($B509,Effectifs!$F$8:$U$907,10,0)),"",VLOOKUP($B509,Effectifs!$F$8:$U$907,10,0))</f>
        <v/>
      </c>
      <c r="G509" s="82" t="str">
        <f>IF(ISERROR(VLOOKUP($B509,Effectifs!$F$8:$U$907,13,0)),"",VLOOKUP($B509,Effectifs!$F$8:$U$907,13,0))</f>
        <v/>
      </c>
      <c r="H509" s="79" t="str">
        <f>IF(ISERROR(VLOOKUP($B509,Effectifs!$F$8:$U$907,14,0)),"",VLOOKUP($B509,Effectifs!$F$8:$U$907,14,0))</f>
        <v/>
      </c>
      <c r="I509" s="71"/>
      <c r="J509" s="71"/>
      <c r="K509" s="71"/>
      <c r="L509" s="71"/>
      <c r="M509" s="71"/>
      <c r="N509" s="71"/>
      <c r="O509" s="71"/>
      <c r="P509" s="71"/>
      <c r="Q509" s="71"/>
      <c r="R509" s="74"/>
    </row>
    <row r="510" spans="2:18" x14ac:dyDescent="0.25">
      <c r="B510" s="69"/>
      <c r="C510" s="77" t="str">
        <f ca="1">IF(ISERROR(($C$3-VLOOKUP($B510,Effectifs!$F$8:$U$907,5,0))/365),"",($C$3-VLOOKUP($B510,Effectifs!$F$8:$U$907,5,0))/365)</f>
        <v/>
      </c>
      <c r="D510" s="82" t="str">
        <f>IF(ISERROR(VLOOKUP($B510,Effectifs!$F$8:$U$907,7,0)),"",VLOOKUP($B510,Effectifs!$F$8:$U$907,7,0))</f>
        <v/>
      </c>
      <c r="E510" s="83" t="str">
        <f>IF(ISERROR(VLOOKUP($B510,Effectifs!$F$8:$U$907,8,0)),"",VLOOKUP($B510,Effectifs!$F$8:$U$907,8,0))</f>
        <v/>
      </c>
      <c r="F510" s="83" t="str">
        <f>IF(ISERROR(VLOOKUP($B510,Effectifs!$F$8:$U$907,10,0)),"",VLOOKUP($B510,Effectifs!$F$8:$U$907,10,0))</f>
        <v/>
      </c>
      <c r="G510" s="82" t="str">
        <f>IF(ISERROR(VLOOKUP($B510,Effectifs!$F$8:$U$907,13,0)),"",VLOOKUP($B510,Effectifs!$F$8:$U$907,13,0))</f>
        <v/>
      </c>
      <c r="H510" s="79" t="str">
        <f>IF(ISERROR(VLOOKUP($B510,Effectifs!$F$8:$U$907,14,0)),"",VLOOKUP($B510,Effectifs!$F$8:$U$907,14,0))</f>
        <v/>
      </c>
      <c r="I510" s="71"/>
      <c r="J510" s="71"/>
      <c r="K510" s="71"/>
      <c r="L510" s="71"/>
      <c r="M510" s="71"/>
      <c r="N510" s="71"/>
      <c r="O510" s="71"/>
      <c r="P510" s="71"/>
      <c r="Q510" s="71"/>
      <c r="R510" s="74"/>
    </row>
    <row r="511" spans="2:18" x14ac:dyDescent="0.25">
      <c r="B511" s="69"/>
      <c r="C511" s="77" t="str">
        <f ca="1">IF(ISERROR(($C$3-VLOOKUP($B511,Effectifs!$F$8:$U$907,5,0))/365),"",($C$3-VLOOKUP($B511,Effectifs!$F$8:$U$907,5,0))/365)</f>
        <v/>
      </c>
      <c r="D511" s="82" t="str">
        <f>IF(ISERROR(VLOOKUP($B511,Effectifs!$F$8:$U$907,7,0)),"",VLOOKUP($B511,Effectifs!$F$8:$U$907,7,0))</f>
        <v/>
      </c>
      <c r="E511" s="83" t="str">
        <f>IF(ISERROR(VLOOKUP($B511,Effectifs!$F$8:$U$907,8,0)),"",VLOOKUP($B511,Effectifs!$F$8:$U$907,8,0))</f>
        <v/>
      </c>
      <c r="F511" s="83" t="str">
        <f>IF(ISERROR(VLOOKUP($B511,Effectifs!$F$8:$U$907,10,0)),"",VLOOKUP($B511,Effectifs!$F$8:$U$907,10,0))</f>
        <v/>
      </c>
      <c r="G511" s="82" t="str">
        <f>IF(ISERROR(VLOOKUP($B511,Effectifs!$F$8:$U$907,13,0)),"",VLOOKUP($B511,Effectifs!$F$8:$U$907,13,0))</f>
        <v/>
      </c>
      <c r="H511" s="79" t="str">
        <f>IF(ISERROR(VLOOKUP($B511,Effectifs!$F$8:$U$907,14,0)),"",VLOOKUP($B511,Effectifs!$F$8:$U$907,14,0))</f>
        <v/>
      </c>
      <c r="I511" s="71"/>
      <c r="J511" s="71"/>
      <c r="K511" s="71"/>
      <c r="L511" s="71"/>
      <c r="M511" s="71"/>
      <c r="N511" s="71"/>
      <c r="O511" s="71"/>
      <c r="P511" s="71"/>
      <c r="Q511" s="71"/>
      <c r="R511" s="74"/>
    </row>
    <row r="512" spans="2:18" x14ac:dyDescent="0.25">
      <c r="B512" s="69"/>
      <c r="C512" s="77" t="str">
        <f ca="1">IF(ISERROR(($C$3-VLOOKUP($B512,Effectifs!$F$8:$U$907,5,0))/365),"",($C$3-VLOOKUP($B512,Effectifs!$F$8:$U$907,5,0))/365)</f>
        <v/>
      </c>
      <c r="D512" s="82" t="str">
        <f>IF(ISERROR(VLOOKUP($B512,Effectifs!$F$8:$U$907,7,0)),"",VLOOKUP($B512,Effectifs!$F$8:$U$907,7,0))</f>
        <v/>
      </c>
      <c r="E512" s="83" t="str">
        <f>IF(ISERROR(VLOOKUP($B512,Effectifs!$F$8:$U$907,8,0)),"",VLOOKUP($B512,Effectifs!$F$8:$U$907,8,0))</f>
        <v/>
      </c>
      <c r="F512" s="83" t="str">
        <f>IF(ISERROR(VLOOKUP($B512,Effectifs!$F$8:$U$907,10,0)),"",VLOOKUP($B512,Effectifs!$F$8:$U$907,10,0))</f>
        <v/>
      </c>
      <c r="G512" s="82" t="str">
        <f>IF(ISERROR(VLOOKUP($B512,Effectifs!$F$8:$U$907,13,0)),"",VLOOKUP($B512,Effectifs!$F$8:$U$907,13,0))</f>
        <v/>
      </c>
      <c r="H512" s="79" t="str">
        <f>IF(ISERROR(VLOOKUP($B512,Effectifs!$F$8:$U$907,14,0)),"",VLOOKUP($B512,Effectifs!$F$8:$U$907,14,0))</f>
        <v/>
      </c>
      <c r="I512" s="71"/>
      <c r="J512" s="71"/>
      <c r="K512" s="71"/>
      <c r="L512" s="71"/>
      <c r="M512" s="71"/>
      <c r="N512" s="71"/>
      <c r="O512" s="71"/>
      <c r="P512" s="71"/>
      <c r="Q512" s="71"/>
      <c r="R512" s="74"/>
    </row>
    <row r="513" spans="2:18" x14ac:dyDescent="0.25">
      <c r="B513" s="69"/>
      <c r="C513" s="77" t="str">
        <f ca="1">IF(ISERROR(($C$3-VLOOKUP($B513,Effectifs!$F$8:$U$907,5,0))/365),"",($C$3-VLOOKUP($B513,Effectifs!$F$8:$U$907,5,0))/365)</f>
        <v/>
      </c>
      <c r="D513" s="82" t="str">
        <f>IF(ISERROR(VLOOKUP($B513,Effectifs!$F$8:$U$907,7,0)),"",VLOOKUP($B513,Effectifs!$F$8:$U$907,7,0))</f>
        <v/>
      </c>
      <c r="E513" s="83" t="str">
        <f>IF(ISERROR(VLOOKUP($B513,Effectifs!$F$8:$U$907,8,0)),"",VLOOKUP($B513,Effectifs!$F$8:$U$907,8,0))</f>
        <v/>
      </c>
      <c r="F513" s="83" t="str">
        <f>IF(ISERROR(VLOOKUP($B513,Effectifs!$F$8:$U$907,10,0)),"",VLOOKUP($B513,Effectifs!$F$8:$U$907,10,0))</f>
        <v/>
      </c>
      <c r="G513" s="82" t="str">
        <f>IF(ISERROR(VLOOKUP($B513,Effectifs!$F$8:$U$907,13,0)),"",VLOOKUP($B513,Effectifs!$F$8:$U$907,13,0))</f>
        <v/>
      </c>
      <c r="H513" s="79" t="str">
        <f>IF(ISERROR(VLOOKUP($B513,Effectifs!$F$8:$U$907,14,0)),"",VLOOKUP($B513,Effectifs!$F$8:$U$907,14,0))</f>
        <v/>
      </c>
      <c r="I513" s="71"/>
      <c r="J513" s="71"/>
      <c r="K513" s="71"/>
      <c r="L513" s="71"/>
      <c r="M513" s="71"/>
      <c r="N513" s="71"/>
      <c r="O513" s="71"/>
      <c r="P513" s="71"/>
      <c r="Q513" s="71"/>
      <c r="R513" s="74"/>
    </row>
    <row r="514" spans="2:18" x14ac:dyDescent="0.25">
      <c r="B514" s="69"/>
      <c r="C514" s="77" t="str">
        <f ca="1">IF(ISERROR(($C$3-VLOOKUP($B514,Effectifs!$F$8:$U$907,5,0))/365),"",($C$3-VLOOKUP($B514,Effectifs!$F$8:$U$907,5,0))/365)</f>
        <v/>
      </c>
      <c r="D514" s="82" t="str">
        <f>IF(ISERROR(VLOOKUP($B514,Effectifs!$F$8:$U$907,7,0)),"",VLOOKUP($B514,Effectifs!$F$8:$U$907,7,0))</f>
        <v/>
      </c>
      <c r="E514" s="83" t="str">
        <f>IF(ISERROR(VLOOKUP($B514,Effectifs!$F$8:$U$907,8,0)),"",VLOOKUP($B514,Effectifs!$F$8:$U$907,8,0))</f>
        <v/>
      </c>
      <c r="F514" s="83" t="str">
        <f>IF(ISERROR(VLOOKUP($B514,Effectifs!$F$8:$U$907,10,0)),"",VLOOKUP($B514,Effectifs!$F$8:$U$907,10,0))</f>
        <v/>
      </c>
      <c r="G514" s="82" t="str">
        <f>IF(ISERROR(VLOOKUP($B514,Effectifs!$F$8:$U$907,13,0)),"",VLOOKUP($B514,Effectifs!$F$8:$U$907,13,0))</f>
        <v/>
      </c>
      <c r="H514" s="79" t="str">
        <f>IF(ISERROR(VLOOKUP($B514,Effectifs!$F$8:$U$907,14,0)),"",VLOOKUP($B514,Effectifs!$F$8:$U$907,14,0))</f>
        <v/>
      </c>
      <c r="I514" s="71"/>
      <c r="J514" s="71"/>
      <c r="K514" s="71"/>
      <c r="L514" s="71"/>
      <c r="M514" s="71"/>
      <c r="N514" s="71"/>
      <c r="O514" s="71"/>
      <c r="P514" s="71"/>
      <c r="Q514" s="71"/>
      <c r="R514" s="74"/>
    </row>
    <row r="515" spans="2:18" x14ac:dyDescent="0.25">
      <c r="B515" s="69"/>
      <c r="C515" s="77" t="str">
        <f ca="1">IF(ISERROR(($C$3-VLOOKUP($B515,Effectifs!$F$8:$U$907,5,0))/365),"",($C$3-VLOOKUP($B515,Effectifs!$F$8:$U$907,5,0))/365)</f>
        <v/>
      </c>
      <c r="D515" s="82" t="str">
        <f>IF(ISERROR(VLOOKUP($B515,Effectifs!$F$8:$U$907,7,0)),"",VLOOKUP($B515,Effectifs!$F$8:$U$907,7,0))</f>
        <v/>
      </c>
      <c r="E515" s="83" t="str">
        <f>IF(ISERROR(VLOOKUP($B515,Effectifs!$F$8:$U$907,8,0)),"",VLOOKUP($B515,Effectifs!$F$8:$U$907,8,0))</f>
        <v/>
      </c>
      <c r="F515" s="83" t="str">
        <f>IF(ISERROR(VLOOKUP($B515,Effectifs!$F$8:$U$907,10,0)),"",VLOOKUP($B515,Effectifs!$F$8:$U$907,10,0))</f>
        <v/>
      </c>
      <c r="G515" s="82" t="str">
        <f>IF(ISERROR(VLOOKUP($B515,Effectifs!$F$8:$U$907,13,0)),"",VLOOKUP($B515,Effectifs!$F$8:$U$907,13,0))</f>
        <v/>
      </c>
      <c r="H515" s="79" t="str">
        <f>IF(ISERROR(VLOOKUP($B515,Effectifs!$F$8:$U$907,14,0)),"",VLOOKUP($B515,Effectifs!$F$8:$U$907,14,0))</f>
        <v/>
      </c>
      <c r="I515" s="71"/>
      <c r="J515" s="71"/>
      <c r="K515" s="71"/>
      <c r="L515" s="71"/>
      <c r="M515" s="71"/>
      <c r="N515" s="71"/>
      <c r="O515" s="71"/>
      <c r="P515" s="71"/>
      <c r="Q515" s="71"/>
      <c r="R515" s="74"/>
    </row>
    <row r="516" spans="2:18" x14ac:dyDescent="0.25">
      <c r="B516" s="69"/>
      <c r="C516" s="77" t="str">
        <f ca="1">IF(ISERROR(($C$3-VLOOKUP($B516,Effectifs!$F$8:$U$907,5,0))/365),"",($C$3-VLOOKUP($B516,Effectifs!$F$8:$U$907,5,0))/365)</f>
        <v/>
      </c>
      <c r="D516" s="82" t="str">
        <f>IF(ISERROR(VLOOKUP($B516,Effectifs!$F$8:$U$907,7,0)),"",VLOOKUP($B516,Effectifs!$F$8:$U$907,7,0))</f>
        <v/>
      </c>
      <c r="E516" s="83" t="str">
        <f>IF(ISERROR(VLOOKUP($B516,Effectifs!$F$8:$U$907,8,0)),"",VLOOKUP($B516,Effectifs!$F$8:$U$907,8,0))</f>
        <v/>
      </c>
      <c r="F516" s="83" t="str">
        <f>IF(ISERROR(VLOOKUP($B516,Effectifs!$F$8:$U$907,10,0)),"",VLOOKUP($B516,Effectifs!$F$8:$U$907,10,0))</f>
        <v/>
      </c>
      <c r="G516" s="82" t="str">
        <f>IF(ISERROR(VLOOKUP($B516,Effectifs!$F$8:$U$907,13,0)),"",VLOOKUP($B516,Effectifs!$F$8:$U$907,13,0))</f>
        <v/>
      </c>
      <c r="H516" s="79" t="str">
        <f>IF(ISERROR(VLOOKUP($B516,Effectifs!$F$8:$U$907,14,0)),"",VLOOKUP($B516,Effectifs!$F$8:$U$907,14,0))</f>
        <v/>
      </c>
      <c r="I516" s="71"/>
      <c r="J516" s="71"/>
      <c r="K516" s="71"/>
      <c r="L516" s="71"/>
      <c r="M516" s="71"/>
      <c r="N516" s="71"/>
      <c r="O516" s="71"/>
      <c r="P516" s="71"/>
      <c r="Q516" s="71"/>
      <c r="R516" s="74"/>
    </row>
    <row r="517" spans="2:18" x14ac:dyDescent="0.25">
      <c r="B517" s="69"/>
      <c r="C517" s="77" t="str">
        <f ca="1">IF(ISERROR(($C$3-VLOOKUP($B517,Effectifs!$F$8:$U$907,5,0))/365),"",($C$3-VLOOKUP($B517,Effectifs!$F$8:$U$907,5,0))/365)</f>
        <v/>
      </c>
      <c r="D517" s="82" t="str">
        <f>IF(ISERROR(VLOOKUP($B517,Effectifs!$F$8:$U$907,7,0)),"",VLOOKUP($B517,Effectifs!$F$8:$U$907,7,0))</f>
        <v/>
      </c>
      <c r="E517" s="83" t="str">
        <f>IF(ISERROR(VLOOKUP($B517,Effectifs!$F$8:$U$907,8,0)),"",VLOOKUP($B517,Effectifs!$F$8:$U$907,8,0))</f>
        <v/>
      </c>
      <c r="F517" s="83" t="str">
        <f>IF(ISERROR(VLOOKUP($B517,Effectifs!$F$8:$U$907,10,0)),"",VLOOKUP($B517,Effectifs!$F$8:$U$907,10,0))</f>
        <v/>
      </c>
      <c r="G517" s="82" t="str">
        <f>IF(ISERROR(VLOOKUP($B517,Effectifs!$F$8:$U$907,13,0)),"",VLOOKUP($B517,Effectifs!$F$8:$U$907,13,0))</f>
        <v/>
      </c>
      <c r="H517" s="79" t="str">
        <f>IF(ISERROR(VLOOKUP($B517,Effectifs!$F$8:$U$907,14,0)),"",VLOOKUP($B517,Effectifs!$F$8:$U$907,14,0))</f>
        <v/>
      </c>
      <c r="I517" s="71"/>
      <c r="J517" s="71"/>
      <c r="K517" s="71"/>
      <c r="L517" s="71"/>
      <c r="M517" s="71"/>
      <c r="N517" s="71"/>
      <c r="O517" s="71"/>
      <c r="P517" s="71"/>
      <c r="Q517" s="71"/>
      <c r="R517" s="74"/>
    </row>
    <row r="518" spans="2:18" x14ac:dyDescent="0.25">
      <c r="B518" s="69"/>
      <c r="C518" s="77" t="str">
        <f ca="1">IF(ISERROR(($C$3-VLOOKUP($B518,Effectifs!$F$8:$U$907,5,0))/365),"",($C$3-VLOOKUP($B518,Effectifs!$F$8:$U$907,5,0))/365)</f>
        <v/>
      </c>
      <c r="D518" s="82" t="str">
        <f>IF(ISERROR(VLOOKUP($B518,Effectifs!$F$8:$U$907,7,0)),"",VLOOKUP($B518,Effectifs!$F$8:$U$907,7,0))</f>
        <v/>
      </c>
      <c r="E518" s="83" t="str">
        <f>IF(ISERROR(VLOOKUP($B518,Effectifs!$F$8:$U$907,8,0)),"",VLOOKUP($B518,Effectifs!$F$8:$U$907,8,0))</f>
        <v/>
      </c>
      <c r="F518" s="83" t="str">
        <f>IF(ISERROR(VLOOKUP($B518,Effectifs!$F$8:$U$907,10,0)),"",VLOOKUP($B518,Effectifs!$F$8:$U$907,10,0))</f>
        <v/>
      </c>
      <c r="G518" s="82" t="str">
        <f>IF(ISERROR(VLOOKUP($B518,Effectifs!$F$8:$U$907,13,0)),"",VLOOKUP($B518,Effectifs!$F$8:$U$907,13,0))</f>
        <v/>
      </c>
      <c r="H518" s="79" t="str">
        <f>IF(ISERROR(VLOOKUP($B518,Effectifs!$F$8:$U$907,14,0)),"",VLOOKUP($B518,Effectifs!$F$8:$U$907,14,0))</f>
        <v/>
      </c>
      <c r="I518" s="71"/>
      <c r="J518" s="71"/>
      <c r="K518" s="71"/>
      <c r="L518" s="71"/>
      <c r="M518" s="71"/>
      <c r="N518" s="71"/>
      <c r="O518" s="71"/>
      <c r="P518" s="71"/>
      <c r="Q518" s="71"/>
      <c r="R518" s="74"/>
    </row>
    <row r="519" spans="2:18" x14ac:dyDescent="0.25">
      <c r="B519" s="69"/>
      <c r="C519" s="77" t="str">
        <f ca="1">IF(ISERROR(($C$3-VLOOKUP($B519,Effectifs!$F$8:$U$907,5,0))/365),"",($C$3-VLOOKUP($B519,Effectifs!$F$8:$U$907,5,0))/365)</f>
        <v/>
      </c>
      <c r="D519" s="82" t="str">
        <f>IF(ISERROR(VLOOKUP($B519,Effectifs!$F$8:$U$907,7,0)),"",VLOOKUP($B519,Effectifs!$F$8:$U$907,7,0))</f>
        <v/>
      </c>
      <c r="E519" s="83" t="str">
        <f>IF(ISERROR(VLOOKUP($B519,Effectifs!$F$8:$U$907,8,0)),"",VLOOKUP($B519,Effectifs!$F$8:$U$907,8,0))</f>
        <v/>
      </c>
      <c r="F519" s="83" t="str">
        <f>IF(ISERROR(VLOOKUP($B519,Effectifs!$F$8:$U$907,10,0)),"",VLOOKUP($B519,Effectifs!$F$8:$U$907,10,0))</f>
        <v/>
      </c>
      <c r="G519" s="82" t="str">
        <f>IF(ISERROR(VLOOKUP($B519,Effectifs!$F$8:$U$907,13,0)),"",VLOOKUP($B519,Effectifs!$F$8:$U$907,13,0))</f>
        <v/>
      </c>
      <c r="H519" s="79" t="str">
        <f>IF(ISERROR(VLOOKUP($B519,Effectifs!$F$8:$U$907,14,0)),"",VLOOKUP($B519,Effectifs!$F$8:$U$907,14,0))</f>
        <v/>
      </c>
      <c r="I519" s="71"/>
      <c r="J519" s="71"/>
      <c r="K519" s="71"/>
      <c r="L519" s="71"/>
      <c r="M519" s="71"/>
      <c r="N519" s="71"/>
      <c r="O519" s="71"/>
      <c r="P519" s="71"/>
      <c r="Q519" s="71"/>
      <c r="R519" s="74"/>
    </row>
    <row r="520" spans="2:18" x14ac:dyDescent="0.25">
      <c r="B520" s="69"/>
      <c r="C520" s="77" t="str">
        <f ca="1">IF(ISERROR(($C$3-VLOOKUP($B520,Effectifs!$F$8:$U$907,5,0))/365),"",($C$3-VLOOKUP($B520,Effectifs!$F$8:$U$907,5,0))/365)</f>
        <v/>
      </c>
      <c r="D520" s="82" t="str">
        <f>IF(ISERROR(VLOOKUP($B520,Effectifs!$F$8:$U$907,7,0)),"",VLOOKUP($B520,Effectifs!$F$8:$U$907,7,0))</f>
        <v/>
      </c>
      <c r="E520" s="83" t="str">
        <f>IF(ISERROR(VLOOKUP($B520,Effectifs!$F$8:$U$907,8,0)),"",VLOOKUP($B520,Effectifs!$F$8:$U$907,8,0))</f>
        <v/>
      </c>
      <c r="F520" s="83" t="str">
        <f>IF(ISERROR(VLOOKUP($B520,Effectifs!$F$8:$U$907,10,0)),"",VLOOKUP($B520,Effectifs!$F$8:$U$907,10,0))</f>
        <v/>
      </c>
      <c r="G520" s="82" t="str">
        <f>IF(ISERROR(VLOOKUP($B520,Effectifs!$F$8:$U$907,13,0)),"",VLOOKUP($B520,Effectifs!$F$8:$U$907,13,0))</f>
        <v/>
      </c>
      <c r="H520" s="79" t="str">
        <f>IF(ISERROR(VLOOKUP($B520,Effectifs!$F$8:$U$907,14,0)),"",VLOOKUP($B520,Effectifs!$F$8:$U$907,14,0))</f>
        <v/>
      </c>
      <c r="I520" s="71"/>
      <c r="J520" s="71"/>
      <c r="K520" s="71"/>
      <c r="L520" s="71"/>
      <c r="M520" s="71"/>
      <c r="N520" s="71"/>
      <c r="O520" s="71"/>
      <c r="P520" s="71"/>
      <c r="Q520" s="71"/>
      <c r="R520" s="74"/>
    </row>
    <row r="521" spans="2:18" x14ac:dyDescent="0.25">
      <c r="B521" s="69"/>
      <c r="C521" s="77" t="str">
        <f ca="1">IF(ISERROR(($C$3-VLOOKUP($B521,Effectifs!$F$8:$U$907,5,0))/365),"",($C$3-VLOOKUP($B521,Effectifs!$F$8:$U$907,5,0))/365)</f>
        <v/>
      </c>
      <c r="D521" s="82" t="str">
        <f>IF(ISERROR(VLOOKUP($B521,Effectifs!$F$8:$U$907,7,0)),"",VLOOKUP($B521,Effectifs!$F$8:$U$907,7,0))</f>
        <v/>
      </c>
      <c r="E521" s="83" t="str">
        <f>IF(ISERROR(VLOOKUP($B521,Effectifs!$F$8:$U$907,8,0)),"",VLOOKUP($B521,Effectifs!$F$8:$U$907,8,0))</f>
        <v/>
      </c>
      <c r="F521" s="83" t="str">
        <f>IF(ISERROR(VLOOKUP($B521,Effectifs!$F$8:$U$907,10,0)),"",VLOOKUP($B521,Effectifs!$F$8:$U$907,10,0))</f>
        <v/>
      </c>
      <c r="G521" s="82" t="str">
        <f>IF(ISERROR(VLOOKUP($B521,Effectifs!$F$8:$U$907,13,0)),"",VLOOKUP($B521,Effectifs!$F$8:$U$907,13,0))</f>
        <v/>
      </c>
      <c r="H521" s="79" t="str">
        <f>IF(ISERROR(VLOOKUP($B521,Effectifs!$F$8:$U$907,14,0)),"",VLOOKUP($B521,Effectifs!$F$8:$U$907,14,0))</f>
        <v/>
      </c>
      <c r="I521" s="71"/>
      <c r="J521" s="71"/>
      <c r="K521" s="71"/>
      <c r="L521" s="71"/>
      <c r="M521" s="71"/>
      <c r="N521" s="71"/>
      <c r="O521" s="71"/>
      <c r="P521" s="71"/>
      <c r="Q521" s="71"/>
      <c r="R521" s="74"/>
    </row>
    <row r="522" spans="2:18" x14ac:dyDescent="0.25">
      <c r="B522" s="69"/>
      <c r="C522" s="77" t="str">
        <f ca="1">IF(ISERROR(($C$3-VLOOKUP($B522,Effectifs!$F$8:$U$907,5,0))/365),"",($C$3-VLOOKUP($B522,Effectifs!$F$8:$U$907,5,0))/365)</f>
        <v/>
      </c>
      <c r="D522" s="82" t="str">
        <f>IF(ISERROR(VLOOKUP($B522,Effectifs!$F$8:$U$907,7,0)),"",VLOOKUP($B522,Effectifs!$F$8:$U$907,7,0))</f>
        <v/>
      </c>
      <c r="E522" s="83" t="str">
        <f>IF(ISERROR(VLOOKUP($B522,Effectifs!$F$8:$U$907,8,0)),"",VLOOKUP($B522,Effectifs!$F$8:$U$907,8,0))</f>
        <v/>
      </c>
      <c r="F522" s="83" t="str">
        <f>IF(ISERROR(VLOOKUP($B522,Effectifs!$F$8:$U$907,10,0)),"",VLOOKUP($B522,Effectifs!$F$8:$U$907,10,0))</f>
        <v/>
      </c>
      <c r="G522" s="82" t="str">
        <f>IF(ISERROR(VLOOKUP($B522,Effectifs!$F$8:$U$907,13,0)),"",VLOOKUP($B522,Effectifs!$F$8:$U$907,13,0))</f>
        <v/>
      </c>
      <c r="H522" s="79" t="str">
        <f>IF(ISERROR(VLOOKUP($B522,Effectifs!$F$8:$U$907,14,0)),"",VLOOKUP($B522,Effectifs!$F$8:$U$907,14,0))</f>
        <v/>
      </c>
      <c r="I522" s="71"/>
      <c r="J522" s="71"/>
      <c r="K522" s="71"/>
      <c r="L522" s="71"/>
      <c r="M522" s="71"/>
      <c r="N522" s="71"/>
      <c r="O522" s="71"/>
      <c r="P522" s="71"/>
      <c r="Q522" s="71"/>
      <c r="R522" s="74"/>
    </row>
    <row r="523" spans="2:18" x14ac:dyDescent="0.25">
      <c r="B523" s="69"/>
      <c r="C523" s="77" t="str">
        <f ca="1">IF(ISERROR(($C$3-VLOOKUP($B523,Effectifs!$F$8:$U$907,5,0))/365),"",($C$3-VLOOKUP($B523,Effectifs!$F$8:$U$907,5,0))/365)</f>
        <v/>
      </c>
      <c r="D523" s="82" t="str">
        <f>IF(ISERROR(VLOOKUP($B523,Effectifs!$F$8:$U$907,7,0)),"",VLOOKUP($B523,Effectifs!$F$8:$U$907,7,0))</f>
        <v/>
      </c>
      <c r="E523" s="83" t="str">
        <f>IF(ISERROR(VLOOKUP($B523,Effectifs!$F$8:$U$907,8,0)),"",VLOOKUP($B523,Effectifs!$F$8:$U$907,8,0))</f>
        <v/>
      </c>
      <c r="F523" s="83" t="str">
        <f>IF(ISERROR(VLOOKUP($B523,Effectifs!$F$8:$U$907,10,0)),"",VLOOKUP($B523,Effectifs!$F$8:$U$907,10,0))</f>
        <v/>
      </c>
      <c r="G523" s="82" t="str">
        <f>IF(ISERROR(VLOOKUP($B523,Effectifs!$F$8:$U$907,13,0)),"",VLOOKUP($B523,Effectifs!$F$8:$U$907,13,0))</f>
        <v/>
      </c>
      <c r="H523" s="79" t="str">
        <f>IF(ISERROR(VLOOKUP($B523,Effectifs!$F$8:$U$907,14,0)),"",VLOOKUP($B523,Effectifs!$F$8:$U$907,14,0))</f>
        <v/>
      </c>
      <c r="I523" s="71"/>
      <c r="J523" s="71"/>
      <c r="K523" s="71"/>
      <c r="L523" s="71"/>
      <c r="M523" s="71"/>
      <c r="N523" s="71"/>
      <c r="O523" s="71"/>
      <c r="P523" s="71"/>
      <c r="Q523" s="71"/>
      <c r="R523" s="74"/>
    </row>
    <row r="524" spans="2:18" x14ac:dyDescent="0.25">
      <c r="B524" s="69"/>
      <c r="C524" s="77" t="str">
        <f ca="1">IF(ISERROR(($C$3-VLOOKUP($B524,Effectifs!$F$8:$U$907,5,0))/365),"",($C$3-VLOOKUP($B524,Effectifs!$F$8:$U$907,5,0))/365)</f>
        <v/>
      </c>
      <c r="D524" s="82" t="str">
        <f>IF(ISERROR(VLOOKUP($B524,Effectifs!$F$8:$U$907,7,0)),"",VLOOKUP($B524,Effectifs!$F$8:$U$907,7,0))</f>
        <v/>
      </c>
      <c r="E524" s="83" t="str">
        <f>IF(ISERROR(VLOOKUP($B524,Effectifs!$F$8:$U$907,8,0)),"",VLOOKUP($B524,Effectifs!$F$8:$U$907,8,0))</f>
        <v/>
      </c>
      <c r="F524" s="83" t="str">
        <f>IF(ISERROR(VLOOKUP($B524,Effectifs!$F$8:$U$907,10,0)),"",VLOOKUP($B524,Effectifs!$F$8:$U$907,10,0))</f>
        <v/>
      </c>
      <c r="G524" s="82" t="str">
        <f>IF(ISERROR(VLOOKUP($B524,Effectifs!$F$8:$U$907,13,0)),"",VLOOKUP($B524,Effectifs!$F$8:$U$907,13,0))</f>
        <v/>
      </c>
      <c r="H524" s="79" t="str">
        <f>IF(ISERROR(VLOOKUP($B524,Effectifs!$F$8:$U$907,14,0)),"",VLOOKUP($B524,Effectifs!$F$8:$U$907,14,0))</f>
        <v/>
      </c>
      <c r="I524" s="71"/>
      <c r="J524" s="71"/>
      <c r="K524" s="71"/>
      <c r="L524" s="71"/>
      <c r="M524" s="71"/>
      <c r="N524" s="71"/>
      <c r="O524" s="71"/>
      <c r="P524" s="71"/>
      <c r="Q524" s="71"/>
      <c r="R524" s="74"/>
    </row>
    <row r="525" spans="2:18" x14ac:dyDescent="0.25">
      <c r="B525" s="69"/>
      <c r="C525" s="77" t="str">
        <f ca="1">IF(ISERROR(($C$3-VLOOKUP($B525,Effectifs!$F$8:$U$907,5,0))/365),"",($C$3-VLOOKUP($B525,Effectifs!$F$8:$U$907,5,0))/365)</f>
        <v/>
      </c>
      <c r="D525" s="82" t="str">
        <f>IF(ISERROR(VLOOKUP($B525,Effectifs!$F$8:$U$907,7,0)),"",VLOOKUP($B525,Effectifs!$F$8:$U$907,7,0))</f>
        <v/>
      </c>
      <c r="E525" s="83" t="str">
        <f>IF(ISERROR(VLOOKUP($B525,Effectifs!$F$8:$U$907,8,0)),"",VLOOKUP($B525,Effectifs!$F$8:$U$907,8,0))</f>
        <v/>
      </c>
      <c r="F525" s="83" t="str">
        <f>IF(ISERROR(VLOOKUP($B525,Effectifs!$F$8:$U$907,10,0)),"",VLOOKUP($B525,Effectifs!$F$8:$U$907,10,0))</f>
        <v/>
      </c>
      <c r="G525" s="82" t="str">
        <f>IF(ISERROR(VLOOKUP($B525,Effectifs!$F$8:$U$907,13,0)),"",VLOOKUP($B525,Effectifs!$F$8:$U$907,13,0))</f>
        <v/>
      </c>
      <c r="H525" s="79" t="str">
        <f>IF(ISERROR(VLOOKUP($B525,Effectifs!$F$8:$U$907,14,0)),"",VLOOKUP($B525,Effectifs!$F$8:$U$907,14,0))</f>
        <v/>
      </c>
      <c r="I525" s="71"/>
      <c r="J525" s="71"/>
      <c r="K525" s="71"/>
      <c r="L525" s="71"/>
      <c r="M525" s="71"/>
      <c r="N525" s="71"/>
      <c r="O525" s="71"/>
      <c r="P525" s="71"/>
      <c r="Q525" s="71"/>
      <c r="R525" s="74"/>
    </row>
    <row r="526" spans="2:18" x14ac:dyDescent="0.25">
      <c r="B526" s="69"/>
      <c r="C526" s="77" t="str">
        <f ca="1">IF(ISERROR(($C$3-VLOOKUP($B526,Effectifs!$F$8:$U$907,5,0))/365),"",($C$3-VLOOKUP($B526,Effectifs!$F$8:$U$907,5,0))/365)</f>
        <v/>
      </c>
      <c r="D526" s="82" t="str">
        <f>IF(ISERROR(VLOOKUP($B526,Effectifs!$F$8:$U$907,7,0)),"",VLOOKUP($B526,Effectifs!$F$8:$U$907,7,0))</f>
        <v/>
      </c>
      <c r="E526" s="83" t="str">
        <f>IF(ISERROR(VLOOKUP($B526,Effectifs!$F$8:$U$907,8,0)),"",VLOOKUP($B526,Effectifs!$F$8:$U$907,8,0))</f>
        <v/>
      </c>
      <c r="F526" s="83" t="str">
        <f>IF(ISERROR(VLOOKUP($B526,Effectifs!$F$8:$U$907,10,0)),"",VLOOKUP($B526,Effectifs!$F$8:$U$907,10,0))</f>
        <v/>
      </c>
      <c r="G526" s="82" t="str">
        <f>IF(ISERROR(VLOOKUP($B526,Effectifs!$F$8:$U$907,13,0)),"",VLOOKUP($B526,Effectifs!$F$8:$U$907,13,0))</f>
        <v/>
      </c>
      <c r="H526" s="79" t="str">
        <f>IF(ISERROR(VLOOKUP($B526,Effectifs!$F$8:$U$907,14,0)),"",VLOOKUP($B526,Effectifs!$F$8:$U$907,14,0))</f>
        <v/>
      </c>
      <c r="I526" s="71"/>
      <c r="J526" s="71"/>
      <c r="K526" s="71"/>
      <c r="L526" s="71"/>
      <c r="M526" s="71"/>
      <c r="N526" s="71"/>
      <c r="O526" s="71"/>
      <c r="P526" s="71"/>
      <c r="Q526" s="71"/>
      <c r="R526" s="74"/>
    </row>
    <row r="527" spans="2:18" x14ac:dyDescent="0.25">
      <c r="B527" s="69"/>
      <c r="C527" s="77" t="str">
        <f ca="1">IF(ISERROR(($C$3-VLOOKUP($B527,Effectifs!$F$8:$U$907,5,0))/365),"",($C$3-VLOOKUP($B527,Effectifs!$F$8:$U$907,5,0))/365)</f>
        <v/>
      </c>
      <c r="D527" s="82" t="str">
        <f>IF(ISERROR(VLOOKUP($B527,Effectifs!$F$8:$U$907,7,0)),"",VLOOKUP($B527,Effectifs!$F$8:$U$907,7,0))</f>
        <v/>
      </c>
      <c r="E527" s="83" t="str">
        <f>IF(ISERROR(VLOOKUP($B527,Effectifs!$F$8:$U$907,8,0)),"",VLOOKUP($B527,Effectifs!$F$8:$U$907,8,0))</f>
        <v/>
      </c>
      <c r="F527" s="83" t="str">
        <f>IF(ISERROR(VLOOKUP($B527,Effectifs!$F$8:$U$907,10,0)),"",VLOOKUP($B527,Effectifs!$F$8:$U$907,10,0))</f>
        <v/>
      </c>
      <c r="G527" s="82" t="str">
        <f>IF(ISERROR(VLOOKUP($B527,Effectifs!$F$8:$U$907,13,0)),"",VLOOKUP($B527,Effectifs!$F$8:$U$907,13,0))</f>
        <v/>
      </c>
      <c r="H527" s="79" t="str">
        <f>IF(ISERROR(VLOOKUP($B527,Effectifs!$F$8:$U$907,14,0)),"",VLOOKUP($B527,Effectifs!$F$8:$U$907,14,0))</f>
        <v/>
      </c>
      <c r="I527" s="71"/>
      <c r="J527" s="71"/>
      <c r="K527" s="71"/>
      <c r="L527" s="71"/>
      <c r="M527" s="71"/>
      <c r="N527" s="71"/>
      <c r="O527" s="71"/>
      <c r="P527" s="71"/>
      <c r="Q527" s="71"/>
      <c r="R527" s="74"/>
    </row>
    <row r="528" spans="2:18" x14ac:dyDescent="0.25">
      <c r="B528" s="69"/>
      <c r="C528" s="77" t="str">
        <f ca="1">IF(ISERROR(($C$3-VLOOKUP($B528,Effectifs!$F$8:$U$907,5,0))/365),"",($C$3-VLOOKUP($B528,Effectifs!$F$8:$U$907,5,0))/365)</f>
        <v/>
      </c>
      <c r="D528" s="82" t="str">
        <f>IF(ISERROR(VLOOKUP($B528,Effectifs!$F$8:$U$907,7,0)),"",VLOOKUP($B528,Effectifs!$F$8:$U$907,7,0))</f>
        <v/>
      </c>
      <c r="E528" s="83" t="str">
        <f>IF(ISERROR(VLOOKUP($B528,Effectifs!$F$8:$U$907,8,0)),"",VLOOKUP($B528,Effectifs!$F$8:$U$907,8,0))</f>
        <v/>
      </c>
      <c r="F528" s="83" t="str">
        <f>IF(ISERROR(VLOOKUP($B528,Effectifs!$F$8:$U$907,10,0)),"",VLOOKUP($B528,Effectifs!$F$8:$U$907,10,0))</f>
        <v/>
      </c>
      <c r="G528" s="82" t="str">
        <f>IF(ISERROR(VLOOKUP($B528,Effectifs!$F$8:$U$907,13,0)),"",VLOOKUP($B528,Effectifs!$F$8:$U$907,13,0))</f>
        <v/>
      </c>
      <c r="H528" s="79" t="str">
        <f>IF(ISERROR(VLOOKUP($B528,Effectifs!$F$8:$U$907,14,0)),"",VLOOKUP($B528,Effectifs!$F$8:$U$907,14,0))</f>
        <v/>
      </c>
      <c r="I528" s="71"/>
      <c r="J528" s="71"/>
      <c r="K528" s="71"/>
      <c r="L528" s="71"/>
      <c r="M528" s="71"/>
      <c r="N528" s="71"/>
      <c r="O528" s="71"/>
      <c r="P528" s="71"/>
      <c r="Q528" s="71"/>
      <c r="R528" s="74"/>
    </row>
    <row r="529" spans="2:18" x14ac:dyDescent="0.25">
      <c r="B529" s="69"/>
      <c r="C529" s="77" t="str">
        <f ca="1">IF(ISERROR(($C$3-VLOOKUP($B529,Effectifs!$F$8:$U$907,5,0))/365),"",($C$3-VLOOKUP($B529,Effectifs!$F$8:$U$907,5,0))/365)</f>
        <v/>
      </c>
      <c r="D529" s="82" t="str">
        <f>IF(ISERROR(VLOOKUP($B529,Effectifs!$F$8:$U$907,7,0)),"",VLOOKUP($B529,Effectifs!$F$8:$U$907,7,0))</f>
        <v/>
      </c>
      <c r="E529" s="83" t="str">
        <f>IF(ISERROR(VLOOKUP($B529,Effectifs!$F$8:$U$907,8,0)),"",VLOOKUP($B529,Effectifs!$F$8:$U$907,8,0))</f>
        <v/>
      </c>
      <c r="F529" s="83" t="str">
        <f>IF(ISERROR(VLOOKUP($B529,Effectifs!$F$8:$U$907,10,0)),"",VLOOKUP($B529,Effectifs!$F$8:$U$907,10,0))</f>
        <v/>
      </c>
      <c r="G529" s="82" t="str">
        <f>IF(ISERROR(VLOOKUP($B529,Effectifs!$F$8:$U$907,13,0)),"",VLOOKUP($B529,Effectifs!$F$8:$U$907,13,0))</f>
        <v/>
      </c>
      <c r="H529" s="79" t="str">
        <f>IF(ISERROR(VLOOKUP($B529,Effectifs!$F$8:$U$907,14,0)),"",VLOOKUP($B529,Effectifs!$F$8:$U$907,14,0))</f>
        <v/>
      </c>
      <c r="I529" s="71"/>
      <c r="J529" s="71"/>
      <c r="K529" s="71"/>
      <c r="L529" s="71"/>
      <c r="M529" s="71"/>
      <c r="N529" s="71"/>
      <c r="O529" s="71"/>
      <c r="P529" s="71"/>
      <c r="Q529" s="71"/>
      <c r="R529" s="74"/>
    </row>
    <row r="530" spans="2:18" x14ac:dyDescent="0.25">
      <c r="B530" s="69"/>
      <c r="C530" s="77" t="str">
        <f ca="1">IF(ISERROR(($C$3-VLOOKUP($B530,Effectifs!$F$8:$U$907,5,0))/365),"",($C$3-VLOOKUP($B530,Effectifs!$F$8:$U$907,5,0))/365)</f>
        <v/>
      </c>
      <c r="D530" s="82" t="str">
        <f>IF(ISERROR(VLOOKUP($B530,Effectifs!$F$8:$U$907,7,0)),"",VLOOKUP($B530,Effectifs!$F$8:$U$907,7,0))</f>
        <v/>
      </c>
      <c r="E530" s="83" t="str">
        <f>IF(ISERROR(VLOOKUP($B530,Effectifs!$F$8:$U$907,8,0)),"",VLOOKUP($B530,Effectifs!$F$8:$U$907,8,0))</f>
        <v/>
      </c>
      <c r="F530" s="83" t="str">
        <f>IF(ISERROR(VLOOKUP($B530,Effectifs!$F$8:$U$907,10,0)),"",VLOOKUP($B530,Effectifs!$F$8:$U$907,10,0))</f>
        <v/>
      </c>
      <c r="G530" s="82" t="str">
        <f>IF(ISERROR(VLOOKUP($B530,Effectifs!$F$8:$U$907,13,0)),"",VLOOKUP($B530,Effectifs!$F$8:$U$907,13,0))</f>
        <v/>
      </c>
      <c r="H530" s="79" t="str">
        <f>IF(ISERROR(VLOOKUP($B530,Effectifs!$F$8:$U$907,14,0)),"",VLOOKUP($B530,Effectifs!$F$8:$U$907,14,0))</f>
        <v/>
      </c>
      <c r="I530" s="71"/>
      <c r="J530" s="71"/>
      <c r="K530" s="71"/>
      <c r="L530" s="71"/>
      <c r="M530" s="71"/>
      <c r="N530" s="71"/>
      <c r="O530" s="71"/>
      <c r="P530" s="71"/>
      <c r="Q530" s="71"/>
      <c r="R530" s="74"/>
    </row>
    <row r="531" spans="2:18" x14ac:dyDescent="0.25">
      <c r="B531" s="69"/>
      <c r="C531" s="77" t="str">
        <f ca="1">IF(ISERROR(($C$3-VLOOKUP($B531,Effectifs!$F$8:$U$907,5,0))/365),"",($C$3-VLOOKUP($B531,Effectifs!$F$8:$U$907,5,0))/365)</f>
        <v/>
      </c>
      <c r="D531" s="82" t="str">
        <f>IF(ISERROR(VLOOKUP($B531,Effectifs!$F$8:$U$907,7,0)),"",VLOOKUP($B531,Effectifs!$F$8:$U$907,7,0))</f>
        <v/>
      </c>
      <c r="E531" s="83" t="str">
        <f>IF(ISERROR(VLOOKUP($B531,Effectifs!$F$8:$U$907,8,0)),"",VLOOKUP($B531,Effectifs!$F$8:$U$907,8,0))</f>
        <v/>
      </c>
      <c r="F531" s="83" t="str">
        <f>IF(ISERROR(VLOOKUP($B531,Effectifs!$F$8:$U$907,10,0)),"",VLOOKUP($B531,Effectifs!$F$8:$U$907,10,0))</f>
        <v/>
      </c>
      <c r="G531" s="82" t="str">
        <f>IF(ISERROR(VLOOKUP($B531,Effectifs!$F$8:$U$907,13,0)),"",VLOOKUP($B531,Effectifs!$F$8:$U$907,13,0))</f>
        <v/>
      </c>
      <c r="H531" s="79" t="str">
        <f>IF(ISERROR(VLOOKUP($B531,Effectifs!$F$8:$U$907,14,0)),"",VLOOKUP($B531,Effectifs!$F$8:$U$907,14,0))</f>
        <v/>
      </c>
      <c r="I531" s="71"/>
      <c r="J531" s="71"/>
      <c r="K531" s="71"/>
      <c r="L531" s="71"/>
      <c r="M531" s="71"/>
      <c r="N531" s="71"/>
      <c r="O531" s="71"/>
      <c r="P531" s="71"/>
      <c r="Q531" s="71"/>
      <c r="R531" s="74"/>
    </row>
    <row r="532" spans="2:18" x14ac:dyDescent="0.25">
      <c r="B532" s="69"/>
      <c r="C532" s="77" t="str">
        <f ca="1">IF(ISERROR(($C$3-VLOOKUP($B532,Effectifs!$F$8:$U$907,5,0))/365),"",($C$3-VLOOKUP($B532,Effectifs!$F$8:$U$907,5,0))/365)</f>
        <v/>
      </c>
      <c r="D532" s="82" t="str">
        <f>IF(ISERROR(VLOOKUP($B532,Effectifs!$F$8:$U$907,7,0)),"",VLOOKUP($B532,Effectifs!$F$8:$U$907,7,0))</f>
        <v/>
      </c>
      <c r="E532" s="83" t="str">
        <f>IF(ISERROR(VLOOKUP($B532,Effectifs!$F$8:$U$907,8,0)),"",VLOOKUP($B532,Effectifs!$F$8:$U$907,8,0))</f>
        <v/>
      </c>
      <c r="F532" s="83" t="str">
        <f>IF(ISERROR(VLOOKUP($B532,Effectifs!$F$8:$U$907,10,0)),"",VLOOKUP($B532,Effectifs!$F$8:$U$907,10,0))</f>
        <v/>
      </c>
      <c r="G532" s="82" t="str">
        <f>IF(ISERROR(VLOOKUP($B532,Effectifs!$F$8:$U$907,13,0)),"",VLOOKUP($B532,Effectifs!$F$8:$U$907,13,0))</f>
        <v/>
      </c>
      <c r="H532" s="79" t="str">
        <f>IF(ISERROR(VLOOKUP($B532,Effectifs!$F$8:$U$907,14,0)),"",VLOOKUP($B532,Effectifs!$F$8:$U$907,14,0))</f>
        <v/>
      </c>
      <c r="I532" s="71"/>
      <c r="J532" s="71"/>
      <c r="K532" s="71"/>
      <c r="L532" s="71"/>
      <c r="M532" s="71"/>
      <c r="N532" s="71"/>
      <c r="O532" s="71"/>
      <c r="P532" s="71"/>
      <c r="Q532" s="71"/>
      <c r="R532" s="74"/>
    </row>
    <row r="533" spans="2:18" x14ac:dyDescent="0.25">
      <c r="B533" s="69"/>
      <c r="C533" s="77" t="str">
        <f ca="1">IF(ISERROR(($C$3-VLOOKUP($B533,Effectifs!$F$8:$U$907,5,0))/365),"",($C$3-VLOOKUP($B533,Effectifs!$F$8:$U$907,5,0))/365)</f>
        <v/>
      </c>
      <c r="D533" s="82" t="str">
        <f>IF(ISERROR(VLOOKUP($B533,Effectifs!$F$8:$U$907,7,0)),"",VLOOKUP($B533,Effectifs!$F$8:$U$907,7,0))</f>
        <v/>
      </c>
      <c r="E533" s="83" t="str">
        <f>IF(ISERROR(VLOOKUP($B533,Effectifs!$F$8:$U$907,8,0)),"",VLOOKUP($B533,Effectifs!$F$8:$U$907,8,0))</f>
        <v/>
      </c>
      <c r="F533" s="83" t="str">
        <f>IF(ISERROR(VLOOKUP($B533,Effectifs!$F$8:$U$907,10,0)),"",VLOOKUP($B533,Effectifs!$F$8:$U$907,10,0))</f>
        <v/>
      </c>
      <c r="G533" s="82" t="str">
        <f>IF(ISERROR(VLOOKUP($B533,Effectifs!$F$8:$U$907,13,0)),"",VLOOKUP($B533,Effectifs!$F$8:$U$907,13,0))</f>
        <v/>
      </c>
      <c r="H533" s="79" t="str">
        <f>IF(ISERROR(VLOOKUP($B533,Effectifs!$F$8:$U$907,14,0)),"",VLOOKUP($B533,Effectifs!$F$8:$U$907,14,0))</f>
        <v/>
      </c>
      <c r="I533" s="71"/>
      <c r="J533" s="71"/>
      <c r="K533" s="71"/>
      <c r="L533" s="71"/>
      <c r="M533" s="71"/>
      <c r="N533" s="71"/>
      <c r="O533" s="71"/>
      <c r="P533" s="71"/>
      <c r="Q533" s="71"/>
      <c r="R533" s="74"/>
    </row>
    <row r="534" spans="2:18" x14ac:dyDescent="0.25">
      <c r="B534" s="69"/>
      <c r="C534" s="77" t="str">
        <f ca="1">IF(ISERROR(($C$3-VLOOKUP($B534,Effectifs!$F$8:$U$907,5,0))/365),"",($C$3-VLOOKUP($B534,Effectifs!$F$8:$U$907,5,0))/365)</f>
        <v/>
      </c>
      <c r="D534" s="82" t="str">
        <f>IF(ISERROR(VLOOKUP($B534,Effectifs!$F$8:$U$907,7,0)),"",VLOOKUP($B534,Effectifs!$F$8:$U$907,7,0))</f>
        <v/>
      </c>
      <c r="E534" s="83" t="str">
        <f>IF(ISERROR(VLOOKUP($B534,Effectifs!$F$8:$U$907,8,0)),"",VLOOKUP($B534,Effectifs!$F$8:$U$907,8,0))</f>
        <v/>
      </c>
      <c r="F534" s="83" t="str">
        <f>IF(ISERROR(VLOOKUP($B534,Effectifs!$F$8:$U$907,10,0)),"",VLOOKUP($B534,Effectifs!$F$8:$U$907,10,0))</f>
        <v/>
      </c>
      <c r="G534" s="82" t="str">
        <f>IF(ISERROR(VLOOKUP($B534,Effectifs!$F$8:$U$907,13,0)),"",VLOOKUP($B534,Effectifs!$F$8:$U$907,13,0))</f>
        <v/>
      </c>
      <c r="H534" s="79" t="str">
        <f>IF(ISERROR(VLOOKUP($B534,Effectifs!$F$8:$U$907,14,0)),"",VLOOKUP($B534,Effectifs!$F$8:$U$907,14,0))</f>
        <v/>
      </c>
      <c r="I534" s="71"/>
      <c r="J534" s="71"/>
      <c r="K534" s="71"/>
      <c r="L534" s="71"/>
      <c r="M534" s="71"/>
      <c r="N534" s="71"/>
      <c r="O534" s="71"/>
      <c r="P534" s="71"/>
      <c r="Q534" s="71"/>
      <c r="R534" s="74"/>
    </row>
    <row r="535" spans="2:18" x14ac:dyDescent="0.25">
      <c r="B535" s="69"/>
      <c r="C535" s="77" t="str">
        <f ca="1">IF(ISERROR(($C$3-VLOOKUP($B535,Effectifs!$F$8:$U$907,5,0))/365),"",($C$3-VLOOKUP($B535,Effectifs!$F$8:$U$907,5,0))/365)</f>
        <v/>
      </c>
      <c r="D535" s="82" t="str">
        <f>IF(ISERROR(VLOOKUP($B535,Effectifs!$F$8:$U$907,7,0)),"",VLOOKUP($B535,Effectifs!$F$8:$U$907,7,0))</f>
        <v/>
      </c>
      <c r="E535" s="83" t="str">
        <f>IF(ISERROR(VLOOKUP($B535,Effectifs!$F$8:$U$907,8,0)),"",VLOOKUP($B535,Effectifs!$F$8:$U$907,8,0))</f>
        <v/>
      </c>
      <c r="F535" s="83" t="str">
        <f>IF(ISERROR(VLOOKUP($B535,Effectifs!$F$8:$U$907,10,0)),"",VLOOKUP($B535,Effectifs!$F$8:$U$907,10,0))</f>
        <v/>
      </c>
      <c r="G535" s="82" t="str">
        <f>IF(ISERROR(VLOOKUP($B535,Effectifs!$F$8:$U$907,13,0)),"",VLOOKUP($B535,Effectifs!$F$8:$U$907,13,0))</f>
        <v/>
      </c>
      <c r="H535" s="79" t="str">
        <f>IF(ISERROR(VLOOKUP($B535,Effectifs!$F$8:$U$907,14,0)),"",VLOOKUP($B535,Effectifs!$F$8:$U$907,14,0))</f>
        <v/>
      </c>
      <c r="I535" s="71"/>
      <c r="J535" s="71"/>
      <c r="K535" s="71"/>
      <c r="L535" s="71"/>
      <c r="M535" s="71"/>
      <c r="N535" s="71"/>
      <c r="O535" s="71"/>
      <c r="P535" s="71"/>
      <c r="Q535" s="71"/>
      <c r="R535" s="74"/>
    </row>
    <row r="536" spans="2:18" x14ac:dyDescent="0.25">
      <c r="B536" s="69"/>
      <c r="C536" s="77" t="str">
        <f ca="1">IF(ISERROR(($C$3-VLOOKUP($B536,Effectifs!$F$8:$U$907,5,0))/365),"",($C$3-VLOOKUP($B536,Effectifs!$F$8:$U$907,5,0))/365)</f>
        <v/>
      </c>
      <c r="D536" s="82" t="str">
        <f>IF(ISERROR(VLOOKUP($B536,Effectifs!$F$8:$U$907,7,0)),"",VLOOKUP($B536,Effectifs!$F$8:$U$907,7,0))</f>
        <v/>
      </c>
      <c r="E536" s="83" t="str">
        <f>IF(ISERROR(VLOOKUP($B536,Effectifs!$F$8:$U$907,8,0)),"",VLOOKUP($B536,Effectifs!$F$8:$U$907,8,0))</f>
        <v/>
      </c>
      <c r="F536" s="83" t="str">
        <f>IF(ISERROR(VLOOKUP($B536,Effectifs!$F$8:$U$907,10,0)),"",VLOOKUP($B536,Effectifs!$F$8:$U$907,10,0))</f>
        <v/>
      </c>
      <c r="G536" s="82" t="str">
        <f>IF(ISERROR(VLOOKUP($B536,Effectifs!$F$8:$U$907,13,0)),"",VLOOKUP($B536,Effectifs!$F$8:$U$907,13,0))</f>
        <v/>
      </c>
      <c r="H536" s="79" t="str">
        <f>IF(ISERROR(VLOOKUP($B536,Effectifs!$F$8:$U$907,14,0)),"",VLOOKUP($B536,Effectifs!$F$8:$U$907,14,0))</f>
        <v/>
      </c>
      <c r="I536" s="71"/>
      <c r="J536" s="71"/>
      <c r="K536" s="71"/>
      <c r="L536" s="71"/>
      <c r="M536" s="71"/>
      <c r="N536" s="71"/>
      <c r="O536" s="71"/>
      <c r="P536" s="71"/>
      <c r="Q536" s="71"/>
      <c r="R536" s="74"/>
    </row>
    <row r="537" spans="2:18" x14ac:dyDescent="0.25">
      <c r="B537" s="69"/>
      <c r="C537" s="77" t="str">
        <f ca="1">IF(ISERROR(($C$3-VLOOKUP($B537,Effectifs!$F$8:$U$907,5,0))/365),"",($C$3-VLOOKUP($B537,Effectifs!$F$8:$U$907,5,0))/365)</f>
        <v/>
      </c>
      <c r="D537" s="82" t="str">
        <f>IF(ISERROR(VLOOKUP($B537,Effectifs!$F$8:$U$907,7,0)),"",VLOOKUP($B537,Effectifs!$F$8:$U$907,7,0))</f>
        <v/>
      </c>
      <c r="E537" s="83" t="str">
        <f>IF(ISERROR(VLOOKUP($B537,Effectifs!$F$8:$U$907,8,0)),"",VLOOKUP($B537,Effectifs!$F$8:$U$907,8,0))</f>
        <v/>
      </c>
      <c r="F537" s="83" t="str">
        <f>IF(ISERROR(VLOOKUP($B537,Effectifs!$F$8:$U$907,10,0)),"",VLOOKUP($B537,Effectifs!$F$8:$U$907,10,0))</f>
        <v/>
      </c>
      <c r="G537" s="82" t="str">
        <f>IF(ISERROR(VLOOKUP($B537,Effectifs!$F$8:$U$907,13,0)),"",VLOOKUP($B537,Effectifs!$F$8:$U$907,13,0))</f>
        <v/>
      </c>
      <c r="H537" s="79" t="str">
        <f>IF(ISERROR(VLOOKUP($B537,Effectifs!$F$8:$U$907,14,0)),"",VLOOKUP($B537,Effectifs!$F$8:$U$907,14,0))</f>
        <v/>
      </c>
      <c r="I537" s="71"/>
      <c r="J537" s="71"/>
      <c r="K537" s="71"/>
      <c r="L537" s="71"/>
      <c r="M537" s="71"/>
      <c r="N537" s="71"/>
      <c r="O537" s="71"/>
      <c r="P537" s="71"/>
      <c r="Q537" s="71"/>
      <c r="R537" s="74"/>
    </row>
    <row r="538" spans="2:18" x14ac:dyDescent="0.25">
      <c r="B538" s="69"/>
      <c r="C538" s="77" t="str">
        <f ca="1">IF(ISERROR(($C$3-VLOOKUP($B538,Effectifs!$F$8:$U$907,5,0))/365),"",($C$3-VLOOKUP($B538,Effectifs!$F$8:$U$907,5,0))/365)</f>
        <v/>
      </c>
      <c r="D538" s="82" t="str">
        <f>IF(ISERROR(VLOOKUP($B538,Effectifs!$F$8:$U$907,7,0)),"",VLOOKUP($B538,Effectifs!$F$8:$U$907,7,0))</f>
        <v/>
      </c>
      <c r="E538" s="83" t="str">
        <f>IF(ISERROR(VLOOKUP($B538,Effectifs!$F$8:$U$907,8,0)),"",VLOOKUP($B538,Effectifs!$F$8:$U$907,8,0))</f>
        <v/>
      </c>
      <c r="F538" s="83" t="str">
        <f>IF(ISERROR(VLOOKUP($B538,Effectifs!$F$8:$U$907,10,0)),"",VLOOKUP($B538,Effectifs!$F$8:$U$907,10,0))</f>
        <v/>
      </c>
      <c r="G538" s="82" t="str">
        <f>IF(ISERROR(VLOOKUP($B538,Effectifs!$F$8:$U$907,13,0)),"",VLOOKUP($B538,Effectifs!$F$8:$U$907,13,0))</f>
        <v/>
      </c>
      <c r="H538" s="79" t="str">
        <f>IF(ISERROR(VLOOKUP($B538,Effectifs!$F$8:$U$907,14,0)),"",VLOOKUP($B538,Effectifs!$F$8:$U$907,14,0))</f>
        <v/>
      </c>
      <c r="I538" s="71"/>
      <c r="J538" s="71"/>
      <c r="K538" s="71"/>
      <c r="L538" s="71"/>
      <c r="M538" s="71"/>
      <c r="N538" s="71"/>
      <c r="O538" s="71"/>
      <c r="P538" s="71"/>
      <c r="Q538" s="71"/>
      <c r="R538" s="74"/>
    </row>
    <row r="539" spans="2:18" x14ac:dyDescent="0.25">
      <c r="B539" s="69"/>
      <c r="C539" s="77" t="str">
        <f ca="1">IF(ISERROR(($C$3-VLOOKUP($B539,Effectifs!$F$8:$U$907,5,0))/365),"",($C$3-VLOOKUP($B539,Effectifs!$F$8:$U$907,5,0))/365)</f>
        <v/>
      </c>
      <c r="D539" s="82" t="str">
        <f>IF(ISERROR(VLOOKUP($B539,Effectifs!$F$8:$U$907,7,0)),"",VLOOKUP($B539,Effectifs!$F$8:$U$907,7,0))</f>
        <v/>
      </c>
      <c r="E539" s="83" t="str">
        <f>IF(ISERROR(VLOOKUP($B539,Effectifs!$F$8:$U$907,8,0)),"",VLOOKUP($B539,Effectifs!$F$8:$U$907,8,0))</f>
        <v/>
      </c>
      <c r="F539" s="83" t="str">
        <f>IF(ISERROR(VLOOKUP($B539,Effectifs!$F$8:$U$907,10,0)),"",VLOOKUP($B539,Effectifs!$F$8:$U$907,10,0))</f>
        <v/>
      </c>
      <c r="G539" s="82" t="str">
        <f>IF(ISERROR(VLOOKUP($B539,Effectifs!$F$8:$U$907,13,0)),"",VLOOKUP($B539,Effectifs!$F$8:$U$907,13,0))</f>
        <v/>
      </c>
      <c r="H539" s="79" t="str">
        <f>IF(ISERROR(VLOOKUP($B539,Effectifs!$F$8:$U$907,14,0)),"",VLOOKUP($B539,Effectifs!$F$8:$U$907,14,0))</f>
        <v/>
      </c>
      <c r="I539" s="71"/>
      <c r="J539" s="71"/>
      <c r="K539" s="71"/>
      <c r="L539" s="71"/>
      <c r="M539" s="71"/>
      <c r="N539" s="71"/>
      <c r="O539" s="71"/>
      <c r="P539" s="71"/>
      <c r="Q539" s="71"/>
      <c r="R539" s="74"/>
    </row>
    <row r="540" spans="2:18" x14ac:dyDescent="0.25">
      <c r="B540" s="69"/>
      <c r="C540" s="77" t="str">
        <f ca="1">IF(ISERROR(($C$3-VLOOKUP($B540,Effectifs!$F$8:$U$907,5,0))/365),"",($C$3-VLOOKUP($B540,Effectifs!$F$8:$U$907,5,0))/365)</f>
        <v/>
      </c>
      <c r="D540" s="82" t="str">
        <f>IF(ISERROR(VLOOKUP($B540,Effectifs!$F$8:$U$907,7,0)),"",VLOOKUP($B540,Effectifs!$F$8:$U$907,7,0))</f>
        <v/>
      </c>
      <c r="E540" s="83" t="str">
        <f>IF(ISERROR(VLOOKUP($B540,Effectifs!$F$8:$U$907,8,0)),"",VLOOKUP($B540,Effectifs!$F$8:$U$907,8,0))</f>
        <v/>
      </c>
      <c r="F540" s="83" t="str">
        <f>IF(ISERROR(VLOOKUP($B540,Effectifs!$F$8:$U$907,10,0)),"",VLOOKUP($B540,Effectifs!$F$8:$U$907,10,0))</f>
        <v/>
      </c>
      <c r="G540" s="82" t="str">
        <f>IF(ISERROR(VLOOKUP($B540,Effectifs!$F$8:$U$907,13,0)),"",VLOOKUP($B540,Effectifs!$F$8:$U$907,13,0))</f>
        <v/>
      </c>
      <c r="H540" s="79" t="str">
        <f>IF(ISERROR(VLOOKUP($B540,Effectifs!$F$8:$U$907,14,0)),"",VLOOKUP($B540,Effectifs!$F$8:$U$907,14,0))</f>
        <v/>
      </c>
      <c r="I540" s="71"/>
      <c r="J540" s="71"/>
      <c r="K540" s="71"/>
      <c r="L540" s="71"/>
      <c r="M540" s="71"/>
      <c r="N540" s="71"/>
      <c r="O540" s="71"/>
      <c r="P540" s="71"/>
      <c r="Q540" s="71"/>
      <c r="R540" s="74"/>
    </row>
    <row r="541" spans="2:18" x14ac:dyDescent="0.25">
      <c r="B541" s="69"/>
      <c r="C541" s="77" t="str">
        <f ca="1">IF(ISERROR(($C$3-VLOOKUP($B541,Effectifs!$F$8:$U$907,5,0))/365),"",($C$3-VLOOKUP($B541,Effectifs!$F$8:$U$907,5,0))/365)</f>
        <v/>
      </c>
      <c r="D541" s="82" t="str">
        <f>IF(ISERROR(VLOOKUP($B541,Effectifs!$F$8:$U$907,7,0)),"",VLOOKUP($B541,Effectifs!$F$8:$U$907,7,0))</f>
        <v/>
      </c>
      <c r="E541" s="83" t="str">
        <f>IF(ISERROR(VLOOKUP($B541,Effectifs!$F$8:$U$907,8,0)),"",VLOOKUP($B541,Effectifs!$F$8:$U$907,8,0))</f>
        <v/>
      </c>
      <c r="F541" s="83" t="str">
        <f>IF(ISERROR(VLOOKUP($B541,Effectifs!$F$8:$U$907,10,0)),"",VLOOKUP($B541,Effectifs!$F$8:$U$907,10,0))</f>
        <v/>
      </c>
      <c r="G541" s="82" t="str">
        <f>IF(ISERROR(VLOOKUP($B541,Effectifs!$F$8:$U$907,13,0)),"",VLOOKUP($B541,Effectifs!$F$8:$U$907,13,0))</f>
        <v/>
      </c>
      <c r="H541" s="79" t="str">
        <f>IF(ISERROR(VLOOKUP($B541,Effectifs!$F$8:$U$907,14,0)),"",VLOOKUP($B541,Effectifs!$F$8:$U$907,14,0))</f>
        <v/>
      </c>
      <c r="I541" s="71"/>
      <c r="J541" s="71"/>
      <c r="K541" s="71"/>
      <c r="L541" s="71"/>
      <c r="M541" s="71"/>
      <c r="N541" s="71"/>
      <c r="O541" s="71"/>
      <c r="P541" s="71"/>
      <c r="Q541" s="71"/>
      <c r="R541" s="74"/>
    </row>
    <row r="542" spans="2:18" x14ac:dyDescent="0.25">
      <c r="B542" s="69"/>
      <c r="C542" s="77" t="str">
        <f ca="1">IF(ISERROR(($C$3-VLOOKUP($B542,Effectifs!$F$8:$U$907,5,0))/365),"",($C$3-VLOOKUP($B542,Effectifs!$F$8:$U$907,5,0))/365)</f>
        <v/>
      </c>
      <c r="D542" s="82" t="str">
        <f>IF(ISERROR(VLOOKUP($B542,Effectifs!$F$8:$U$907,7,0)),"",VLOOKUP($B542,Effectifs!$F$8:$U$907,7,0))</f>
        <v/>
      </c>
      <c r="E542" s="83" t="str">
        <f>IF(ISERROR(VLOOKUP($B542,Effectifs!$F$8:$U$907,8,0)),"",VLOOKUP($B542,Effectifs!$F$8:$U$907,8,0))</f>
        <v/>
      </c>
      <c r="F542" s="83" t="str">
        <f>IF(ISERROR(VLOOKUP($B542,Effectifs!$F$8:$U$907,10,0)),"",VLOOKUP($B542,Effectifs!$F$8:$U$907,10,0))</f>
        <v/>
      </c>
      <c r="G542" s="82" t="str">
        <f>IF(ISERROR(VLOOKUP($B542,Effectifs!$F$8:$U$907,13,0)),"",VLOOKUP($B542,Effectifs!$F$8:$U$907,13,0))</f>
        <v/>
      </c>
      <c r="H542" s="79" t="str">
        <f>IF(ISERROR(VLOOKUP($B542,Effectifs!$F$8:$U$907,14,0)),"",VLOOKUP($B542,Effectifs!$F$8:$U$907,14,0))</f>
        <v/>
      </c>
      <c r="I542" s="71"/>
      <c r="J542" s="71"/>
      <c r="K542" s="71"/>
      <c r="L542" s="71"/>
      <c r="M542" s="71"/>
      <c r="N542" s="71"/>
      <c r="O542" s="71"/>
      <c r="P542" s="71"/>
      <c r="Q542" s="71"/>
      <c r="R542" s="74"/>
    </row>
    <row r="543" spans="2:18" x14ac:dyDescent="0.25">
      <c r="B543" s="69"/>
      <c r="C543" s="77" t="str">
        <f ca="1">IF(ISERROR(($C$3-VLOOKUP($B543,Effectifs!$F$8:$U$907,5,0))/365),"",($C$3-VLOOKUP($B543,Effectifs!$F$8:$U$907,5,0))/365)</f>
        <v/>
      </c>
      <c r="D543" s="82" t="str">
        <f>IF(ISERROR(VLOOKUP($B543,Effectifs!$F$8:$U$907,7,0)),"",VLOOKUP($B543,Effectifs!$F$8:$U$907,7,0))</f>
        <v/>
      </c>
      <c r="E543" s="83" t="str">
        <f>IF(ISERROR(VLOOKUP($B543,Effectifs!$F$8:$U$907,8,0)),"",VLOOKUP($B543,Effectifs!$F$8:$U$907,8,0))</f>
        <v/>
      </c>
      <c r="F543" s="83" t="str">
        <f>IF(ISERROR(VLOOKUP($B543,Effectifs!$F$8:$U$907,10,0)),"",VLOOKUP($B543,Effectifs!$F$8:$U$907,10,0))</f>
        <v/>
      </c>
      <c r="G543" s="82" t="str">
        <f>IF(ISERROR(VLOOKUP($B543,Effectifs!$F$8:$U$907,13,0)),"",VLOOKUP($B543,Effectifs!$F$8:$U$907,13,0))</f>
        <v/>
      </c>
      <c r="H543" s="79" t="str">
        <f>IF(ISERROR(VLOOKUP($B543,Effectifs!$F$8:$U$907,14,0)),"",VLOOKUP($B543,Effectifs!$F$8:$U$907,14,0))</f>
        <v/>
      </c>
      <c r="I543" s="71"/>
      <c r="J543" s="71"/>
      <c r="K543" s="71"/>
      <c r="L543" s="71"/>
      <c r="M543" s="71"/>
      <c r="N543" s="71"/>
      <c r="O543" s="71"/>
      <c r="P543" s="71"/>
      <c r="Q543" s="71"/>
      <c r="R543" s="74"/>
    </row>
    <row r="544" spans="2:18" x14ac:dyDescent="0.25">
      <c r="B544" s="69"/>
      <c r="C544" s="77" t="str">
        <f ca="1">IF(ISERROR(($C$3-VLOOKUP($B544,Effectifs!$F$8:$U$907,5,0))/365),"",($C$3-VLOOKUP($B544,Effectifs!$F$8:$U$907,5,0))/365)</f>
        <v/>
      </c>
      <c r="D544" s="82" t="str">
        <f>IF(ISERROR(VLOOKUP($B544,Effectifs!$F$8:$U$907,7,0)),"",VLOOKUP($B544,Effectifs!$F$8:$U$907,7,0))</f>
        <v/>
      </c>
      <c r="E544" s="83" t="str">
        <f>IF(ISERROR(VLOOKUP($B544,Effectifs!$F$8:$U$907,8,0)),"",VLOOKUP($B544,Effectifs!$F$8:$U$907,8,0))</f>
        <v/>
      </c>
      <c r="F544" s="83" t="str">
        <f>IF(ISERROR(VLOOKUP($B544,Effectifs!$F$8:$U$907,10,0)),"",VLOOKUP($B544,Effectifs!$F$8:$U$907,10,0))</f>
        <v/>
      </c>
      <c r="G544" s="82" t="str">
        <f>IF(ISERROR(VLOOKUP($B544,Effectifs!$F$8:$U$907,13,0)),"",VLOOKUP($B544,Effectifs!$F$8:$U$907,13,0))</f>
        <v/>
      </c>
      <c r="H544" s="79" t="str">
        <f>IF(ISERROR(VLOOKUP($B544,Effectifs!$F$8:$U$907,14,0)),"",VLOOKUP($B544,Effectifs!$F$8:$U$907,14,0))</f>
        <v/>
      </c>
      <c r="I544" s="71"/>
      <c r="J544" s="71"/>
      <c r="K544" s="71"/>
      <c r="L544" s="71"/>
      <c r="M544" s="71"/>
      <c r="N544" s="71"/>
      <c r="O544" s="71"/>
      <c r="P544" s="71"/>
      <c r="Q544" s="71"/>
      <c r="R544" s="74"/>
    </row>
    <row r="545" spans="2:18" x14ac:dyDescent="0.25">
      <c r="B545" s="69"/>
      <c r="C545" s="77" t="str">
        <f ca="1">IF(ISERROR(($C$3-VLOOKUP($B545,Effectifs!$F$8:$U$907,5,0))/365),"",($C$3-VLOOKUP($B545,Effectifs!$F$8:$U$907,5,0))/365)</f>
        <v/>
      </c>
      <c r="D545" s="82" t="str">
        <f>IF(ISERROR(VLOOKUP($B545,Effectifs!$F$8:$U$907,7,0)),"",VLOOKUP($B545,Effectifs!$F$8:$U$907,7,0))</f>
        <v/>
      </c>
      <c r="E545" s="83" t="str">
        <f>IF(ISERROR(VLOOKUP($B545,Effectifs!$F$8:$U$907,8,0)),"",VLOOKUP($B545,Effectifs!$F$8:$U$907,8,0))</f>
        <v/>
      </c>
      <c r="F545" s="83" t="str">
        <f>IF(ISERROR(VLOOKUP($B545,Effectifs!$F$8:$U$907,10,0)),"",VLOOKUP($B545,Effectifs!$F$8:$U$907,10,0))</f>
        <v/>
      </c>
      <c r="G545" s="82" t="str">
        <f>IF(ISERROR(VLOOKUP($B545,Effectifs!$F$8:$U$907,13,0)),"",VLOOKUP($B545,Effectifs!$F$8:$U$907,13,0))</f>
        <v/>
      </c>
      <c r="H545" s="79" t="str">
        <f>IF(ISERROR(VLOOKUP($B545,Effectifs!$F$8:$U$907,14,0)),"",VLOOKUP($B545,Effectifs!$F$8:$U$907,14,0))</f>
        <v/>
      </c>
      <c r="I545" s="71"/>
      <c r="J545" s="71"/>
      <c r="K545" s="71"/>
      <c r="L545" s="71"/>
      <c r="M545" s="71"/>
      <c r="N545" s="71"/>
      <c r="O545" s="71"/>
      <c r="P545" s="71"/>
      <c r="Q545" s="71"/>
      <c r="R545" s="74"/>
    </row>
    <row r="546" spans="2:18" x14ac:dyDescent="0.25">
      <c r="B546" s="69"/>
      <c r="C546" s="77" t="str">
        <f ca="1">IF(ISERROR(($C$3-VLOOKUP($B546,Effectifs!$F$8:$U$907,5,0))/365),"",($C$3-VLOOKUP($B546,Effectifs!$F$8:$U$907,5,0))/365)</f>
        <v/>
      </c>
      <c r="D546" s="82" t="str">
        <f>IF(ISERROR(VLOOKUP($B546,Effectifs!$F$8:$U$907,7,0)),"",VLOOKUP($B546,Effectifs!$F$8:$U$907,7,0))</f>
        <v/>
      </c>
      <c r="E546" s="83" t="str">
        <f>IF(ISERROR(VLOOKUP($B546,Effectifs!$F$8:$U$907,8,0)),"",VLOOKUP($B546,Effectifs!$F$8:$U$907,8,0))</f>
        <v/>
      </c>
      <c r="F546" s="83" t="str">
        <f>IF(ISERROR(VLOOKUP($B546,Effectifs!$F$8:$U$907,10,0)),"",VLOOKUP($B546,Effectifs!$F$8:$U$907,10,0))</f>
        <v/>
      </c>
      <c r="G546" s="82" t="str">
        <f>IF(ISERROR(VLOOKUP($B546,Effectifs!$F$8:$U$907,13,0)),"",VLOOKUP($B546,Effectifs!$F$8:$U$907,13,0))</f>
        <v/>
      </c>
      <c r="H546" s="79" t="str">
        <f>IF(ISERROR(VLOOKUP($B546,Effectifs!$F$8:$U$907,14,0)),"",VLOOKUP($B546,Effectifs!$F$8:$U$907,14,0))</f>
        <v/>
      </c>
      <c r="I546" s="71"/>
      <c r="J546" s="71"/>
      <c r="K546" s="71"/>
      <c r="L546" s="71"/>
      <c r="M546" s="71"/>
      <c r="N546" s="71"/>
      <c r="O546" s="71"/>
      <c r="P546" s="71"/>
      <c r="Q546" s="71"/>
      <c r="R546" s="74"/>
    </row>
    <row r="547" spans="2:18" x14ac:dyDescent="0.25">
      <c r="B547" s="69"/>
      <c r="C547" s="77" t="str">
        <f ca="1">IF(ISERROR(($C$3-VLOOKUP($B547,Effectifs!$F$8:$U$907,5,0))/365),"",($C$3-VLOOKUP($B547,Effectifs!$F$8:$U$907,5,0))/365)</f>
        <v/>
      </c>
      <c r="D547" s="82" t="str">
        <f>IF(ISERROR(VLOOKUP($B547,Effectifs!$F$8:$U$907,7,0)),"",VLOOKUP($B547,Effectifs!$F$8:$U$907,7,0))</f>
        <v/>
      </c>
      <c r="E547" s="83" t="str">
        <f>IF(ISERROR(VLOOKUP($B547,Effectifs!$F$8:$U$907,8,0)),"",VLOOKUP($B547,Effectifs!$F$8:$U$907,8,0))</f>
        <v/>
      </c>
      <c r="F547" s="83" t="str">
        <f>IF(ISERROR(VLOOKUP($B547,Effectifs!$F$8:$U$907,10,0)),"",VLOOKUP($B547,Effectifs!$F$8:$U$907,10,0))</f>
        <v/>
      </c>
      <c r="G547" s="82" t="str">
        <f>IF(ISERROR(VLOOKUP($B547,Effectifs!$F$8:$U$907,13,0)),"",VLOOKUP($B547,Effectifs!$F$8:$U$907,13,0))</f>
        <v/>
      </c>
      <c r="H547" s="79" t="str">
        <f>IF(ISERROR(VLOOKUP($B547,Effectifs!$F$8:$U$907,14,0)),"",VLOOKUP($B547,Effectifs!$F$8:$U$907,14,0))</f>
        <v/>
      </c>
      <c r="I547" s="71"/>
      <c r="J547" s="71"/>
      <c r="K547" s="71"/>
      <c r="L547" s="71"/>
      <c r="M547" s="71"/>
      <c r="N547" s="71"/>
      <c r="O547" s="71"/>
      <c r="P547" s="71"/>
      <c r="Q547" s="71"/>
      <c r="R547" s="74"/>
    </row>
    <row r="548" spans="2:18" x14ac:dyDescent="0.25">
      <c r="B548" s="69"/>
      <c r="C548" s="77" t="str">
        <f ca="1">IF(ISERROR(($C$3-VLOOKUP($B548,Effectifs!$F$8:$U$907,5,0))/365),"",($C$3-VLOOKUP($B548,Effectifs!$F$8:$U$907,5,0))/365)</f>
        <v/>
      </c>
      <c r="D548" s="82" t="str">
        <f>IF(ISERROR(VLOOKUP($B548,Effectifs!$F$8:$U$907,7,0)),"",VLOOKUP($B548,Effectifs!$F$8:$U$907,7,0))</f>
        <v/>
      </c>
      <c r="E548" s="83" t="str">
        <f>IF(ISERROR(VLOOKUP($B548,Effectifs!$F$8:$U$907,8,0)),"",VLOOKUP($B548,Effectifs!$F$8:$U$907,8,0))</f>
        <v/>
      </c>
      <c r="F548" s="83" t="str">
        <f>IF(ISERROR(VLOOKUP($B548,Effectifs!$F$8:$U$907,10,0)),"",VLOOKUP($B548,Effectifs!$F$8:$U$907,10,0))</f>
        <v/>
      </c>
      <c r="G548" s="82" t="str">
        <f>IF(ISERROR(VLOOKUP($B548,Effectifs!$F$8:$U$907,13,0)),"",VLOOKUP($B548,Effectifs!$F$8:$U$907,13,0))</f>
        <v/>
      </c>
      <c r="H548" s="79" t="str">
        <f>IF(ISERROR(VLOOKUP($B548,Effectifs!$F$8:$U$907,14,0)),"",VLOOKUP($B548,Effectifs!$F$8:$U$907,14,0))</f>
        <v/>
      </c>
      <c r="I548" s="71"/>
      <c r="J548" s="71"/>
      <c r="K548" s="71"/>
      <c r="L548" s="71"/>
      <c r="M548" s="71"/>
      <c r="N548" s="71"/>
      <c r="O548" s="71"/>
      <c r="P548" s="71"/>
      <c r="Q548" s="71"/>
      <c r="R548" s="74"/>
    </row>
    <row r="549" spans="2:18" x14ac:dyDescent="0.25">
      <c r="B549" s="69"/>
      <c r="C549" s="77" t="str">
        <f ca="1">IF(ISERROR(($C$3-VLOOKUP($B549,Effectifs!$F$8:$U$907,5,0))/365),"",($C$3-VLOOKUP($B549,Effectifs!$F$8:$U$907,5,0))/365)</f>
        <v/>
      </c>
      <c r="D549" s="82" t="str">
        <f>IF(ISERROR(VLOOKUP($B549,Effectifs!$F$8:$U$907,7,0)),"",VLOOKUP($B549,Effectifs!$F$8:$U$907,7,0))</f>
        <v/>
      </c>
      <c r="E549" s="83" t="str">
        <f>IF(ISERROR(VLOOKUP($B549,Effectifs!$F$8:$U$907,8,0)),"",VLOOKUP($B549,Effectifs!$F$8:$U$907,8,0))</f>
        <v/>
      </c>
      <c r="F549" s="83" t="str">
        <f>IF(ISERROR(VLOOKUP($B549,Effectifs!$F$8:$U$907,10,0)),"",VLOOKUP($B549,Effectifs!$F$8:$U$907,10,0))</f>
        <v/>
      </c>
      <c r="G549" s="82" t="str">
        <f>IF(ISERROR(VLOOKUP($B549,Effectifs!$F$8:$U$907,13,0)),"",VLOOKUP($B549,Effectifs!$F$8:$U$907,13,0))</f>
        <v/>
      </c>
      <c r="H549" s="79" t="str">
        <f>IF(ISERROR(VLOOKUP($B549,Effectifs!$F$8:$U$907,14,0)),"",VLOOKUP($B549,Effectifs!$F$8:$U$907,14,0))</f>
        <v/>
      </c>
      <c r="I549" s="71"/>
      <c r="J549" s="71"/>
      <c r="K549" s="71"/>
      <c r="L549" s="71"/>
      <c r="M549" s="71"/>
      <c r="N549" s="71"/>
      <c r="O549" s="71"/>
      <c r="P549" s="71"/>
      <c r="Q549" s="71"/>
      <c r="R549" s="74"/>
    </row>
    <row r="550" spans="2:18" x14ac:dyDescent="0.25">
      <c r="B550" s="69"/>
      <c r="C550" s="77" t="str">
        <f ca="1">IF(ISERROR(($C$3-VLOOKUP($B550,Effectifs!$F$8:$U$907,5,0))/365),"",($C$3-VLOOKUP($B550,Effectifs!$F$8:$U$907,5,0))/365)</f>
        <v/>
      </c>
      <c r="D550" s="82" t="str">
        <f>IF(ISERROR(VLOOKUP($B550,Effectifs!$F$8:$U$907,7,0)),"",VLOOKUP($B550,Effectifs!$F$8:$U$907,7,0))</f>
        <v/>
      </c>
      <c r="E550" s="83" t="str">
        <f>IF(ISERROR(VLOOKUP($B550,Effectifs!$F$8:$U$907,8,0)),"",VLOOKUP($B550,Effectifs!$F$8:$U$907,8,0))</f>
        <v/>
      </c>
      <c r="F550" s="83" t="str">
        <f>IF(ISERROR(VLOOKUP($B550,Effectifs!$F$8:$U$907,10,0)),"",VLOOKUP($B550,Effectifs!$F$8:$U$907,10,0))</f>
        <v/>
      </c>
      <c r="G550" s="82" t="str">
        <f>IF(ISERROR(VLOOKUP($B550,Effectifs!$F$8:$U$907,13,0)),"",VLOOKUP($B550,Effectifs!$F$8:$U$907,13,0))</f>
        <v/>
      </c>
      <c r="H550" s="79" t="str">
        <f>IF(ISERROR(VLOOKUP($B550,Effectifs!$F$8:$U$907,14,0)),"",VLOOKUP($B550,Effectifs!$F$8:$U$907,14,0))</f>
        <v/>
      </c>
      <c r="I550" s="71"/>
      <c r="J550" s="71"/>
      <c r="K550" s="71"/>
      <c r="L550" s="71"/>
      <c r="M550" s="71"/>
      <c r="N550" s="71"/>
      <c r="O550" s="71"/>
      <c r="P550" s="71"/>
      <c r="Q550" s="71"/>
      <c r="R550" s="74"/>
    </row>
    <row r="551" spans="2:18" x14ac:dyDescent="0.25">
      <c r="B551" s="69"/>
      <c r="C551" s="77" t="str">
        <f ca="1">IF(ISERROR(($C$3-VLOOKUP($B551,Effectifs!$F$8:$U$907,5,0))/365),"",($C$3-VLOOKUP($B551,Effectifs!$F$8:$U$907,5,0))/365)</f>
        <v/>
      </c>
      <c r="D551" s="82" t="str">
        <f>IF(ISERROR(VLOOKUP($B551,Effectifs!$F$8:$U$907,7,0)),"",VLOOKUP($B551,Effectifs!$F$8:$U$907,7,0))</f>
        <v/>
      </c>
      <c r="E551" s="83" t="str">
        <f>IF(ISERROR(VLOOKUP($B551,Effectifs!$F$8:$U$907,8,0)),"",VLOOKUP($B551,Effectifs!$F$8:$U$907,8,0))</f>
        <v/>
      </c>
      <c r="F551" s="83" t="str">
        <f>IF(ISERROR(VLOOKUP($B551,Effectifs!$F$8:$U$907,10,0)),"",VLOOKUP($B551,Effectifs!$F$8:$U$907,10,0))</f>
        <v/>
      </c>
      <c r="G551" s="82" t="str">
        <f>IF(ISERROR(VLOOKUP($B551,Effectifs!$F$8:$U$907,13,0)),"",VLOOKUP($B551,Effectifs!$F$8:$U$907,13,0))</f>
        <v/>
      </c>
      <c r="H551" s="79" t="str">
        <f>IF(ISERROR(VLOOKUP($B551,Effectifs!$F$8:$U$907,14,0)),"",VLOOKUP($B551,Effectifs!$F$8:$U$907,14,0))</f>
        <v/>
      </c>
      <c r="I551" s="71"/>
      <c r="J551" s="71"/>
      <c r="K551" s="71"/>
      <c r="L551" s="71"/>
      <c r="M551" s="71"/>
      <c r="N551" s="71"/>
      <c r="O551" s="71"/>
      <c r="P551" s="71"/>
      <c r="Q551" s="71"/>
      <c r="R551" s="74"/>
    </row>
    <row r="552" spans="2:18" x14ac:dyDescent="0.25">
      <c r="B552" s="69"/>
      <c r="C552" s="77" t="str">
        <f ca="1">IF(ISERROR(($C$3-VLOOKUP($B552,Effectifs!$F$8:$U$907,5,0))/365),"",($C$3-VLOOKUP($B552,Effectifs!$F$8:$U$907,5,0))/365)</f>
        <v/>
      </c>
      <c r="D552" s="82" t="str">
        <f>IF(ISERROR(VLOOKUP($B552,Effectifs!$F$8:$U$907,7,0)),"",VLOOKUP($B552,Effectifs!$F$8:$U$907,7,0))</f>
        <v/>
      </c>
      <c r="E552" s="83" t="str">
        <f>IF(ISERROR(VLOOKUP($B552,Effectifs!$F$8:$U$907,8,0)),"",VLOOKUP($B552,Effectifs!$F$8:$U$907,8,0))</f>
        <v/>
      </c>
      <c r="F552" s="83" t="str">
        <f>IF(ISERROR(VLOOKUP($B552,Effectifs!$F$8:$U$907,10,0)),"",VLOOKUP($B552,Effectifs!$F$8:$U$907,10,0))</f>
        <v/>
      </c>
      <c r="G552" s="82" t="str">
        <f>IF(ISERROR(VLOOKUP($B552,Effectifs!$F$8:$U$907,13,0)),"",VLOOKUP($B552,Effectifs!$F$8:$U$907,13,0))</f>
        <v/>
      </c>
      <c r="H552" s="79" t="str">
        <f>IF(ISERROR(VLOOKUP($B552,Effectifs!$F$8:$U$907,14,0)),"",VLOOKUP($B552,Effectifs!$F$8:$U$907,14,0))</f>
        <v/>
      </c>
      <c r="I552" s="71"/>
      <c r="J552" s="71"/>
      <c r="K552" s="71"/>
      <c r="L552" s="71"/>
      <c r="M552" s="71"/>
      <c r="N552" s="71"/>
      <c r="O552" s="71"/>
      <c r="P552" s="71"/>
      <c r="Q552" s="71"/>
      <c r="R552" s="74"/>
    </row>
    <row r="553" spans="2:18" x14ac:dyDescent="0.25">
      <c r="B553" s="69"/>
      <c r="C553" s="77" t="str">
        <f ca="1">IF(ISERROR(($C$3-VLOOKUP($B553,Effectifs!$F$8:$U$907,5,0))/365),"",($C$3-VLOOKUP($B553,Effectifs!$F$8:$U$907,5,0))/365)</f>
        <v/>
      </c>
      <c r="D553" s="82" t="str">
        <f>IF(ISERROR(VLOOKUP($B553,Effectifs!$F$8:$U$907,7,0)),"",VLOOKUP($B553,Effectifs!$F$8:$U$907,7,0))</f>
        <v/>
      </c>
      <c r="E553" s="83" t="str">
        <f>IF(ISERROR(VLOOKUP($B553,Effectifs!$F$8:$U$907,8,0)),"",VLOOKUP($B553,Effectifs!$F$8:$U$907,8,0))</f>
        <v/>
      </c>
      <c r="F553" s="83" t="str">
        <f>IF(ISERROR(VLOOKUP($B553,Effectifs!$F$8:$U$907,10,0)),"",VLOOKUP($B553,Effectifs!$F$8:$U$907,10,0))</f>
        <v/>
      </c>
      <c r="G553" s="82" t="str">
        <f>IF(ISERROR(VLOOKUP($B553,Effectifs!$F$8:$U$907,13,0)),"",VLOOKUP($B553,Effectifs!$F$8:$U$907,13,0))</f>
        <v/>
      </c>
      <c r="H553" s="79" t="str">
        <f>IF(ISERROR(VLOOKUP($B553,Effectifs!$F$8:$U$907,14,0)),"",VLOOKUP($B553,Effectifs!$F$8:$U$907,14,0))</f>
        <v/>
      </c>
      <c r="I553" s="71"/>
      <c r="J553" s="71"/>
      <c r="K553" s="71"/>
      <c r="L553" s="71"/>
      <c r="M553" s="71"/>
      <c r="N553" s="71"/>
      <c r="O553" s="71"/>
      <c r="P553" s="71"/>
      <c r="Q553" s="71"/>
      <c r="R553" s="74"/>
    </row>
    <row r="554" spans="2:18" x14ac:dyDescent="0.25">
      <c r="B554" s="69"/>
      <c r="C554" s="77" t="str">
        <f ca="1">IF(ISERROR(($C$3-VLOOKUP($B554,Effectifs!$F$8:$U$907,5,0))/365),"",($C$3-VLOOKUP($B554,Effectifs!$F$8:$U$907,5,0))/365)</f>
        <v/>
      </c>
      <c r="D554" s="82" t="str">
        <f>IF(ISERROR(VLOOKUP($B554,Effectifs!$F$8:$U$907,7,0)),"",VLOOKUP($B554,Effectifs!$F$8:$U$907,7,0))</f>
        <v/>
      </c>
      <c r="E554" s="83" t="str">
        <f>IF(ISERROR(VLOOKUP($B554,Effectifs!$F$8:$U$907,8,0)),"",VLOOKUP($B554,Effectifs!$F$8:$U$907,8,0))</f>
        <v/>
      </c>
      <c r="F554" s="83" t="str">
        <f>IF(ISERROR(VLOOKUP($B554,Effectifs!$F$8:$U$907,10,0)),"",VLOOKUP($B554,Effectifs!$F$8:$U$907,10,0))</f>
        <v/>
      </c>
      <c r="G554" s="82" t="str">
        <f>IF(ISERROR(VLOOKUP($B554,Effectifs!$F$8:$U$907,13,0)),"",VLOOKUP($B554,Effectifs!$F$8:$U$907,13,0))</f>
        <v/>
      </c>
      <c r="H554" s="79" t="str">
        <f>IF(ISERROR(VLOOKUP($B554,Effectifs!$F$8:$U$907,14,0)),"",VLOOKUP($B554,Effectifs!$F$8:$U$907,14,0))</f>
        <v/>
      </c>
      <c r="I554" s="71"/>
      <c r="J554" s="71"/>
      <c r="K554" s="71"/>
      <c r="L554" s="71"/>
      <c r="M554" s="71"/>
      <c r="N554" s="71"/>
      <c r="O554" s="71"/>
      <c r="P554" s="71"/>
      <c r="Q554" s="71"/>
      <c r="R554" s="74"/>
    </row>
    <row r="555" spans="2:18" x14ac:dyDescent="0.25">
      <c r="B555" s="69"/>
      <c r="C555" s="77" t="str">
        <f ca="1">IF(ISERROR(($C$3-VLOOKUP($B555,Effectifs!$F$8:$U$907,5,0))/365),"",($C$3-VLOOKUP($B555,Effectifs!$F$8:$U$907,5,0))/365)</f>
        <v/>
      </c>
      <c r="D555" s="82" t="str">
        <f>IF(ISERROR(VLOOKUP($B555,Effectifs!$F$8:$U$907,7,0)),"",VLOOKUP($B555,Effectifs!$F$8:$U$907,7,0))</f>
        <v/>
      </c>
      <c r="E555" s="83" t="str">
        <f>IF(ISERROR(VLOOKUP($B555,Effectifs!$F$8:$U$907,8,0)),"",VLOOKUP($B555,Effectifs!$F$8:$U$907,8,0))</f>
        <v/>
      </c>
      <c r="F555" s="83" t="str">
        <f>IF(ISERROR(VLOOKUP($B555,Effectifs!$F$8:$U$907,10,0)),"",VLOOKUP($B555,Effectifs!$F$8:$U$907,10,0))</f>
        <v/>
      </c>
      <c r="G555" s="82" t="str">
        <f>IF(ISERROR(VLOOKUP($B555,Effectifs!$F$8:$U$907,13,0)),"",VLOOKUP($B555,Effectifs!$F$8:$U$907,13,0))</f>
        <v/>
      </c>
      <c r="H555" s="79" t="str">
        <f>IF(ISERROR(VLOOKUP($B555,Effectifs!$F$8:$U$907,14,0)),"",VLOOKUP($B555,Effectifs!$F$8:$U$907,14,0))</f>
        <v/>
      </c>
      <c r="I555" s="71"/>
      <c r="J555" s="71"/>
      <c r="K555" s="71"/>
      <c r="L555" s="71"/>
      <c r="M555" s="71"/>
      <c r="N555" s="71"/>
      <c r="O555" s="71"/>
      <c r="P555" s="71"/>
      <c r="Q555" s="71"/>
      <c r="R555" s="74"/>
    </row>
    <row r="556" spans="2:18" x14ac:dyDescent="0.25">
      <c r="B556" s="69"/>
      <c r="C556" s="77" t="str">
        <f ca="1">IF(ISERROR(($C$3-VLOOKUP($B556,Effectifs!$F$8:$U$907,5,0))/365),"",($C$3-VLOOKUP($B556,Effectifs!$F$8:$U$907,5,0))/365)</f>
        <v/>
      </c>
      <c r="D556" s="82" t="str">
        <f>IF(ISERROR(VLOOKUP($B556,Effectifs!$F$8:$U$907,7,0)),"",VLOOKUP($B556,Effectifs!$F$8:$U$907,7,0))</f>
        <v/>
      </c>
      <c r="E556" s="83" t="str">
        <f>IF(ISERROR(VLOOKUP($B556,Effectifs!$F$8:$U$907,8,0)),"",VLOOKUP($B556,Effectifs!$F$8:$U$907,8,0))</f>
        <v/>
      </c>
      <c r="F556" s="83" t="str">
        <f>IF(ISERROR(VLOOKUP($B556,Effectifs!$F$8:$U$907,10,0)),"",VLOOKUP($B556,Effectifs!$F$8:$U$907,10,0))</f>
        <v/>
      </c>
      <c r="G556" s="82" t="str">
        <f>IF(ISERROR(VLOOKUP($B556,Effectifs!$F$8:$U$907,13,0)),"",VLOOKUP($B556,Effectifs!$F$8:$U$907,13,0))</f>
        <v/>
      </c>
      <c r="H556" s="79" t="str">
        <f>IF(ISERROR(VLOOKUP($B556,Effectifs!$F$8:$U$907,14,0)),"",VLOOKUP($B556,Effectifs!$F$8:$U$907,14,0))</f>
        <v/>
      </c>
      <c r="I556" s="71"/>
      <c r="J556" s="71"/>
      <c r="K556" s="71"/>
      <c r="L556" s="71"/>
      <c r="M556" s="71"/>
      <c r="N556" s="71"/>
      <c r="O556" s="71"/>
      <c r="P556" s="71"/>
      <c r="Q556" s="71"/>
      <c r="R556" s="74"/>
    </row>
    <row r="557" spans="2:18" x14ac:dyDescent="0.25">
      <c r="B557" s="69"/>
      <c r="C557" s="77" t="str">
        <f ca="1">IF(ISERROR(($C$3-VLOOKUP($B557,Effectifs!$F$8:$U$907,5,0))/365),"",($C$3-VLOOKUP($B557,Effectifs!$F$8:$U$907,5,0))/365)</f>
        <v/>
      </c>
      <c r="D557" s="82" t="str">
        <f>IF(ISERROR(VLOOKUP($B557,Effectifs!$F$8:$U$907,7,0)),"",VLOOKUP($B557,Effectifs!$F$8:$U$907,7,0))</f>
        <v/>
      </c>
      <c r="E557" s="83" t="str">
        <f>IF(ISERROR(VLOOKUP($B557,Effectifs!$F$8:$U$907,8,0)),"",VLOOKUP($B557,Effectifs!$F$8:$U$907,8,0))</f>
        <v/>
      </c>
      <c r="F557" s="83" t="str">
        <f>IF(ISERROR(VLOOKUP($B557,Effectifs!$F$8:$U$907,10,0)),"",VLOOKUP($B557,Effectifs!$F$8:$U$907,10,0))</f>
        <v/>
      </c>
      <c r="G557" s="82" t="str">
        <f>IF(ISERROR(VLOOKUP($B557,Effectifs!$F$8:$U$907,13,0)),"",VLOOKUP($B557,Effectifs!$F$8:$U$907,13,0))</f>
        <v/>
      </c>
      <c r="H557" s="79" t="str">
        <f>IF(ISERROR(VLOOKUP($B557,Effectifs!$F$8:$U$907,14,0)),"",VLOOKUP($B557,Effectifs!$F$8:$U$907,14,0))</f>
        <v/>
      </c>
      <c r="I557" s="71"/>
      <c r="J557" s="71"/>
      <c r="K557" s="71"/>
      <c r="L557" s="71"/>
      <c r="M557" s="71"/>
      <c r="N557" s="71"/>
      <c r="O557" s="71"/>
      <c r="P557" s="71"/>
      <c r="Q557" s="71"/>
      <c r="R557" s="74"/>
    </row>
    <row r="558" spans="2:18" x14ac:dyDescent="0.25">
      <c r="B558" s="69"/>
      <c r="C558" s="77" t="str">
        <f ca="1">IF(ISERROR(($C$3-VLOOKUP($B558,Effectifs!$F$8:$U$907,5,0))/365),"",($C$3-VLOOKUP($B558,Effectifs!$F$8:$U$907,5,0))/365)</f>
        <v/>
      </c>
      <c r="D558" s="82" t="str">
        <f>IF(ISERROR(VLOOKUP($B558,Effectifs!$F$8:$U$907,7,0)),"",VLOOKUP($B558,Effectifs!$F$8:$U$907,7,0))</f>
        <v/>
      </c>
      <c r="E558" s="83" t="str">
        <f>IF(ISERROR(VLOOKUP($B558,Effectifs!$F$8:$U$907,8,0)),"",VLOOKUP($B558,Effectifs!$F$8:$U$907,8,0))</f>
        <v/>
      </c>
      <c r="F558" s="83" t="str">
        <f>IF(ISERROR(VLOOKUP($B558,Effectifs!$F$8:$U$907,10,0)),"",VLOOKUP($B558,Effectifs!$F$8:$U$907,10,0))</f>
        <v/>
      </c>
      <c r="G558" s="82" t="str">
        <f>IF(ISERROR(VLOOKUP($B558,Effectifs!$F$8:$U$907,13,0)),"",VLOOKUP($B558,Effectifs!$F$8:$U$907,13,0))</f>
        <v/>
      </c>
      <c r="H558" s="79" t="str">
        <f>IF(ISERROR(VLOOKUP($B558,Effectifs!$F$8:$U$907,14,0)),"",VLOOKUP($B558,Effectifs!$F$8:$U$907,14,0))</f>
        <v/>
      </c>
      <c r="I558" s="71"/>
      <c r="J558" s="71"/>
      <c r="K558" s="71"/>
      <c r="L558" s="71"/>
      <c r="M558" s="71"/>
      <c r="N558" s="71"/>
      <c r="O558" s="71"/>
      <c r="P558" s="71"/>
      <c r="Q558" s="71"/>
      <c r="R558" s="74"/>
    </row>
    <row r="559" spans="2:18" x14ac:dyDescent="0.25">
      <c r="B559" s="69"/>
      <c r="C559" s="77" t="str">
        <f ca="1">IF(ISERROR(($C$3-VLOOKUP($B559,Effectifs!$F$8:$U$907,5,0))/365),"",($C$3-VLOOKUP($B559,Effectifs!$F$8:$U$907,5,0))/365)</f>
        <v/>
      </c>
      <c r="D559" s="82" t="str">
        <f>IF(ISERROR(VLOOKUP($B559,Effectifs!$F$8:$U$907,7,0)),"",VLOOKUP($B559,Effectifs!$F$8:$U$907,7,0))</f>
        <v/>
      </c>
      <c r="E559" s="83" t="str">
        <f>IF(ISERROR(VLOOKUP($B559,Effectifs!$F$8:$U$907,8,0)),"",VLOOKUP($B559,Effectifs!$F$8:$U$907,8,0))</f>
        <v/>
      </c>
      <c r="F559" s="83" t="str">
        <f>IF(ISERROR(VLOOKUP($B559,Effectifs!$F$8:$U$907,10,0)),"",VLOOKUP($B559,Effectifs!$F$8:$U$907,10,0))</f>
        <v/>
      </c>
      <c r="G559" s="82" t="str">
        <f>IF(ISERROR(VLOOKUP($B559,Effectifs!$F$8:$U$907,13,0)),"",VLOOKUP($B559,Effectifs!$F$8:$U$907,13,0))</f>
        <v/>
      </c>
      <c r="H559" s="79" t="str">
        <f>IF(ISERROR(VLOOKUP($B559,Effectifs!$F$8:$U$907,14,0)),"",VLOOKUP($B559,Effectifs!$F$8:$U$907,14,0))</f>
        <v/>
      </c>
      <c r="I559" s="71"/>
      <c r="J559" s="71"/>
      <c r="K559" s="71"/>
      <c r="L559" s="71"/>
      <c r="M559" s="71"/>
      <c r="N559" s="71"/>
      <c r="O559" s="71"/>
      <c r="P559" s="71"/>
      <c r="Q559" s="71"/>
      <c r="R559" s="74"/>
    </row>
    <row r="560" spans="2:18" x14ac:dyDescent="0.25">
      <c r="B560" s="69"/>
      <c r="C560" s="77" t="str">
        <f ca="1">IF(ISERROR(($C$3-VLOOKUP($B560,Effectifs!$F$8:$U$907,5,0))/365),"",($C$3-VLOOKUP($B560,Effectifs!$F$8:$U$907,5,0))/365)</f>
        <v/>
      </c>
      <c r="D560" s="82" t="str">
        <f>IF(ISERROR(VLOOKUP($B560,Effectifs!$F$8:$U$907,7,0)),"",VLOOKUP($B560,Effectifs!$F$8:$U$907,7,0))</f>
        <v/>
      </c>
      <c r="E560" s="83" t="str">
        <f>IF(ISERROR(VLOOKUP($B560,Effectifs!$F$8:$U$907,8,0)),"",VLOOKUP($B560,Effectifs!$F$8:$U$907,8,0))</f>
        <v/>
      </c>
      <c r="F560" s="83" t="str">
        <f>IF(ISERROR(VLOOKUP($B560,Effectifs!$F$8:$U$907,10,0)),"",VLOOKUP($B560,Effectifs!$F$8:$U$907,10,0))</f>
        <v/>
      </c>
      <c r="G560" s="82" t="str">
        <f>IF(ISERROR(VLOOKUP($B560,Effectifs!$F$8:$U$907,13,0)),"",VLOOKUP($B560,Effectifs!$F$8:$U$907,13,0))</f>
        <v/>
      </c>
      <c r="H560" s="79" t="str">
        <f>IF(ISERROR(VLOOKUP($B560,Effectifs!$F$8:$U$907,14,0)),"",VLOOKUP($B560,Effectifs!$F$8:$U$907,14,0))</f>
        <v/>
      </c>
      <c r="I560" s="71"/>
      <c r="J560" s="71"/>
      <c r="K560" s="71"/>
      <c r="L560" s="71"/>
      <c r="M560" s="71"/>
      <c r="N560" s="71"/>
      <c r="O560" s="71"/>
      <c r="P560" s="71"/>
      <c r="Q560" s="71"/>
      <c r="R560" s="74"/>
    </row>
    <row r="561" spans="2:18" x14ac:dyDescent="0.25">
      <c r="B561" s="69"/>
      <c r="C561" s="77" t="str">
        <f ca="1">IF(ISERROR(($C$3-VLOOKUP($B561,Effectifs!$F$8:$U$907,5,0))/365),"",($C$3-VLOOKUP($B561,Effectifs!$F$8:$U$907,5,0))/365)</f>
        <v/>
      </c>
      <c r="D561" s="82" t="str">
        <f>IF(ISERROR(VLOOKUP($B561,Effectifs!$F$8:$U$907,7,0)),"",VLOOKUP($B561,Effectifs!$F$8:$U$907,7,0))</f>
        <v/>
      </c>
      <c r="E561" s="83" t="str">
        <f>IF(ISERROR(VLOOKUP($B561,Effectifs!$F$8:$U$907,8,0)),"",VLOOKUP($B561,Effectifs!$F$8:$U$907,8,0))</f>
        <v/>
      </c>
      <c r="F561" s="83" t="str">
        <f>IF(ISERROR(VLOOKUP($B561,Effectifs!$F$8:$U$907,10,0)),"",VLOOKUP($B561,Effectifs!$F$8:$U$907,10,0))</f>
        <v/>
      </c>
      <c r="G561" s="82" t="str">
        <f>IF(ISERROR(VLOOKUP($B561,Effectifs!$F$8:$U$907,13,0)),"",VLOOKUP($B561,Effectifs!$F$8:$U$907,13,0))</f>
        <v/>
      </c>
      <c r="H561" s="79" t="str">
        <f>IF(ISERROR(VLOOKUP($B561,Effectifs!$F$8:$U$907,14,0)),"",VLOOKUP($B561,Effectifs!$F$8:$U$907,14,0))</f>
        <v/>
      </c>
      <c r="I561" s="71"/>
      <c r="J561" s="71"/>
      <c r="K561" s="71"/>
      <c r="L561" s="71"/>
      <c r="M561" s="71"/>
      <c r="N561" s="71"/>
      <c r="O561" s="71"/>
      <c r="P561" s="71"/>
      <c r="Q561" s="71"/>
      <c r="R561" s="74"/>
    </row>
    <row r="562" spans="2:18" x14ac:dyDescent="0.25">
      <c r="B562" s="69"/>
      <c r="C562" s="77" t="str">
        <f ca="1">IF(ISERROR(($C$3-VLOOKUP($B562,Effectifs!$F$8:$U$907,5,0))/365),"",($C$3-VLOOKUP($B562,Effectifs!$F$8:$U$907,5,0))/365)</f>
        <v/>
      </c>
      <c r="D562" s="82" t="str">
        <f>IF(ISERROR(VLOOKUP($B562,Effectifs!$F$8:$U$907,7,0)),"",VLOOKUP($B562,Effectifs!$F$8:$U$907,7,0))</f>
        <v/>
      </c>
      <c r="E562" s="83" t="str">
        <f>IF(ISERROR(VLOOKUP($B562,Effectifs!$F$8:$U$907,8,0)),"",VLOOKUP($B562,Effectifs!$F$8:$U$907,8,0))</f>
        <v/>
      </c>
      <c r="F562" s="83" t="str">
        <f>IF(ISERROR(VLOOKUP($B562,Effectifs!$F$8:$U$907,10,0)),"",VLOOKUP($B562,Effectifs!$F$8:$U$907,10,0))</f>
        <v/>
      </c>
      <c r="G562" s="82" t="str">
        <f>IF(ISERROR(VLOOKUP($B562,Effectifs!$F$8:$U$907,13,0)),"",VLOOKUP($B562,Effectifs!$F$8:$U$907,13,0))</f>
        <v/>
      </c>
      <c r="H562" s="79" t="str">
        <f>IF(ISERROR(VLOOKUP($B562,Effectifs!$F$8:$U$907,14,0)),"",VLOOKUP($B562,Effectifs!$F$8:$U$907,14,0))</f>
        <v/>
      </c>
      <c r="I562" s="71"/>
      <c r="J562" s="71"/>
      <c r="K562" s="71"/>
      <c r="L562" s="71"/>
      <c r="M562" s="71"/>
      <c r="N562" s="71"/>
      <c r="O562" s="71"/>
      <c r="P562" s="71"/>
      <c r="Q562" s="71"/>
      <c r="R562" s="74"/>
    </row>
    <row r="563" spans="2:18" x14ac:dyDescent="0.25">
      <c r="B563" s="69"/>
      <c r="C563" s="77" t="str">
        <f ca="1">IF(ISERROR(($C$3-VLOOKUP($B563,Effectifs!$F$8:$U$907,5,0))/365),"",($C$3-VLOOKUP($B563,Effectifs!$F$8:$U$907,5,0))/365)</f>
        <v/>
      </c>
      <c r="D563" s="82" t="str">
        <f>IF(ISERROR(VLOOKUP($B563,Effectifs!$F$8:$U$907,7,0)),"",VLOOKUP($B563,Effectifs!$F$8:$U$907,7,0))</f>
        <v/>
      </c>
      <c r="E563" s="83" t="str">
        <f>IF(ISERROR(VLOOKUP($B563,Effectifs!$F$8:$U$907,8,0)),"",VLOOKUP($B563,Effectifs!$F$8:$U$907,8,0))</f>
        <v/>
      </c>
      <c r="F563" s="83" t="str">
        <f>IF(ISERROR(VLOOKUP($B563,Effectifs!$F$8:$U$907,10,0)),"",VLOOKUP($B563,Effectifs!$F$8:$U$907,10,0))</f>
        <v/>
      </c>
      <c r="G563" s="82" t="str">
        <f>IF(ISERROR(VLOOKUP($B563,Effectifs!$F$8:$U$907,13,0)),"",VLOOKUP($B563,Effectifs!$F$8:$U$907,13,0))</f>
        <v/>
      </c>
      <c r="H563" s="79" t="str">
        <f>IF(ISERROR(VLOOKUP($B563,Effectifs!$F$8:$U$907,14,0)),"",VLOOKUP($B563,Effectifs!$F$8:$U$907,14,0))</f>
        <v/>
      </c>
      <c r="I563" s="71"/>
      <c r="J563" s="71"/>
      <c r="K563" s="71"/>
      <c r="L563" s="71"/>
      <c r="M563" s="71"/>
      <c r="N563" s="71"/>
      <c r="O563" s="71"/>
      <c r="P563" s="71"/>
      <c r="Q563" s="71"/>
      <c r="R563" s="74"/>
    </row>
    <row r="564" spans="2:18" x14ac:dyDescent="0.25">
      <c r="B564" s="69"/>
      <c r="C564" s="77" t="str">
        <f ca="1">IF(ISERROR(($C$3-VLOOKUP($B564,Effectifs!$F$8:$U$907,5,0))/365),"",($C$3-VLOOKUP($B564,Effectifs!$F$8:$U$907,5,0))/365)</f>
        <v/>
      </c>
      <c r="D564" s="82" t="str">
        <f>IF(ISERROR(VLOOKUP($B564,Effectifs!$F$8:$U$907,7,0)),"",VLOOKUP($B564,Effectifs!$F$8:$U$907,7,0))</f>
        <v/>
      </c>
      <c r="E564" s="83" t="str">
        <f>IF(ISERROR(VLOOKUP($B564,Effectifs!$F$8:$U$907,8,0)),"",VLOOKUP($B564,Effectifs!$F$8:$U$907,8,0))</f>
        <v/>
      </c>
      <c r="F564" s="83" t="str">
        <f>IF(ISERROR(VLOOKUP($B564,Effectifs!$F$8:$U$907,10,0)),"",VLOOKUP($B564,Effectifs!$F$8:$U$907,10,0))</f>
        <v/>
      </c>
      <c r="G564" s="82" t="str">
        <f>IF(ISERROR(VLOOKUP($B564,Effectifs!$F$8:$U$907,13,0)),"",VLOOKUP($B564,Effectifs!$F$8:$U$907,13,0))</f>
        <v/>
      </c>
      <c r="H564" s="79" t="str">
        <f>IF(ISERROR(VLOOKUP($B564,Effectifs!$F$8:$U$907,14,0)),"",VLOOKUP($B564,Effectifs!$F$8:$U$907,14,0))</f>
        <v/>
      </c>
      <c r="I564" s="71"/>
      <c r="J564" s="71"/>
      <c r="K564" s="71"/>
      <c r="L564" s="71"/>
      <c r="M564" s="71"/>
      <c r="N564" s="71"/>
      <c r="O564" s="71"/>
      <c r="P564" s="71"/>
      <c r="Q564" s="71"/>
      <c r="R564" s="74"/>
    </row>
    <row r="565" spans="2:18" x14ac:dyDescent="0.25">
      <c r="B565" s="69"/>
      <c r="C565" s="77" t="str">
        <f ca="1">IF(ISERROR(($C$3-VLOOKUP($B565,Effectifs!$F$8:$U$907,5,0))/365),"",($C$3-VLOOKUP($B565,Effectifs!$F$8:$U$907,5,0))/365)</f>
        <v/>
      </c>
      <c r="D565" s="82" t="str">
        <f>IF(ISERROR(VLOOKUP($B565,Effectifs!$F$8:$U$907,7,0)),"",VLOOKUP($B565,Effectifs!$F$8:$U$907,7,0))</f>
        <v/>
      </c>
      <c r="E565" s="83" t="str">
        <f>IF(ISERROR(VLOOKUP($B565,Effectifs!$F$8:$U$907,8,0)),"",VLOOKUP($B565,Effectifs!$F$8:$U$907,8,0))</f>
        <v/>
      </c>
      <c r="F565" s="83" t="str">
        <f>IF(ISERROR(VLOOKUP($B565,Effectifs!$F$8:$U$907,10,0)),"",VLOOKUP($B565,Effectifs!$F$8:$U$907,10,0))</f>
        <v/>
      </c>
      <c r="G565" s="82" t="str">
        <f>IF(ISERROR(VLOOKUP($B565,Effectifs!$F$8:$U$907,13,0)),"",VLOOKUP($B565,Effectifs!$F$8:$U$907,13,0))</f>
        <v/>
      </c>
      <c r="H565" s="79" t="str">
        <f>IF(ISERROR(VLOOKUP($B565,Effectifs!$F$8:$U$907,14,0)),"",VLOOKUP($B565,Effectifs!$F$8:$U$907,14,0))</f>
        <v/>
      </c>
      <c r="I565" s="71"/>
      <c r="J565" s="71"/>
      <c r="K565" s="71"/>
      <c r="L565" s="71"/>
      <c r="M565" s="71"/>
      <c r="N565" s="71"/>
      <c r="O565" s="71"/>
      <c r="P565" s="71"/>
      <c r="Q565" s="71"/>
      <c r="R565" s="74"/>
    </row>
    <row r="566" spans="2:18" x14ac:dyDescent="0.25">
      <c r="B566" s="69"/>
      <c r="C566" s="77" t="str">
        <f ca="1">IF(ISERROR(($C$3-VLOOKUP($B566,Effectifs!$F$8:$U$907,5,0))/365),"",($C$3-VLOOKUP($B566,Effectifs!$F$8:$U$907,5,0))/365)</f>
        <v/>
      </c>
      <c r="D566" s="82" t="str">
        <f>IF(ISERROR(VLOOKUP($B566,Effectifs!$F$8:$U$907,7,0)),"",VLOOKUP($B566,Effectifs!$F$8:$U$907,7,0))</f>
        <v/>
      </c>
      <c r="E566" s="83" t="str">
        <f>IF(ISERROR(VLOOKUP($B566,Effectifs!$F$8:$U$907,8,0)),"",VLOOKUP($B566,Effectifs!$F$8:$U$907,8,0))</f>
        <v/>
      </c>
      <c r="F566" s="83" t="str">
        <f>IF(ISERROR(VLOOKUP($B566,Effectifs!$F$8:$U$907,10,0)),"",VLOOKUP($B566,Effectifs!$F$8:$U$907,10,0))</f>
        <v/>
      </c>
      <c r="G566" s="82" t="str">
        <f>IF(ISERROR(VLOOKUP($B566,Effectifs!$F$8:$U$907,13,0)),"",VLOOKUP($B566,Effectifs!$F$8:$U$907,13,0))</f>
        <v/>
      </c>
      <c r="H566" s="79" t="str">
        <f>IF(ISERROR(VLOOKUP($B566,Effectifs!$F$8:$U$907,14,0)),"",VLOOKUP($B566,Effectifs!$F$8:$U$907,14,0))</f>
        <v/>
      </c>
      <c r="I566" s="71"/>
      <c r="J566" s="71"/>
      <c r="K566" s="71"/>
      <c r="L566" s="71"/>
      <c r="M566" s="71"/>
      <c r="N566" s="71"/>
      <c r="O566" s="71"/>
      <c r="P566" s="71"/>
      <c r="Q566" s="71"/>
      <c r="R566" s="74"/>
    </row>
    <row r="567" spans="2:18" x14ac:dyDescent="0.25">
      <c r="B567" s="69"/>
      <c r="C567" s="77" t="str">
        <f ca="1">IF(ISERROR(($C$3-VLOOKUP($B567,Effectifs!$F$8:$U$907,5,0))/365),"",($C$3-VLOOKUP($B567,Effectifs!$F$8:$U$907,5,0))/365)</f>
        <v/>
      </c>
      <c r="D567" s="82" t="str">
        <f>IF(ISERROR(VLOOKUP($B567,Effectifs!$F$8:$U$907,7,0)),"",VLOOKUP($B567,Effectifs!$F$8:$U$907,7,0))</f>
        <v/>
      </c>
      <c r="E567" s="83" t="str">
        <f>IF(ISERROR(VLOOKUP($B567,Effectifs!$F$8:$U$907,8,0)),"",VLOOKUP($B567,Effectifs!$F$8:$U$907,8,0))</f>
        <v/>
      </c>
      <c r="F567" s="83" t="str">
        <f>IF(ISERROR(VLOOKUP($B567,Effectifs!$F$8:$U$907,10,0)),"",VLOOKUP($B567,Effectifs!$F$8:$U$907,10,0))</f>
        <v/>
      </c>
      <c r="G567" s="82" t="str">
        <f>IF(ISERROR(VLOOKUP($B567,Effectifs!$F$8:$U$907,13,0)),"",VLOOKUP($B567,Effectifs!$F$8:$U$907,13,0))</f>
        <v/>
      </c>
      <c r="H567" s="79" t="str">
        <f>IF(ISERROR(VLOOKUP($B567,Effectifs!$F$8:$U$907,14,0)),"",VLOOKUP($B567,Effectifs!$F$8:$U$907,14,0))</f>
        <v/>
      </c>
      <c r="I567" s="71"/>
      <c r="J567" s="71"/>
      <c r="K567" s="71"/>
      <c r="L567" s="71"/>
      <c r="M567" s="71"/>
      <c r="N567" s="71"/>
      <c r="O567" s="71"/>
      <c r="P567" s="71"/>
      <c r="Q567" s="71"/>
      <c r="R567" s="74"/>
    </row>
    <row r="568" spans="2:18" x14ac:dyDescent="0.25">
      <c r="B568" s="69"/>
      <c r="C568" s="77" t="str">
        <f ca="1">IF(ISERROR(($C$3-VLOOKUP($B568,Effectifs!$F$8:$U$907,5,0))/365),"",($C$3-VLOOKUP($B568,Effectifs!$F$8:$U$907,5,0))/365)</f>
        <v/>
      </c>
      <c r="D568" s="82" t="str">
        <f>IF(ISERROR(VLOOKUP($B568,Effectifs!$F$8:$U$907,7,0)),"",VLOOKUP($B568,Effectifs!$F$8:$U$907,7,0))</f>
        <v/>
      </c>
      <c r="E568" s="83" t="str">
        <f>IF(ISERROR(VLOOKUP($B568,Effectifs!$F$8:$U$907,8,0)),"",VLOOKUP($B568,Effectifs!$F$8:$U$907,8,0))</f>
        <v/>
      </c>
      <c r="F568" s="83" t="str">
        <f>IF(ISERROR(VLOOKUP($B568,Effectifs!$F$8:$U$907,10,0)),"",VLOOKUP($B568,Effectifs!$F$8:$U$907,10,0))</f>
        <v/>
      </c>
      <c r="G568" s="82" t="str">
        <f>IF(ISERROR(VLOOKUP($B568,Effectifs!$F$8:$U$907,13,0)),"",VLOOKUP($B568,Effectifs!$F$8:$U$907,13,0))</f>
        <v/>
      </c>
      <c r="H568" s="79" t="str">
        <f>IF(ISERROR(VLOOKUP($B568,Effectifs!$F$8:$U$907,14,0)),"",VLOOKUP($B568,Effectifs!$F$8:$U$907,14,0))</f>
        <v/>
      </c>
      <c r="I568" s="71"/>
      <c r="J568" s="71"/>
      <c r="K568" s="71"/>
      <c r="L568" s="71"/>
      <c r="M568" s="71"/>
      <c r="N568" s="71"/>
      <c r="O568" s="71"/>
      <c r="P568" s="71"/>
      <c r="Q568" s="71"/>
      <c r="R568" s="74"/>
    </row>
    <row r="569" spans="2:18" x14ac:dyDescent="0.25">
      <c r="B569" s="69"/>
      <c r="C569" s="77" t="str">
        <f ca="1">IF(ISERROR(($C$3-VLOOKUP($B569,Effectifs!$F$8:$U$907,5,0))/365),"",($C$3-VLOOKUP($B569,Effectifs!$F$8:$U$907,5,0))/365)</f>
        <v/>
      </c>
      <c r="D569" s="82" t="str">
        <f>IF(ISERROR(VLOOKUP($B569,Effectifs!$F$8:$U$907,7,0)),"",VLOOKUP($B569,Effectifs!$F$8:$U$907,7,0))</f>
        <v/>
      </c>
      <c r="E569" s="83" t="str">
        <f>IF(ISERROR(VLOOKUP($B569,Effectifs!$F$8:$U$907,8,0)),"",VLOOKUP($B569,Effectifs!$F$8:$U$907,8,0))</f>
        <v/>
      </c>
      <c r="F569" s="83" t="str">
        <f>IF(ISERROR(VLOOKUP($B569,Effectifs!$F$8:$U$907,10,0)),"",VLOOKUP($B569,Effectifs!$F$8:$U$907,10,0))</f>
        <v/>
      </c>
      <c r="G569" s="82" t="str">
        <f>IF(ISERROR(VLOOKUP($B569,Effectifs!$F$8:$U$907,13,0)),"",VLOOKUP($B569,Effectifs!$F$8:$U$907,13,0))</f>
        <v/>
      </c>
      <c r="H569" s="79" t="str">
        <f>IF(ISERROR(VLOOKUP($B569,Effectifs!$F$8:$U$907,14,0)),"",VLOOKUP($B569,Effectifs!$F$8:$U$907,14,0))</f>
        <v/>
      </c>
      <c r="I569" s="71"/>
      <c r="J569" s="71"/>
      <c r="K569" s="71"/>
      <c r="L569" s="71"/>
      <c r="M569" s="71"/>
      <c r="N569" s="71"/>
      <c r="O569" s="71"/>
      <c r="P569" s="71"/>
      <c r="Q569" s="71"/>
      <c r="R569" s="74"/>
    </row>
    <row r="570" spans="2:18" x14ac:dyDescent="0.25">
      <c r="B570" s="69"/>
      <c r="C570" s="77" t="str">
        <f ca="1">IF(ISERROR(($C$3-VLOOKUP($B570,Effectifs!$F$8:$U$907,5,0))/365),"",($C$3-VLOOKUP($B570,Effectifs!$F$8:$U$907,5,0))/365)</f>
        <v/>
      </c>
      <c r="D570" s="82" t="str">
        <f>IF(ISERROR(VLOOKUP($B570,Effectifs!$F$8:$U$907,7,0)),"",VLOOKUP($B570,Effectifs!$F$8:$U$907,7,0))</f>
        <v/>
      </c>
      <c r="E570" s="83" t="str">
        <f>IF(ISERROR(VLOOKUP($B570,Effectifs!$F$8:$U$907,8,0)),"",VLOOKUP($B570,Effectifs!$F$8:$U$907,8,0))</f>
        <v/>
      </c>
      <c r="F570" s="83" t="str">
        <f>IF(ISERROR(VLOOKUP($B570,Effectifs!$F$8:$U$907,10,0)),"",VLOOKUP($B570,Effectifs!$F$8:$U$907,10,0))</f>
        <v/>
      </c>
      <c r="G570" s="82" t="str">
        <f>IF(ISERROR(VLOOKUP($B570,Effectifs!$F$8:$U$907,13,0)),"",VLOOKUP($B570,Effectifs!$F$8:$U$907,13,0))</f>
        <v/>
      </c>
      <c r="H570" s="79" t="str">
        <f>IF(ISERROR(VLOOKUP($B570,Effectifs!$F$8:$U$907,14,0)),"",VLOOKUP($B570,Effectifs!$F$8:$U$907,14,0))</f>
        <v/>
      </c>
      <c r="I570" s="71"/>
      <c r="J570" s="71"/>
      <c r="K570" s="71"/>
      <c r="L570" s="71"/>
      <c r="M570" s="71"/>
      <c r="N570" s="71"/>
      <c r="O570" s="71"/>
      <c r="P570" s="71"/>
      <c r="Q570" s="71"/>
      <c r="R570" s="74"/>
    </row>
    <row r="571" spans="2:18" x14ac:dyDescent="0.25">
      <c r="B571" s="69"/>
      <c r="C571" s="77" t="str">
        <f ca="1">IF(ISERROR(($C$3-VLOOKUP($B571,Effectifs!$F$8:$U$907,5,0))/365),"",($C$3-VLOOKUP($B571,Effectifs!$F$8:$U$907,5,0))/365)</f>
        <v/>
      </c>
      <c r="D571" s="82" t="str">
        <f>IF(ISERROR(VLOOKUP($B571,Effectifs!$F$8:$U$907,7,0)),"",VLOOKUP($B571,Effectifs!$F$8:$U$907,7,0))</f>
        <v/>
      </c>
      <c r="E571" s="83" t="str">
        <f>IF(ISERROR(VLOOKUP($B571,Effectifs!$F$8:$U$907,8,0)),"",VLOOKUP($B571,Effectifs!$F$8:$U$907,8,0))</f>
        <v/>
      </c>
      <c r="F571" s="83" t="str">
        <f>IF(ISERROR(VLOOKUP($B571,Effectifs!$F$8:$U$907,10,0)),"",VLOOKUP($B571,Effectifs!$F$8:$U$907,10,0))</f>
        <v/>
      </c>
      <c r="G571" s="82" t="str">
        <f>IF(ISERROR(VLOOKUP($B571,Effectifs!$F$8:$U$907,13,0)),"",VLOOKUP($B571,Effectifs!$F$8:$U$907,13,0))</f>
        <v/>
      </c>
      <c r="H571" s="79" t="str">
        <f>IF(ISERROR(VLOOKUP($B571,Effectifs!$F$8:$U$907,14,0)),"",VLOOKUP($B571,Effectifs!$F$8:$U$907,14,0))</f>
        <v/>
      </c>
      <c r="I571" s="71"/>
      <c r="J571" s="71"/>
      <c r="K571" s="71"/>
      <c r="L571" s="71"/>
      <c r="M571" s="71"/>
      <c r="N571" s="71"/>
      <c r="O571" s="71"/>
      <c r="P571" s="71"/>
      <c r="Q571" s="71"/>
      <c r="R571" s="74"/>
    </row>
    <row r="572" spans="2:18" x14ac:dyDescent="0.25">
      <c r="B572" s="69"/>
      <c r="C572" s="77" t="str">
        <f ca="1">IF(ISERROR(($C$3-VLOOKUP($B572,Effectifs!$F$8:$U$907,5,0))/365),"",($C$3-VLOOKUP($B572,Effectifs!$F$8:$U$907,5,0))/365)</f>
        <v/>
      </c>
      <c r="D572" s="82" t="str">
        <f>IF(ISERROR(VLOOKUP($B572,Effectifs!$F$8:$U$907,7,0)),"",VLOOKUP($B572,Effectifs!$F$8:$U$907,7,0))</f>
        <v/>
      </c>
      <c r="E572" s="83" t="str">
        <f>IF(ISERROR(VLOOKUP($B572,Effectifs!$F$8:$U$907,8,0)),"",VLOOKUP($B572,Effectifs!$F$8:$U$907,8,0))</f>
        <v/>
      </c>
      <c r="F572" s="83" t="str">
        <f>IF(ISERROR(VLOOKUP($B572,Effectifs!$F$8:$U$907,10,0)),"",VLOOKUP($B572,Effectifs!$F$8:$U$907,10,0))</f>
        <v/>
      </c>
      <c r="G572" s="82" t="str">
        <f>IF(ISERROR(VLOOKUP($B572,Effectifs!$F$8:$U$907,13,0)),"",VLOOKUP($B572,Effectifs!$F$8:$U$907,13,0))</f>
        <v/>
      </c>
      <c r="H572" s="79" t="str">
        <f>IF(ISERROR(VLOOKUP($B572,Effectifs!$F$8:$U$907,14,0)),"",VLOOKUP($B572,Effectifs!$F$8:$U$907,14,0))</f>
        <v/>
      </c>
      <c r="I572" s="71"/>
      <c r="J572" s="71"/>
      <c r="K572" s="71"/>
      <c r="L572" s="71"/>
      <c r="M572" s="71"/>
      <c r="N572" s="71"/>
      <c r="O572" s="71"/>
      <c r="P572" s="71"/>
      <c r="Q572" s="71"/>
      <c r="R572" s="74"/>
    </row>
    <row r="573" spans="2:18" x14ac:dyDescent="0.25">
      <c r="B573" s="69"/>
      <c r="C573" s="77" t="str">
        <f ca="1">IF(ISERROR(($C$3-VLOOKUP($B573,Effectifs!$F$8:$U$907,5,0))/365),"",($C$3-VLOOKUP($B573,Effectifs!$F$8:$U$907,5,0))/365)</f>
        <v/>
      </c>
      <c r="D573" s="82" t="str">
        <f>IF(ISERROR(VLOOKUP($B573,Effectifs!$F$8:$U$907,7,0)),"",VLOOKUP($B573,Effectifs!$F$8:$U$907,7,0))</f>
        <v/>
      </c>
      <c r="E573" s="83" t="str">
        <f>IF(ISERROR(VLOOKUP($B573,Effectifs!$F$8:$U$907,8,0)),"",VLOOKUP($B573,Effectifs!$F$8:$U$907,8,0))</f>
        <v/>
      </c>
      <c r="F573" s="83" t="str">
        <f>IF(ISERROR(VLOOKUP($B573,Effectifs!$F$8:$U$907,10,0)),"",VLOOKUP($B573,Effectifs!$F$8:$U$907,10,0))</f>
        <v/>
      </c>
      <c r="G573" s="82" t="str">
        <f>IF(ISERROR(VLOOKUP($B573,Effectifs!$F$8:$U$907,13,0)),"",VLOOKUP($B573,Effectifs!$F$8:$U$907,13,0))</f>
        <v/>
      </c>
      <c r="H573" s="79" t="str">
        <f>IF(ISERROR(VLOOKUP($B573,Effectifs!$F$8:$U$907,14,0)),"",VLOOKUP($B573,Effectifs!$F$8:$U$907,14,0))</f>
        <v/>
      </c>
      <c r="I573" s="71"/>
      <c r="J573" s="71"/>
      <c r="K573" s="71"/>
      <c r="L573" s="71"/>
      <c r="M573" s="71"/>
      <c r="N573" s="71"/>
      <c r="O573" s="71"/>
      <c r="P573" s="71"/>
      <c r="Q573" s="71"/>
      <c r="R573" s="74"/>
    </row>
    <row r="574" spans="2:18" x14ac:dyDescent="0.25">
      <c r="B574" s="69"/>
      <c r="C574" s="77" t="str">
        <f ca="1">IF(ISERROR(($C$3-VLOOKUP($B574,Effectifs!$F$8:$U$907,5,0))/365),"",($C$3-VLOOKUP($B574,Effectifs!$F$8:$U$907,5,0))/365)</f>
        <v/>
      </c>
      <c r="D574" s="82" t="str">
        <f>IF(ISERROR(VLOOKUP($B574,Effectifs!$F$8:$U$907,7,0)),"",VLOOKUP($B574,Effectifs!$F$8:$U$907,7,0))</f>
        <v/>
      </c>
      <c r="E574" s="83" t="str">
        <f>IF(ISERROR(VLOOKUP($B574,Effectifs!$F$8:$U$907,8,0)),"",VLOOKUP($B574,Effectifs!$F$8:$U$907,8,0))</f>
        <v/>
      </c>
      <c r="F574" s="83" t="str">
        <f>IF(ISERROR(VLOOKUP($B574,Effectifs!$F$8:$U$907,10,0)),"",VLOOKUP($B574,Effectifs!$F$8:$U$907,10,0))</f>
        <v/>
      </c>
      <c r="G574" s="82" t="str">
        <f>IF(ISERROR(VLOOKUP($B574,Effectifs!$F$8:$U$907,13,0)),"",VLOOKUP($B574,Effectifs!$F$8:$U$907,13,0))</f>
        <v/>
      </c>
      <c r="H574" s="79" t="str">
        <f>IF(ISERROR(VLOOKUP($B574,Effectifs!$F$8:$U$907,14,0)),"",VLOOKUP($B574,Effectifs!$F$8:$U$907,14,0))</f>
        <v/>
      </c>
      <c r="I574" s="71"/>
      <c r="J574" s="71"/>
      <c r="K574" s="71"/>
      <c r="L574" s="71"/>
      <c r="M574" s="71"/>
      <c r="N574" s="71"/>
      <c r="O574" s="71"/>
      <c r="P574" s="71"/>
      <c r="Q574" s="71"/>
      <c r="R574" s="74"/>
    </row>
    <row r="575" spans="2:18" x14ac:dyDescent="0.25">
      <c r="B575" s="69"/>
      <c r="C575" s="77" t="str">
        <f ca="1">IF(ISERROR(($C$3-VLOOKUP($B575,Effectifs!$F$8:$U$907,5,0))/365),"",($C$3-VLOOKUP($B575,Effectifs!$F$8:$U$907,5,0))/365)</f>
        <v/>
      </c>
      <c r="D575" s="82" t="str">
        <f>IF(ISERROR(VLOOKUP($B575,Effectifs!$F$8:$U$907,7,0)),"",VLOOKUP($B575,Effectifs!$F$8:$U$907,7,0))</f>
        <v/>
      </c>
      <c r="E575" s="83" t="str">
        <f>IF(ISERROR(VLOOKUP($B575,Effectifs!$F$8:$U$907,8,0)),"",VLOOKUP($B575,Effectifs!$F$8:$U$907,8,0))</f>
        <v/>
      </c>
      <c r="F575" s="83" t="str">
        <f>IF(ISERROR(VLOOKUP($B575,Effectifs!$F$8:$U$907,10,0)),"",VLOOKUP($B575,Effectifs!$F$8:$U$907,10,0))</f>
        <v/>
      </c>
      <c r="G575" s="82" t="str">
        <f>IF(ISERROR(VLOOKUP($B575,Effectifs!$F$8:$U$907,13,0)),"",VLOOKUP($B575,Effectifs!$F$8:$U$907,13,0))</f>
        <v/>
      </c>
      <c r="H575" s="79" t="str">
        <f>IF(ISERROR(VLOOKUP($B575,Effectifs!$F$8:$U$907,14,0)),"",VLOOKUP($B575,Effectifs!$F$8:$U$907,14,0))</f>
        <v/>
      </c>
      <c r="I575" s="71"/>
      <c r="J575" s="71"/>
      <c r="K575" s="71"/>
      <c r="L575" s="71"/>
      <c r="M575" s="71"/>
      <c r="N575" s="71"/>
      <c r="O575" s="71"/>
      <c r="P575" s="71"/>
      <c r="Q575" s="71"/>
      <c r="R575" s="74"/>
    </row>
    <row r="576" spans="2:18" x14ac:dyDescent="0.25">
      <c r="B576" s="69"/>
      <c r="C576" s="77" t="str">
        <f ca="1">IF(ISERROR(($C$3-VLOOKUP($B576,Effectifs!$F$8:$U$907,5,0))/365),"",($C$3-VLOOKUP($B576,Effectifs!$F$8:$U$907,5,0))/365)</f>
        <v/>
      </c>
      <c r="D576" s="82" t="str">
        <f>IF(ISERROR(VLOOKUP($B576,Effectifs!$F$8:$U$907,7,0)),"",VLOOKUP($B576,Effectifs!$F$8:$U$907,7,0))</f>
        <v/>
      </c>
      <c r="E576" s="83" t="str">
        <f>IF(ISERROR(VLOOKUP($B576,Effectifs!$F$8:$U$907,8,0)),"",VLOOKUP($B576,Effectifs!$F$8:$U$907,8,0))</f>
        <v/>
      </c>
      <c r="F576" s="83" t="str">
        <f>IF(ISERROR(VLOOKUP($B576,Effectifs!$F$8:$U$907,10,0)),"",VLOOKUP($B576,Effectifs!$F$8:$U$907,10,0))</f>
        <v/>
      </c>
      <c r="G576" s="82" t="str">
        <f>IF(ISERROR(VLOOKUP($B576,Effectifs!$F$8:$U$907,13,0)),"",VLOOKUP($B576,Effectifs!$F$8:$U$907,13,0))</f>
        <v/>
      </c>
      <c r="H576" s="79" t="str">
        <f>IF(ISERROR(VLOOKUP($B576,Effectifs!$F$8:$U$907,14,0)),"",VLOOKUP($B576,Effectifs!$F$8:$U$907,14,0))</f>
        <v/>
      </c>
      <c r="I576" s="71"/>
      <c r="J576" s="71"/>
      <c r="K576" s="71"/>
      <c r="L576" s="71"/>
      <c r="M576" s="71"/>
      <c r="N576" s="71"/>
      <c r="O576" s="71"/>
      <c r="P576" s="71"/>
      <c r="Q576" s="71"/>
      <c r="R576" s="74"/>
    </row>
    <row r="577" spans="2:18" x14ac:dyDescent="0.25">
      <c r="B577" s="69"/>
      <c r="C577" s="77" t="str">
        <f ca="1">IF(ISERROR(($C$3-VLOOKUP($B577,Effectifs!$F$8:$U$907,5,0))/365),"",($C$3-VLOOKUP($B577,Effectifs!$F$8:$U$907,5,0))/365)</f>
        <v/>
      </c>
      <c r="D577" s="82" t="str">
        <f>IF(ISERROR(VLOOKUP($B577,Effectifs!$F$8:$U$907,7,0)),"",VLOOKUP($B577,Effectifs!$F$8:$U$907,7,0))</f>
        <v/>
      </c>
      <c r="E577" s="83" t="str">
        <f>IF(ISERROR(VLOOKUP($B577,Effectifs!$F$8:$U$907,8,0)),"",VLOOKUP($B577,Effectifs!$F$8:$U$907,8,0))</f>
        <v/>
      </c>
      <c r="F577" s="83" t="str">
        <f>IF(ISERROR(VLOOKUP($B577,Effectifs!$F$8:$U$907,10,0)),"",VLOOKUP($B577,Effectifs!$F$8:$U$907,10,0))</f>
        <v/>
      </c>
      <c r="G577" s="82" t="str">
        <f>IF(ISERROR(VLOOKUP($B577,Effectifs!$F$8:$U$907,13,0)),"",VLOOKUP($B577,Effectifs!$F$8:$U$907,13,0))</f>
        <v/>
      </c>
      <c r="H577" s="79" t="str">
        <f>IF(ISERROR(VLOOKUP($B577,Effectifs!$F$8:$U$907,14,0)),"",VLOOKUP($B577,Effectifs!$F$8:$U$907,14,0))</f>
        <v/>
      </c>
      <c r="I577" s="71"/>
      <c r="J577" s="71"/>
      <c r="K577" s="71"/>
      <c r="L577" s="71"/>
      <c r="M577" s="71"/>
      <c r="N577" s="71"/>
      <c r="O577" s="71"/>
      <c r="P577" s="71"/>
      <c r="Q577" s="71"/>
      <c r="R577" s="74"/>
    </row>
    <row r="578" spans="2:18" x14ac:dyDescent="0.25">
      <c r="B578" s="69"/>
      <c r="C578" s="77" t="str">
        <f ca="1">IF(ISERROR(($C$3-VLOOKUP($B578,Effectifs!$F$8:$U$907,5,0))/365),"",($C$3-VLOOKUP($B578,Effectifs!$F$8:$U$907,5,0))/365)</f>
        <v/>
      </c>
      <c r="D578" s="82" t="str">
        <f>IF(ISERROR(VLOOKUP($B578,Effectifs!$F$8:$U$907,7,0)),"",VLOOKUP($B578,Effectifs!$F$8:$U$907,7,0))</f>
        <v/>
      </c>
      <c r="E578" s="83" t="str">
        <f>IF(ISERROR(VLOOKUP($B578,Effectifs!$F$8:$U$907,8,0)),"",VLOOKUP($B578,Effectifs!$F$8:$U$907,8,0))</f>
        <v/>
      </c>
      <c r="F578" s="83" t="str">
        <f>IF(ISERROR(VLOOKUP($B578,Effectifs!$F$8:$U$907,10,0)),"",VLOOKUP($B578,Effectifs!$F$8:$U$907,10,0))</f>
        <v/>
      </c>
      <c r="G578" s="82" t="str">
        <f>IF(ISERROR(VLOOKUP($B578,Effectifs!$F$8:$U$907,13,0)),"",VLOOKUP($B578,Effectifs!$F$8:$U$907,13,0))</f>
        <v/>
      </c>
      <c r="H578" s="79" t="str">
        <f>IF(ISERROR(VLOOKUP($B578,Effectifs!$F$8:$U$907,14,0)),"",VLOOKUP($B578,Effectifs!$F$8:$U$907,14,0))</f>
        <v/>
      </c>
      <c r="I578" s="71"/>
      <c r="J578" s="71"/>
      <c r="K578" s="71"/>
      <c r="L578" s="71"/>
      <c r="M578" s="71"/>
      <c r="N578" s="71"/>
      <c r="O578" s="71"/>
      <c r="P578" s="71"/>
      <c r="Q578" s="71"/>
      <c r="R578" s="74"/>
    </row>
    <row r="579" spans="2:18" x14ac:dyDescent="0.25">
      <c r="B579" s="69"/>
      <c r="C579" s="77" t="str">
        <f ca="1">IF(ISERROR(($C$3-VLOOKUP($B579,Effectifs!$F$8:$U$907,5,0))/365),"",($C$3-VLOOKUP($B579,Effectifs!$F$8:$U$907,5,0))/365)</f>
        <v/>
      </c>
      <c r="D579" s="82" t="str">
        <f>IF(ISERROR(VLOOKUP($B579,Effectifs!$F$8:$U$907,7,0)),"",VLOOKUP($B579,Effectifs!$F$8:$U$907,7,0))</f>
        <v/>
      </c>
      <c r="E579" s="83" t="str">
        <f>IF(ISERROR(VLOOKUP($B579,Effectifs!$F$8:$U$907,8,0)),"",VLOOKUP($B579,Effectifs!$F$8:$U$907,8,0))</f>
        <v/>
      </c>
      <c r="F579" s="83" t="str">
        <f>IF(ISERROR(VLOOKUP($B579,Effectifs!$F$8:$U$907,10,0)),"",VLOOKUP($B579,Effectifs!$F$8:$U$907,10,0))</f>
        <v/>
      </c>
      <c r="G579" s="82" t="str">
        <f>IF(ISERROR(VLOOKUP($B579,Effectifs!$F$8:$U$907,13,0)),"",VLOOKUP($B579,Effectifs!$F$8:$U$907,13,0))</f>
        <v/>
      </c>
      <c r="H579" s="79" t="str">
        <f>IF(ISERROR(VLOOKUP($B579,Effectifs!$F$8:$U$907,14,0)),"",VLOOKUP($B579,Effectifs!$F$8:$U$907,14,0))</f>
        <v/>
      </c>
      <c r="I579" s="71"/>
      <c r="J579" s="71"/>
      <c r="K579" s="71"/>
      <c r="L579" s="71"/>
      <c r="M579" s="71"/>
      <c r="N579" s="71"/>
      <c r="O579" s="71"/>
      <c r="P579" s="71"/>
      <c r="Q579" s="71"/>
      <c r="R579" s="74"/>
    </row>
    <row r="580" spans="2:18" x14ac:dyDescent="0.25">
      <c r="B580" s="69"/>
      <c r="C580" s="77" t="str">
        <f ca="1">IF(ISERROR(($C$3-VLOOKUP($B580,Effectifs!$F$8:$U$907,5,0))/365),"",($C$3-VLOOKUP($B580,Effectifs!$F$8:$U$907,5,0))/365)</f>
        <v/>
      </c>
      <c r="D580" s="82" t="str">
        <f>IF(ISERROR(VLOOKUP($B580,Effectifs!$F$8:$U$907,7,0)),"",VLOOKUP($B580,Effectifs!$F$8:$U$907,7,0))</f>
        <v/>
      </c>
      <c r="E580" s="83" t="str">
        <f>IF(ISERROR(VLOOKUP($B580,Effectifs!$F$8:$U$907,8,0)),"",VLOOKUP($B580,Effectifs!$F$8:$U$907,8,0))</f>
        <v/>
      </c>
      <c r="F580" s="83" t="str">
        <f>IF(ISERROR(VLOOKUP($B580,Effectifs!$F$8:$U$907,10,0)),"",VLOOKUP($B580,Effectifs!$F$8:$U$907,10,0))</f>
        <v/>
      </c>
      <c r="G580" s="82" t="str">
        <f>IF(ISERROR(VLOOKUP($B580,Effectifs!$F$8:$U$907,13,0)),"",VLOOKUP($B580,Effectifs!$F$8:$U$907,13,0))</f>
        <v/>
      </c>
      <c r="H580" s="79" t="str">
        <f>IF(ISERROR(VLOOKUP($B580,Effectifs!$F$8:$U$907,14,0)),"",VLOOKUP($B580,Effectifs!$F$8:$U$907,14,0))</f>
        <v/>
      </c>
      <c r="I580" s="71"/>
      <c r="J580" s="71"/>
      <c r="K580" s="71"/>
      <c r="L580" s="71"/>
      <c r="M580" s="71"/>
      <c r="N580" s="71"/>
      <c r="O580" s="71"/>
      <c r="P580" s="71"/>
      <c r="Q580" s="71"/>
      <c r="R580" s="74"/>
    </row>
    <row r="581" spans="2:18" x14ac:dyDescent="0.25">
      <c r="B581" s="69"/>
      <c r="C581" s="77" t="str">
        <f ca="1">IF(ISERROR(($C$3-VLOOKUP($B581,Effectifs!$F$8:$U$907,5,0))/365),"",($C$3-VLOOKUP($B581,Effectifs!$F$8:$U$907,5,0))/365)</f>
        <v/>
      </c>
      <c r="D581" s="82" t="str">
        <f>IF(ISERROR(VLOOKUP($B581,Effectifs!$F$8:$U$907,7,0)),"",VLOOKUP($B581,Effectifs!$F$8:$U$907,7,0))</f>
        <v/>
      </c>
      <c r="E581" s="83" t="str">
        <f>IF(ISERROR(VLOOKUP($B581,Effectifs!$F$8:$U$907,8,0)),"",VLOOKUP($B581,Effectifs!$F$8:$U$907,8,0))</f>
        <v/>
      </c>
      <c r="F581" s="83" t="str">
        <f>IF(ISERROR(VLOOKUP($B581,Effectifs!$F$8:$U$907,10,0)),"",VLOOKUP($B581,Effectifs!$F$8:$U$907,10,0))</f>
        <v/>
      </c>
      <c r="G581" s="82" t="str">
        <f>IF(ISERROR(VLOOKUP($B581,Effectifs!$F$8:$U$907,13,0)),"",VLOOKUP($B581,Effectifs!$F$8:$U$907,13,0))</f>
        <v/>
      </c>
      <c r="H581" s="79" t="str">
        <f>IF(ISERROR(VLOOKUP($B581,Effectifs!$F$8:$U$907,14,0)),"",VLOOKUP($B581,Effectifs!$F$8:$U$907,14,0))</f>
        <v/>
      </c>
      <c r="I581" s="71"/>
      <c r="J581" s="71"/>
      <c r="K581" s="71"/>
      <c r="L581" s="71"/>
      <c r="M581" s="71"/>
      <c r="N581" s="71"/>
      <c r="O581" s="71"/>
      <c r="P581" s="71"/>
      <c r="Q581" s="71"/>
      <c r="R581" s="74"/>
    </row>
    <row r="582" spans="2:18" x14ac:dyDescent="0.25">
      <c r="B582" s="69"/>
      <c r="C582" s="77" t="str">
        <f ca="1">IF(ISERROR(($C$3-VLOOKUP($B582,Effectifs!$F$8:$U$907,5,0))/365),"",($C$3-VLOOKUP($B582,Effectifs!$F$8:$U$907,5,0))/365)</f>
        <v/>
      </c>
      <c r="D582" s="82" t="str">
        <f>IF(ISERROR(VLOOKUP($B582,Effectifs!$F$8:$U$907,7,0)),"",VLOOKUP($B582,Effectifs!$F$8:$U$907,7,0))</f>
        <v/>
      </c>
      <c r="E582" s="83" t="str">
        <f>IF(ISERROR(VLOOKUP($B582,Effectifs!$F$8:$U$907,8,0)),"",VLOOKUP($B582,Effectifs!$F$8:$U$907,8,0))</f>
        <v/>
      </c>
      <c r="F582" s="83" t="str">
        <f>IF(ISERROR(VLOOKUP($B582,Effectifs!$F$8:$U$907,10,0)),"",VLOOKUP($B582,Effectifs!$F$8:$U$907,10,0))</f>
        <v/>
      </c>
      <c r="G582" s="82" t="str">
        <f>IF(ISERROR(VLOOKUP($B582,Effectifs!$F$8:$U$907,13,0)),"",VLOOKUP($B582,Effectifs!$F$8:$U$907,13,0))</f>
        <v/>
      </c>
      <c r="H582" s="79" t="str">
        <f>IF(ISERROR(VLOOKUP($B582,Effectifs!$F$8:$U$907,14,0)),"",VLOOKUP($B582,Effectifs!$F$8:$U$907,14,0))</f>
        <v/>
      </c>
      <c r="I582" s="71"/>
      <c r="J582" s="71"/>
      <c r="K582" s="71"/>
      <c r="L582" s="71"/>
      <c r="M582" s="71"/>
      <c r="N582" s="71"/>
      <c r="O582" s="71"/>
      <c r="P582" s="71"/>
      <c r="Q582" s="71"/>
      <c r="R582" s="74"/>
    </row>
    <row r="583" spans="2:18" x14ac:dyDescent="0.25">
      <c r="B583" s="69"/>
      <c r="C583" s="77" t="str">
        <f ca="1">IF(ISERROR(($C$3-VLOOKUP($B583,Effectifs!$F$8:$U$907,5,0))/365),"",($C$3-VLOOKUP($B583,Effectifs!$F$8:$U$907,5,0))/365)</f>
        <v/>
      </c>
      <c r="D583" s="82" t="str">
        <f>IF(ISERROR(VLOOKUP($B583,Effectifs!$F$8:$U$907,7,0)),"",VLOOKUP($B583,Effectifs!$F$8:$U$907,7,0))</f>
        <v/>
      </c>
      <c r="E583" s="83" t="str">
        <f>IF(ISERROR(VLOOKUP($B583,Effectifs!$F$8:$U$907,8,0)),"",VLOOKUP($B583,Effectifs!$F$8:$U$907,8,0))</f>
        <v/>
      </c>
      <c r="F583" s="83" t="str">
        <f>IF(ISERROR(VLOOKUP($B583,Effectifs!$F$8:$U$907,10,0)),"",VLOOKUP($B583,Effectifs!$F$8:$U$907,10,0))</f>
        <v/>
      </c>
      <c r="G583" s="82" t="str">
        <f>IF(ISERROR(VLOOKUP($B583,Effectifs!$F$8:$U$907,13,0)),"",VLOOKUP($B583,Effectifs!$F$8:$U$907,13,0))</f>
        <v/>
      </c>
      <c r="H583" s="79" t="str">
        <f>IF(ISERROR(VLOOKUP($B583,Effectifs!$F$8:$U$907,14,0)),"",VLOOKUP($B583,Effectifs!$F$8:$U$907,14,0))</f>
        <v/>
      </c>
      <c r="I583" s="71"/>
      <c r="J583" s="71"/>
      <c r="K583" s="71"/>
      <c r="L583" s="71"/>
      <c r="M583" s="71"/>
      <c r="N583" s="71"/>
      <c r="O583" s="71"/>
      <c r="P583" s="71"/>
      <c r="Q583" s="71"/>
      <c r="R583" s="74"/>
    </row>
    <row r="584" spans="2:18" x14ac:dyDescent="0.25">
      <c r="B584" s="69"/>
      <c r="C584" s="77" t="str">
        <f ca="1">IF(ISERROR(($C$3-VLOOKUP($B584,Effectifs!$F$8:$U$907,5,0))/365),"",($C$3-VLOOKUP($B584,Effectifs!$F$8:$U$907,5,0))/365)</f>
        <v/>
      </c>
      <c r="D584" s="82" t="str">
        <f>IF(ISERROR(VLOOKUP($B584,Effectifs!$F$8:$U$907,7,0)),"",VLOOKUP($B584,Effectifs!$F$8:$U$907,7,0))</f>
        <v/>
      </c>
      <c r="E584" s="83" t="str">
        <f>IF(ISERROR(VLOOKUP($B584,Effectifs!$F$8:$U$907,8,0)),"",VLOOKUP($B584,Effectifs!$F$8:$U$907,8,0))</f>
        <v/>
      </c>
      <c r="F584" s="83" t="str">
        <f>IF(ISERROR(VLOOKUP($B584,Effectifs!$F$8:$U$907,10,0)),"",VLOOKUP($B584,Effectifs!$F$8:$U$907,10,0))</f>
        <v/>
      </c>
      <c r="G584" s="82" t="str">
        <f>IF(ISERROR(VLOOKUP($B584,Effectifs!$F$8:$U$907,13,0)),"",VLOOKUP($B584,Effectifs!$F$8:$U$907,13,0))</f>
        <v/>
      </c>
      <c r="H584" s="79" t="str">
        <f>IF(ISERROR(VLOOKUP($B584,Effectifs!$F$8:$U$907,14,0)),"",VLOOKUP($B584,Effectifs!$F$8:$U$907,14,0))</f>
        <v/>
      </c>
      <c r="I584" s="71"/>
      <c r="J584" s="71"/>
      <c r="K584" s="71"/>
      <c r="L584" s="71"/>
      <c r="M584" s="71"/>
      <c r="N584" s="71"/>
      <c r="O584" s="71"/>
      <c r="P584" s="71"/>
      <c r="Q584" s="71"/>
      <c r="R584" s="74"/>
    </row>
    <row r="585" spans="2:18" x14ac:dyDescent="0.25">
      <c r="B585" s="69"/>
      <c r="C585" s="77" t="str">
        <f ca="1">IF(ISERROR(($C$3-VLOOKUP($B585,Effectifs!$F$8:$U$907,5,0))/365),"",($C$3-VLOOKUP($B585,Effectifs!$F$8:$U$907,5,0))/365)</f>
        <v/>
      </c>
      <c r="D585" s="82" t="str">
        <f>IF(ISERROR(VLOOKUP($B585,Effectifs!$F$8:$U$907,7,0)),"",VLOOKUP($B585,Effectifs!$F$8:$U$907,7,0))</f>
        <v/>
      </c>
      <c r="E585" s="83" t="str">
        <f>IF(ISERROR(VLOOKUP($B585,Effectifs!$F$8:$U$907,8,0)),"",VLOOKUP($B585,Effectifs!$F$8:$U$907,8,0))</f>
        <v/>
      </c>
      <c r="F585" s="83" t="str">
        <f>IF(ISERROR(VLOOKUP($B585,Effectifs!$F$8:$U$907,10,0)),"",VLOOKUP($B585,Effectifs!$F$8:$U$907,10,0))</f>
        <v/>
      </c>
      <c r="G585" s="82" t="str">
        <f>IF(ISERROR(VLOOKUP($B585,Effectifs!$F$8:$U$907,13,0)),"",VLOOKUP($B585,Effectifs!$F$8:$U$907,13,0))</f>
        <v/>
      </c>
      <c r="H585" s="79" t="str">
        <f>IF(ISERROR(VLOOKUP($B585,Effectifs!$F$8:$U$907,14,0)),"",VLOOKUP($B585,Effectifs!$F$8:$U$907,14,0))</f>
        <v/>
      </c>
      <c r="I585" s="71"/>
      <c r="J585" s="71"/>
      <c r="K585" s="71"/>
      <c r="L585" s="71"/>
      <c r="M585" s="71"/>
      <c r="N585" s="71"/>
      <c r="O585" s="71"/>
      <c r="P585" s="71"/>
      <c r="Q585" s="71"/>
      <c r="R585" s="74"/>
    </row>
    <row r="586" spans="2:18" x14ac:dyDescent="0.25">
      <c r="B586" s="69"/>
      <c r="C586" s="77" t="str">
        <f ca="1">IF(ISERROR(($C$3-VLOOKUP($B586,Effectifs!$F$8:$U$907,5,0))/365),"",($C$3-VLOOKUP($B586,Effectifs!$F$8:$U$907,5,0))/365)</f>
        <v/>
      </c>
      <c r="D586" s="82" t="str">
        <f>IF(ISERROR(VLOOKUP($B586,Effectifs!$F$8:$U$907,7,0)),"",VLOOKUP($B586,Effectifs!$F$8:$U$907,7,0))</f>
        <v/>
      </c>
      <c r="E586" s="83" t="str">
        <f>IF(ISERROR(VLOOKUP($B586,Effectifs!$F$8:$U$907,8,0)),"",VLOOKUP($B586,Effectifs!$F$8:$U$907,8,0))</f>
        <v/>
      </c>
      <c r="F586" s="83" t="str">
        <f>IF(ISERROR(VLOOKUP($B586,Effectifs!$F$8:$U$907,10,0)),"",VLOOKUP($B586,Effectifs!$F$8:$U$907,10,0))</f>
        <v/>
      </c>
      <c r="G586" s="82" t="str">
        <f>IF(ISERROR(VLOOKUP($B586,Effectifs!$F$8:$U$907,13,0)),"",VLOOKUP($B586,Effectifs!$F$8:$U$907,13,0))</f>
        <v/>
      </c>
      <c r="H586" s="79" t="str">
        <f>IF(ISERROR(VLOOKUP($B586,Effectifs!$F$8:$U$907,14,0)),"",VLOOKUP($B586,Effectifs!$F$8:$U$907,14,0))</f>
        <v/>
      </c>
      <c r="I586" s="71"/>
      <c r="J586" s="71"/>
      <c r="K586" s="71"/>
      <c r="L586" s="71"/>
      <c r="M586" s="71"/>
      <c r="N586" s="71"/>
      <c r="O586" s="71"/>
      <c r="P586" s="71"/>
      <c r="Q586" s="71"/>
      <c r="R586" s="74"/>
    </row>
    <row r="587" spans="2:18" x14ac:dyDescent="0.25">
      <c r="B587" s="69"/>
      <c r="C587" s="77" t="str">
        <f ca="1">IF(ISERROR(($C$3-VLOOKUP($B587,Effectifs!$F$8:$U$907,5,0))/365),"",($C$3-VLOOKUP($B587,Effectifs!$F$8:$U$907,5,0))/365)</f>
        <v/>
      </c>
      <c r="D587" s="82" t="str">
        <f>IF(ISERROR(VLOOKUP($B587,Effectifs!$F$8:$U$907,7,0)),"",VLOOKUP($B587,Effectifs!$F$8:$U$907,7,0))</f>
        <v/>
      </c>
      <c r="E587" s="83" t="str">
        <f>IF(ISERROR(VLOOKUP($B587,Effectifs!$F$8:$U$907,8,0)),"",VLOOKUP($B587,Effectifs!$F$8:$U$907,8,0))</f>
        <v/>
      </c>
      <c r="F587" s="83" t="str">
        <f>IF(ISERROR(VLOOKUP($B587,Effectifs!$F$8:$U$907,10,0)),"",VLOOKUP($B587,Effectifs!$F$8:$U$907,10,0))</f>
        <v/>
      </c>
      <c r="G587" s="82" t="str">
        <f>IF(ISERROR(VLOOKUP($B587,Effectifs!$F$8:$U$907,13,0)),"",VLOOKUP($B587,Effectifs!$F$8:$U$907,13,0))</f>
        <v/>
      </c>
      <c r="H587" s="79" t="str">
        <f>IF(ISERROR(VLOOKUP($B587,Effectifs!$F$8:$U$907,14,0)),"",VLOOKUP($B587,Effectifs!$F$8:$U$907,14,0))</f>
        <v/>
      </c>
      <c r="I587" s="71"/>
      <c r="J587" s="71"/>
      <c r="K587" s="71"/>
      <c r="L587" s="71"/>
      <c r="M587" s="71"/>
      <c r="N587" s="71"/>
      <c r="O587" s="71"/>
      <c r="P587" s="71"/>
      <c r="Q587" s="71"/>
      <c r="R587" s="74"/>
    </row>
    <row r="588" spans="2:18" x14ac:dyDescent="0.25">
      <c r="B588" s="69"/>
      <c r="C588" s="77" t="str">
        <f ca="1">IF(ISERROR(($C$3-VLOOKUP($B588,Effectifs!$F$8:$U$907,5,0))/365),"",($C$3-VLOOKUP($B588,Effectifs!$F$8:$U$907,5,0))/365)</f>
        <v/>
      </c>
      <c r="D588" s="82" t="str">
        <f>IF(ISERROR(VLOOKUP($B588,Effectifs!$F$8:$U$907,7,0)),"",VLOOKUP($B588,Effectifs!$F$8:$U$907,7,0))</f>
        <v/>
      </c>
      <c r="E588" s="83" t="str">
        <f>IF(ISERROR(VLOOKUP($B588,Effectifs!$F$8:$U$907,8,0)),"",VLOOKUP($B588,Effectifs!$F$8:$U$907,8,0))</f>
        <v/>
      </c>
      <c r="F588" s="83" t="str">
        <f>IF(ISERROR(VLOOKUP($B588,Effectifs!$F$8:$U$907,10,0)),"",VLOOKUP($B588,Effectifs!$F$8:$U$907,10,0))</f>
        <v/>
      </c>
      <c r="G588" s="82" t="str">
        <f>IF(ISERROR(VLOOKUP($B588,Effectifs!$F$8:$U$907,13,0)),"",VLOOKUP($B588,Effectifs!$F$8:$U$907,13,0))</f>
        <v/>
      </c>
      <c r="H588" s="79" t="str">
        <f>IF(ISERROR(VLOOKUP($B588,Effectifs!$F$8:$U$907,14,0)),"",VLOOKUP($B588,Effectifs!$F$8:$U$907,14,0))</f>
        <v/>
      </c>
      <c r="I588" s="71"/>
      <c r="J588" s="71"/>
      <c r="K588" s="71"/>
      <c r="L588" s="71"/>
      <c r="M588" s="71"/>
      <c r="N588" s="71"/>
      <c r="O588" s="71"/>
      <c r="P588" s="71"/>
      <c r="Q588" s="71"/>
      <c r="R588" s="74"/>
    </row>
    <row r="589" spans="2:18" x14ac:dyDescent="0.25">
      <c r="B589" s="69"/>
      <c r="C589" s="77" t="str">
        <f ca="1">IF(ISERROR(($C$3-VLOOKUP($B589,Effectifs!$F$8:$U$907,5,0))/365),"",($C$3-VLOOKUP($B589,Effectifs!$F$8:$U$907,5,0))/365)</f>
        <v/>
      </c>
      <c r="D589" s="82" t="str">
        <f>IF(ISERROR(VLOOKUP($B589,Effectifs!$F$8:$U$907,7,0)),"",VLOOKUP($B589,Effectifs!$F$8:$U$907,7,0))</f>
        <v/>
      </c>
      <c r="E589" s="83" t="str">
        <f>IF(ISERROR(VLOOKUP($B589,Effectifs!$F$8:$U$907,8,0)),"",VLOOKUP($B589,Effectifs!$F$8:$U$907,8,0))</f>
        <v/>
      </c>
      <c r="F589" s="83" t="str">
        <f>IF(ISERROR(VLOOKUP($B589,Effectifs!$F$8:$U$907,10,0)),"",VLOOKUP($B589,Effectifs!$F$8:$U$907,10,0))</f>
        <v/>
      </c>
      <c r="G589" s="82" t="str">
        <f>IF(ISERROR(VLOOKUP($B589,Effectifs!$F$8:$U$907,13,0)),"",VLOOKUP($B589,Effectifs!$F$8:$U$907,13,0))</f>
        <v/>
      </c>
      <c r="H589" s="79" t="str">
        <f>IF(ISERROR(VLOOKUP($B589,Effectifs!$F$8:$U$907,14,0)),"",VLOOKUP($B589,Effectifs!$F$8:$U$907,14,0))</f>
        <v/>
      </c>
      <c r="I589" s="71"/>
      <c r="J589" s="71"/>
      <c r="K589" s="71"/>
      <c r="L589" s="71"/>
      <c r="M589" s="71"/>
      <c r="N589" s="71"/>
      <c r="O589" s="71"/>
      <c r="P589" s="71"/>
      <c r="Q589" s="71"/>
      <c r="R589" s="74"/>
    </row>
    <row r="590" spans="2:18" x14ac:dyDescent="0.25">
      <c r="B590" s="69"/>
      <c r="C590" s="77" t="str">
        <f ca="1">IF(ISERROR(($C$3-VLOOKUP($B590,Effectifs!$F$8:$U$907,5,0))/365),"",($C$3-VLOOKUP($B590,Effectifs!$F$8:$U$907,5,0))/365)</f>
        <v/>
      </c>
      <c r="D590" s="82" t="str">
        <f>IF(ISERROR(VLOOKUP($B590,Effectifs!$F$8:$U$907,7,0)),"",VLOOKUP($B590,Effectifs!$F$8:$U$907,7,0))</f>
        <v/>
      </c>
      <c r="E590" s="83" t="str">
        <f>IF(ISERROR(VLOOKUP($B590,Effectifs!$F$8:$U$907,8,0)),"",VLOOKUP($B590,Effectifs!$F$8:$U$907,8,0))</f>
        <v/>
      </c>
      <c r="F590" s="83" t="str">
        <f>IF(ISERROR(VLOOKUP($B590,Effectifs!$F$8:$U$907,10,0)),"",VLOOKUP($B590,Effectifs!$F$8:$U$907,10,0))</f>
        <v/>
      </c>
      <c r="G590" s="82" t="str">
        <f>IF(ISERROR(VLOOKUP($B590,Effectifs!$F$8:$U$907,13,0)),"",VLOOKUP($B590,Effectifs!$F$8:$U$907,13,0))</f>
        <v/>
      </c>
      <c r="H590" s="79" t="str">
        <f>IF(ISERROR(VLOOKUP($B590,Effectifs!$F$8:$U$907,14,0)),"",VLOOKUP($B590,Effectifs!$F$8:$U$907,14,0))</f>
        <v/>
      </c>
      <c r="I590" s="71"/>
      <c r="J590" s="71"/>
      <c r="K590" s="71"/>
      <c r="L590" s="71"/>
      <c r="M590" s="71"/>
      <c r="N590" s="71"/>
      <c r="O590" s="71"/>
      <c r="P590" s="71"/>
      <c r="Q590" s="71"/>
      <c r="R590" s="74"/>
    </row>
    <row r="591" spans="2:18" x14ac:dyDescent="0.25">
      <c r="B591" s="69"/>
      <c r="C591" s="77" t="str">
        <f ca="1">IF(ISERROR(($C$3-VLOOKUP($B591,Effectifs!$F$8:$U$907,5,0))/365),"",($C$3-VLOOKUP($B591,Effectifs!$F$8:$U$907,5,0))/365)</f>
        <v/>
      </c>
      <c r="D591" s="82" t="str">
        <f>IF(ISERROR(VLOOKUP($B591,Effectifs!$F$8:$U$907,7,0)),"",VLOOKUP($B591,Effectifs!$F$8:$U$907,7,0))</f>
        <v/>
      </c>
      <c r="E591" s="83" t="str">
        <f>IF(ISERROR(VLOOKUP($B591,Effectifs!$F$8:$U$907,8,0)),"",VLOOKUP($B591,Effectifs!$F$8:$U$907,8,0))</f>
        <v/>
      </c>
      <c r="F591" s="83" t="str">
        <f>IF(ISERROR(VLOOKUP($B591,Effectifs!$F$8:$U$907,10,0)),"",VLOOKUP($B591,Effectifs!$F$8:$U$907,10,0))</f>
        <v/>
      </c>
      <c r="G591" s="82" t="str">
        <f>IF(ISERROR(VLOOKUP($B591,Effectifs!$F$8:$U$907,13,0)),"",VLOOKUP($B591,Effectifs!$F$8:$U$907,13,0))</f>
        <v/>
      </c>
      <c r="H591" s="79" t="str">
        <f>IF(ISERROR(VLOOKUP($B591,Effectifs!$F$8:$U$907,14,0)),"",VLOOKUP($B591,Effectifs!$F$8:$U$907,14,0))</f>
        <v/>
      </c>
      <c r="I591" s="71"/>
      <c r="J591" s="71"/>
      <c r="K591" s="71"/>
      <c r="L591" s="71"/>
      <c r="M591" s="71"/>
      <c r="N591" s="71"/>
      <c r="O591" s="71"/>
      <c r="P591" s="71"/>
      <c r="Q591" s="71"/>
      <c r="R591" s="74"/>
    </row>
    <row r="592" spans="2:18" x14ac:dyDescent="0.25">
      <c r="B592" s="69"/>
      <c r="C592" s="77" t="str">
        <f ca="1">IF(ISERROR(($C$3-VLOOKUP($B592,Effectifs!$F$8:$U$907,5,0))/365),"",($C$3-VLOOKUP($B592,Effectifs!$F$8:$U$907,5,0))/365)</f>
        <v/>
      </c>
      <c r="D592" s="82" t="str">
        <f>IF(ISERROR(VLOOKUP($B592,Effectifs!$F$8:$U$907,7,0)),"",VLOOKUP($B592,Effectifs!$F$8:$U$907,7,0))</f>
        <v/>
      </c>
      <c r="E592" s="83" t="str">
        <f>IF(ISERROR(VLOOKUP($B592,Effectifs!$F$8:$U$907,8,0)),"",VLOOKUP($B592,Effectifs!$F$8:$U$907,8,0))</f>
        <v/>
      </c>
      <c r="F592" s="83" t="str">
        <f>IF(ISERROR(VLOOKUP($B592,Effectifs!$F$8:$U$907,10,0)),"",VLOOKUP($B592,Effectifs!$F$8:$U$907,10,0))</f>
        <v/>
      </c>
      <c r="G592" s="82" t="str">
        <f>IF(ISERROR(VLOOKUP($B592,Effectifs!$F$8:$U$907,13,0)),"",VLOOKUP($B592,Effectifs!$F$8:$U$907,13,0))</f>
        <v/>
      </c>
      <c r="H592" s="79" t="str">
        <f>IF(ISERROR(VLOOKUP($B592,Effectifs!$F$8:$U$907,14,0)),"",VLOOKUP($B592,Effectifs!$F$8:$U$907,14,0))</f>
        <v/>
      </c>
      <c r="I592" s="71"/>
      <c r="J592" s="71"/>
      <c r="K592" s="71"/>
      <c r="L592" s="71"/>
      <c r="M592" s="71"/>
      <c r="N592" s="71"/>
      <c r="O592" s="71"/>
      <c r="P592" s="71"/>
      <c r="Q592" s="71"/>
      <c r="R592" s="74"/>
    </row>
    <row r="593" spans="2:18" x14ac:dyDescent="0.25">
      <c r="B593" s="69"/>
      <c r="C593" s="77" t="str">
        <f ca="1">IF(ISERROR(($C$3-VLOOKUP($B593,Effectifs!$F$8:$U$907,5,0))/365),"",($C$3-VLOOKUP($B593,Effectifs!$F$8:$U$907,5,0))/365)</f>
        <v/>
      </c>
      <c r="D593" s="82" t="str">
        <f>IF(ISERROR(VLOOKUP($B593,Effectifs!$F$8:$U$907,7,0)),"",VLOOKUP($B593,Effectifs!$F$8:$U$907,7,0))</f>
        <v/>
      </c>
      <c r="E593" s="83" t="str">
        <f>IF(ISERROR(VLOOKUP($B593,Effectifs!$F$8:$U$907,8,0)),"",VLOOKUP($B593,Effectifs!$F$8:$U$907,8,0))</f>
        <v/>
      </c>
      <c r="F593" s="83" t="str">
        <f>IF(ISERROR(VLOOKUP($B593,Effectifs!$F$8:$U$907,10,0)),"",VLOOKUP($B593,Effectifs!$F$8:$U$907,10,0))</f>
        <v/>
      </c>
      <c r="G593" s="82" t="str">
        <f>IF(ISERROR(VLOOKUP($B593,Effectifs!$F$8:$U$907,13,0)),"",VLOOKUP($B593,Effectifs!$F$8:$U$907,13,0))</f>
        <v/>
      </c>
      <c r="H593" s="79" t="str">
        <f>IF(ISERROR(VLOOKUP($B593,Effectifs!$F$8:$U$907,14,0)),"",VLOOKUP($B593,Effectifs!$F$8:$U$907,14,0))</f>
        <v/>
      </c>
      <c r="I593" s="71"/>
      <c r="J593" s="71"/>
      <c r="K593" s="71"/>
      <c r="L593" s="71"/>
      <c r="M593" s="71"/>
      <c r="N593" s="71"/>
      <c r="O593" s="71"/>
      <c r="P593" s="71"/>
      <c r="Q593" s="71"/>
      <c r="R593" s="74"/>
    </row>
    <row r="594" spans="2:18" x14ac:dyDescent="0.25">
      <c r="B594" s="69"/>
      <c r="C594" s="77" t="str">
        <f ca="1">IF(ISERROR(($C$3-VLOOKUP($B594,Effectifs!$F$8:$U$907,5,0))/365),"",($C$3-VLOOKUP($B594,Effectifs!$F$8:$U$907,5,0))/365)</f>
        <v/>
      </c>
      <c r="D594" s="82" t="str">
        <f>IF(ISERROR(VLOOKUP($B594,Effectifs!$F$8:$U$907,7,0)),"",VLOOKUP($B594,Effectifs!$F$8:$U$907,7,0))</f>
        <v/>
      </c>
      <c r="E594" s="83" t="str">
        <f>IF(ISERROR(VLOOKUP($B594,Effectifs!$F$8:$U$907,8,0)),"",VLOOKUP($B594,Effectifs!$F$8:$U$907,8,0))</f>
        <v/>
      </c>
      <c r="F594" s="83" t="str">
        <f>IF(ISERROR(VLOOKUP($B594,Effectifs!$F$8:$U$907,10,0)),"",VLOOKUP($B594,Effectifs!$F$8:$U$907,10,0))</f>
        <v/>
      </c>
      <c r="G594" s="82" t="str">
        <f>IF(ISERROR(VLOOKUP($B594,Effectifs!$F$8:$U$907,13,0)),"",VLOOKUP($B594,Effectifs!$F$8:$U$907,13,0))</f>
        <v/>
      </c>
      <c r="H594" s="79" t="str">
        <f>IF(ISERROR(VLOOKUP($B594,Effectifs!$F$8:$U$907,14,0)),"",VLOOKUP($B594,Effectifs!$F$8:$U$907,14,0))</f>
        <v/>
      </c>
      <c r="I594" s="71"/>
      <c r="J594" s="71"/>
      <c r="K594" s="71"/>
      <c r="L594" s="71"/>
      <c r="M594" s="71"/>
      <c r="N594" s="71"/>
      <c r="O594" s="71"/>
      <c r="P594" s="71"/>
      <c r="Q594" s="71"/>
      <c r="R594" s="74"/>
    </row>
    <row r="595" spans="2:18" x14ac:dyDescent="0.25">
      <c r="B595" s="69"/>
      <c r="C595" s="77" t="str">
        <f ca="1">IF(ISERROR(($C$3-VLOOKUP($B595,Effectifs!$F$8:$U$907,5,0))/365),"",($C$3-VLOOKUP($B595,Effectifs!$F$8:$U$907,5,0))/365)</f>
        <v/>
      </c>
      <c r="D595" s="82" t="str">
        <f>IF(ISERROR(VLOOKUP($B595,Effectifs!$F$8:$U$907,7,0)),"",VLOOKUP($B595,Effectifs!$F$8:$U$907,7,0))</f>
        <v/>
      </c>
      <c r="E595" s="83" t="str">
        <f>IF(ISERROR(VLOOKUP($B595,Effectifs!$F$8:$U$907,8,0)),"",VLOOKUP($B595,Effectifs!$F$8:$U$907,8,0))</f>
        <v/>
      </c>
      <c r="F595" s="83" t="str">
        <f>IF(ISERROR(VLOOKUP($B595,Effectifs!$F$8:$U$907,10,0)),"",VLOOKUP($B595,Effectifs!$F$8:$U$907,10,0))</f>
        <v/>
      </c>
      <c r="G595" s="82" t="str">
        <f>IF(ISERROR(VLOOKUP($B595,Effectifs!$F$8:$U$907,13,0)),"",VLOOKUP($B595,Effectifs!$F$8:$U$907,13,0))</f>
        <v/>
      </c>
      <c r="H595" s="79" t="str">
        <f>IF(ISERROR(VLOOKUP($B595,Effectifs!$F$8:$U$907,14,0)),"",VLOOKUP($B595,Effectifs!$F$8:$U$907,14,0))</f>
        <v/>
      </c>
      <c r="I595" s="71"/>
      <c r="J595" s="71"/>
      <c r="K595" s="71"/>
      <c r="L595" s="71"/>
      <c r="M595" s="71"/>
      <c r="N595" s="71"/>
      <c r="O595" s="71"/>
      <c r="P595" s="71"/>
      <c r="Q595" s="71"/>
      <c r="R595" s="74"/>
    </row>
    <row r="596" spans="2:18" x14ac:dyDescent="0.25">
      <c r="B596" s="69"/>
      <c r="C596" s="77" t="str">
        <f ca="1">IF(ISERROR(($C$3-VLOOKUP($B596,Effectifs!$F$8:$U$907,5,0))/365),"",($C$3-VLOOKUP($B596,Effectifs!$F$8:$U$907,5,0))/365)</f>
        <v/>
      </c>
      <c r="D596" s="82" t="str">
        <f>IF(ISERROR(VLOOKUP($B596,Effectifs!$F$8:$U$907,7,0)),"",VLOOKUP($B596,Effectifs!$F$8:$U$907,7,0))</f>
        <v/>
      </c>
      <c r="E596" s="83" t="str">
        <f>IF(ISERROR(VLOOKUP($B596,Effectifs!$F$8:$U$907,8,0)),"",VLOOKUP($B596,Effectifs!$F$8:$U$907,8,0))</f>
        <v/>
      </c>
      <c r="F596" s="83" t="str">
        <f>IF(ISERROR(VLOOKUP($B596,Effectifs!$F$8:$U$907,10,0)),"",VLOOKUP($B596,Effectifs!$F$8:$U$907,10,0))</f>
        <v/>
      </c>
      <c r="G596" s="82" t="str">
        <f>IF(ISERROR(VLOOKUP($B596,Effectifs!$F$8:$U$907,13,0)),"",VLOOKUP($B596,Effectifs!$F$8:$U$907,13,0))</f>
        <v/>
      </c>
      <c r="H596" s="79" t="str">
        <f>IF(ISERROR(VLOOKUP($B596,Effectifs!$F$8:$U$907,14,0)),"",VLOOKUP($B596,Effectifs!$F$8:$U$907,14,0))</f>
        <v/>
      </c>
      <c r="I596" s="71"/>
      <c r="J596" s="71"/>
      <c r="K596" s="71"/>
      <c r="L596" s="71"/>
      <c r="M596" s="71"/>
      <c r="N596" s="71"/>
      <c r="O596" s="71"/>
      <c r="P596" s="71"/>
      <c r="Q596" s="71"/>
      <c r="R596" s="74"/>
    </row>
    <row r="597" spans="2:18" x14ac:dyDescent="0.25">
      <c r="B597" s="69"/>
      <c r="C597" s="77" t="str">
        <f ca="1">IF(ISERROR(($C$3-VLOOKUP($B597,Effectifs!$F$8:$U$907,5,0))/365),"",($C$3-VLOOKUP($B597,Effectifs!$F$8:$U$907,5,0))/365)</f>
        <v/>
      </c>
      <c r="D597" s="82" t="str">
        <f>IF(ISERROR(VLOOKUP($B597,Effectifs!$F$8:$U$907,7,0)),"",VLOOKUP($B597,Effectifs!$F$8:$U$907,7,0))</f>
        <v/>
      </c>
      <c r="E597" s="83" t="str">
        <f>IF(ISERROR(VLOOKUP($B597,Effectifs!$F$8:$U$907,8,0)),"",VLOOKUP($B597,Effectifs!$F$8:$U$907,8,0))</f>
        <v/>
      </c>
      <c r="F597" s="83" t="str">
        <f>IF(ISERROR(VLOOKUP($B597,Effectifs!$F$8:$U$907,10,0)),"",VLOOKUP($B597,Effectifs!$F$8:$U$907,10,0))</f>
        <v/>
      </c>
      <c r="G597" s="82" t="str">
        <f>IF(ISERROR(VLOOKUP($B597,Effectifs!$F$8:$U$907,13,0)),"",VLOOKUP($B597,Effectifs!$F$8:$U$907,13,0))</f>
        <v/>
      </c>
      <c r="H597" s="79" t="str">
        <f>IF(ISERROR(VLOOKUP($B597,Effectifs!$F$8:$U$907,14,0)),"",VLOOKUP($B597,Effectifs!$F$8:$U$907,14,0))</f>
        <v/>
      </c>
      <c r="I597" s="71"/>
      <c r="J597" s="71"/>
      <c r="K597" s="71"/>
      <c r="L597" s="71"/>
      <c r="M597" s="71"/>
      <c r="N597" s="71"/>
      <c r="O597" s="71"/>
      <c r="P597" s="71"/>
      <c r="Q597" s="71"/>
      <c r="R597" s="74"/>
    </row>
    <row r="598" spans="2:18" x14ac:dyDescent="0.25">
      <c r="B598" s="69"/>
      <c r="C598" s="77" t="str">
        <f ca="1">IF(ISERROR(($C$3-VLOOKUP($B598,Effectifs!$F$8:$U$907,5,0))/365),"",($C$3-VLOOKUP($B598,Effectifs!$F$8:$U$907,5,0))/365)</f>
        <v/>
      </c>
      <c r="D598" s="82" t="str">
        <f>IF(ISERROR(VLOOKUP($B598,Effectifs!$F$8:$U$907,7,0)),"",VLOOKUP($B598,Effectifs!$F$8:$U$907,7,0))</f>
        <v/>
      </c>
      <c r="E598" s="83" t="str">
        <f>IF(ISERROR(VLOOKUP($B598,Effectifs!$F$8:$U$907,8,0)),"",VLOOKUP($B598,Effectifs!$F$8:$U$907,8,0))</f>
        <v/>
      </c>
      <c r="F598" s="83" t="str">
        <f>IF(ISERROR(VLOOKUP($B598,Effectifs!$F$8:$U$907,10,0)),"",VLOOKUP($B598,Effectifs!$F$8:$U$907,10,0))</f>
        <v/>
      </c>
      <c r="G598" s="82" t="str">
        <f>IF(ISERROR(VLOOKUP($B598,Effectifs!$F$8:$U$907,13,0)),"",VLOOKUP($B598,Effectifs!$F$8:$U$907,13,0))</f>
        <v/>
      </c>
      <c r="H598" s="79" t="str">
        <f>IF(ISERROR(VLOOKUP($B598,Effectifs!$F$8:$U$907,14,0)),"",VLOOKUP($B598,Effectifs!$F$8:$U$907,14,0))</f>
        <v/>
      </c>
      <c r="I598" s="71"/>
      <c r="J598" s="71"/>
      <c r="K598" s="71"/>
      <c r="L598" s="71"/>
      <c r="M598" s="71"/>
      <c r="N598" s="71"/>
      <c r="O598" s="71"/>
      <c r="P598" s="71"/>
      <c r="Q598" s="71"/>
      <c r="R598" s="74"/>
    </row>
    <row r="599" spans="2:18" x14ac:dyDescent="0.25">
      <c r="B599" s="69"/>
      <c r="C599" s="77" t="str">
        <f ca="1">IF(ISERROR(($C$3-VLOOKUP($B599,Effectifs!$F$8:$U$907,5,0))/365),"",($C$3-VLOOKUP($B599,Effectifs!$F$8:$U$907,5,0))/365)</f>
        <v/>
      </c>
      <c r="D599" s="82" t="str">
        <f>IF(ISERROR(VLOOKUP($B599,Effectifs!$F$8:$U$907,7,0)),"",VLOOKUP($B599,Effectifs!$F$8:$U$907,7,0))</f>
        <v/>
      </c>
      <c r="E599" s="83" t="str">
        <f>IF(ISERROR(VLOOKUP($B599,Effectifs!$F$8:$U$907,8,0)),"",VLOOKUP($B599,Effectifs!$F$8:$U$907,8,0))</f>
        <v/>
      </c>
      <c r="F599" s="83" t="str">
        <f>IF(ISERROR(VLOOKUP($B599,Effectifs!$F$8:$U$907,10,0)),"",VLOOKUP($B599,Effectifs!$F$8:$U$907,10,0))</f>
        <v/>
      </c>
      <c r="G599" s="82" t="str">
        <f>IF(ISERROR(VLOOKUP($B599,Effectifs!$F$8:$U$907,13,0)),"",VLOOKUP($B599,Effectifs!$F$8:$U$907,13,0))</f>
        <v/>
      </c>
      <c r="H599" s="79" t="str">
        <f>IF(ISERROR(VLOOKUP($B599,Effectifs!$F$8:$U$907,14,0)),"",VLOOKUP($B599,Effectifs!$F$8:$U$907,14,0))</f>
        <v/>
      </c>
      <c r="I599" s="71"/>
      <c r="J599" s="71"/>
      <c r="K599" s="71"/>
      <c r="L599" s="71"/>
      <c r="M599" s="71"/>
      <c r="N599" s="71"/>
      <c r="O599" s="71"/>
      <c r="P599" s="71"/>
      <c r="Q599" s="71"/>
      <c r="R599" s="74"/>
    </row>
    <row r="600" spans="2:18" x14ac:dyDescent="0.25">
      <c r="B600" s="69"/>
      <c r="C600" s="77" t="str">
        <f ca="1">IF(ISERROR(($C$3-VLOOKUP($B600,Effectifs!$F$8:$U$907,5,0))/365),"",($C$3-VLOOKUP($B600,Effectifs!$F$8:$U$907,5,0))/365)</f>
        <v/>
      </c>
      <c r="D600" s="82" t="str">
        <f>IF(ISERROR(VLOOKUP($B600,Effectifs!$F$8:$U$907,7,0)),"",VLOOKUP($B600,Effectifs!$F$8:$U$907,7,0))</f>
        <v/>
      </c>
      <c r="E600" s="83" t="str">
        <f>IF(ISERROR(VLOOKUP($B600,Effectifs!$F$8:$U$907,8,0)),"",VLOOKUP($B600,Effectifs!$F$8:$U$907,8,0))</f>
        <v/>
      </c>
      <c r="F600" s="83" t="str">
        <f>IF(ISERROR(VLOOKUP($B600,Effectifs!$F$8:$U$907,10,0)),"",VLOOKUP($B600,Effectifs!$F$8:$U$907,10,0))</f>
        <v/>
      </c>
      <c r="G600" s="82" t="str">
        <f>IF(ISERROR(VLOOKUP($B600,Effectifs!$F$8:$U$907,13,0)),"",VLOOKUP($B600,Effectifs!$F$8:$U$907,13,0))</f>
        <v/>
      </c>
      <c r="H600" s="79" t="str">
        <f>IF(ISERROR(VLOOKUP($B600,Effectifs!$F$8:$U$907,14,0)),"",VLOOKUP($B600,Effectifs!$F$8:$U$907,14,0))</f>
        <v/>
      </c>
      <c r="I600" s="71"/>
      <c r="J600" s="71"/>
      <c r="K600" s="71"/>
      <c r="L600" s="71"/>
      <c r="M600" s="71"/>
      <c r="N600" s="71"/>
      <c r="O600" s="71"/>
      <c r="P600" s="71"/>
      <c r="Q600" s="71"/>
      <c r="R600" s="74"/>
    </row>
    <row r="601" spans="2:18" x14ac:dyDescent="0.25">
      <c r="B601" s="69"/>
      <c r="C601" s="77" t="str">
        <f ca="1">IF(ISERROR(($C$3-VLOOKUP($B601,Effectifs!$F$8:$U$907,5,0))/365),"",($C$3-VLOOKUP($B601,Effectifs!$F$8:$U$907,5,0))/365)</f>
        <v/>
      </c>
      <c r="D601" s="82" t="str">
        <f>IF(ISERROR(VLOOKUP($B601,Effectifs!$F$8:$U$907,7,0)),"",VLOOKUP($B601,Effectifs!$F$8:$U$907,7,0))</f>
        <v/>
      </c>
      <c r="E601" s="83" t="str">
        <f>IF(ISERROR(VLOOKUP($B601,Effectifs!$F$8:$U$907,8,0)),"",VLOOKUP($B601,Effectifs!$F$8:$U$907,8,0))</f>
        <v/>
      </c>
      <c r="F601" s="83" t="str">
        <f>IF(ISERROR(VLOOKUP($B601,Effectifs!$F$8:$U$907,10,0)),"",VLOOKUP($B601,Effectifs!$F$8:$U$907,10,0))</f>
        <v/>
      </c>
      <c r="G601" s="82" t="str">
        <f>IF(ISERROR(VLOOKUP($B601,Effectifs!$F$8:$U$907,13,0)),"",VLOOKUP($B601,Effectifs!$F$8:$U$907,13,0))</f>
        <v/>
      </c>
      <c r="H601" s="79" t="str">
        <f>IF(ISERROR(VLOOKUP($B601,Effectifs!$F$8:$U$907,14,0)),"",VLOOKUP($B601,Effectifs!$F$8:$U$907,14,0))</f>
        <v/>
      </c>
      <c r="I601" s="71"/>
      <c r="J601" s="71"/>
      <c r="K601" s="71"/>
      <c r="L601" s="71"/>
      <c r="M601" s="71"/>
      <c r="N601" s="71"/>
      <c r="O601" s="71"/>
      <c r="P601" s="71"/>
      <c r="Q601" s="71"/>
      <c r="R601" s="74"/>
    </row>
    <row r="602" spans="2:18" x14ac:dyDescent="0.25">
      <c r="B602" s="69"/>
      <c r="C602" s="77" t="str">
        <f ca="1">IF(ISERROR(($C$3-VLOOKUP($B602,Effectifs!$F$8:$U$907,5,0))/365),"",($C$3-VLOOKUP($B602,Effectifs!$F$8:$U$907,5,0))/365)</f>
        <v/>
      </c>
      <c r="D602" s="82" t="str">
        <f>IF(ISERROR(VLOOKUP($B602,Effectifs!$F$8:$U$907,7,0)),"",VLOOKUP($B602,Effectifs!$F$8:$U$907,7,0))</f>
        <v/>
      </c>
      <c r="E602" s="83" t="str">
        <f>IF(ISERROR(VLOOKUP($B602,Effectifs!$F$8:$U$907,8,0)),"",VLOOKUP($B602,Effectifs!$F$8:$U$907,8,0))</f>
        <v/>
      </c>
      <c r="F602" s="83" t="str">
        <f>IF(ISERROR(VLOOKUP($B602,Effectifs!$F$8:$U$907,10,0)),"",VLOOKUP($B602,Effectifs!$F$8:$U$907,10,0))</f>
        <v/>
      </c>
      <c r="G602" s="82" t="str">
        <f>IF(ISERROR(VLOOKUP($B602,Effectifs!$F$8:$U$907,13,0)),"",VLOOKUP($B602,Effectifs!$F$8:$U$907,13,0))</f>
        <v/>
      </c>
      <c r="H602" s="79" t="str">
        <f>IF(ISERROR(VLOOKUP($B602,Effectifs!$F$8:$U$907,14,0)),"",VLOOKUP($B602,Effectifs!$F$8:$U$907,14,0))</f>
        <v/>
      </c>
      <c r="I602" s="71"/>
      <c r="J602" s="71"/>
      <c r="K602" s="71"/>
      <c r="L602" s="71"/>
      <c r="M602" s="71"/>
      <c r="N602" s="71"/>
      <c r="O602" s="71"/>
      <c r="P602" s="71"/>
      <c r="Q602" s="71"/>
      <c r="R602" s="74"/>
    </row>
    <row r="603" spans="2:18" x14ac:dyDescent="0.25">
      <c r="B603" s="69"/>
      <c r="C603" s="77" t="str">
        <f ca="1">IF(ISERROR(($C$3-VLOOKUP($B603,Effectifs!$F$8:$U$907,5,0))/365),"",($C$3-VLOOKUP($B603,Effectifs!$F$8:$U$907,5,0))/365)</f>
        <v/>
      </c>
      <c r="D603" s="82" t="str">
        <f>IF(ISERROR(VLOOKUP($B603,Effectifs!$F$8:$U$907,7,0)),"",VLOOKUP($B603,Effectifs!$F$8:$U$907,7,0))</f>
        <v/>
      </c>
      <c r="E603" s="83" t="str">
        <f>IF(ISERROR(VLOOKUP($B603,Effectifs!$F$8:$U$907,8,0)),"",VLOOKUP($B603,Effectifs!$F$8:$U$907,8,0))</f>
        <v/>
      </c>
      <c r="F603" s="83" t="str">
        <f>IF(ISERROR(VLOOKUP($B603,Effectifs!$F$8:$U$907,10,0)),"",VLOOKUP($B603,Effectifs!$F$8:$U$907,10,0))</f>
        <v/>
      </c>
      <c r="G603" s="82" t="str">
        <f>IF(ISERROR(VLOOKUP($B603,Effectifs!$F$8:$U$907,13,0)),"",VLOOKUP($B603,Effectifs!$F$8:$U$907,13,0))</f>
        <v/>
      </c>
      <c r="H603" s="79" t="str">
        <f>IF(ISERROR(VLOOKUP($B603,Effectifs!$F$8:$U$907,14,0)),"",VLOOKUP($B603,Effectifs!$F$8:$U$907,14,0))</f>
        <v/>
      </c>
      <c r="I603" s="71"/>
      <c r="J603" s="71"/>
      <c r="K603" s="71"/>
      <c r="L603" s="71"/>
      <c r="M603" s="71"/>
      <c r="N603" s="71"/>
      <c r="O603" s="71"/>
      <c r="P603" s="71"/>
      <c r="Q603" s="71"/>
      <c r="R603" s="74"/>
    </row>
    <row r="604" spans="2:18" x14ac:dyDescent="0.25">
      <c r="B604" s="69"/>
      <c r="C604" s="77" t="str">
        <f ca="1">IF(ISERROR(($C$3-VLOOKUP($B604,Effectifs!$F$8:$U$907,5,0))/365),"",($C$3-VLOOKUP($B604,Effectifs!$F$8:$U$907,5,0))/365)</f>
        <v/>
      </c>
      <c r="D604" s="82" t="str">
        <f>IF(ISERROR(VLOOKUP($B604,Effectifs!$F$8:$U$907,7,0)),"",VLOOKUP($B604,Effectifs!$F$8:$U$907,7,0))</f>
        <v/>
      </c>
      <c r="E604" s="83" t="str">
        <f>IF(ISERROR(VLOOKUP($B604,Effectifs!$F$8:$U$907,8,0)),"",VLOOKUP($B604,Effectifs!$F$8:$U$907,8,0))</f>
        <v/>
      </c>
      <c r="F604" s="83" t="str">
        <f>IF(ISERROR(VLOOKUP($B604,Effectifs!$F$8:$U$907,10,0)),"",VLOOKUP($B604,Effectifs!$F$8:$U$907,10,0))</f>
        <v/>
      </c>
      <c r="G604" s="82" t="str">
        <f>IF(ISERROR(VLOOKUP($B604,Effectifs!$F$8:$U$907,13,0)),"",VLOOKUP($B604,Effectifs!$F$8:$U$907,13,0))</f>
        <v/>
      </c>
      <c r="H604" s="79" t="str">
        <f>IF(ISERROR(VLOOKUP($B604,Effectifs!$F$8:$U$907,14,0)),"",VLOOKUP($B604,Effectifs!$F$8:$U$907,14,0))</f>
        <v/>
      </c>
      <c r="I604" s="71"/>
      <c r="J604" s="71"/>
      <c r="K604" s="71"/>
      <c r="L604" s="71"/>
      <c r="M604" s="71"/>
      <c r="N604" s="71"/>
      <c r="O604" s="71"/>
      <c r="P604" s="71"/>
      <c r="Q604" s="71"/>
      <c r="R604" s="74"/>
    </row>
    <row r="605" spans="2:18" x14ac:dyDescent="0.25">
      <c r="B605" s="69"/>
      <c r="C605" s="77" t="str">
        <f ca="1">IF(ISERROR(($C$3-VLOOKUP($B605,Effectifs!$F$8:$U$907,5,0))/365),"",($C$3-VLOOKUP($B605,Effectifs!$F$8:$U$907,5,0))/365)</f>
        <v/>
      </c>
      <c r="D605" s="82" t="str">
        <f>IF(ISERROR(VLOOKUP($B605,Effectifs!$F$8:$U$907,7,0)),"",VLOOKUP($B605,Effectifs!$F$8:$U$907,7,0))</f>
        <v/>
      </c>
      <c r="E605" s="83" t="str">
        <f>IF(ISERROR(VLOOKUP($B605,Effectifs!$F$8:$U$907,8,0)),"",VLOOKUP($B605,Effectifs!$F$8:$U$907,8,0))</f>
        <v/>
      </c>
      <c r="F605" s="83" t="str">
        <f>IF(ISERROR(VLOOKUP($B605,Effectifs!$F$8:$U$907,10,0)),"",VLOOKUP($B605,Effectifs!$F$8:$U$907,10,0))</f>
        <v/>
      </c>
      <c r="G605" s="82" t="str">
        <f>IF(ISERROR(VLOOKUP($B605,Effectifs!$F$8:$U$907,13,0)),"",VLOOKUP($B605,Effectifs!$F$8:$U$907,13,0))</f>
        <v/>
      </c>
      <c r="H605" s="79" t="str">
        <f>IF(ISERROR(VLOOKUP($B605,Effectifs!$F$8:$U$907,14,0)),"",VLOOKUP($B605,Effectifs!$F$8:$U$907,14,0))</f>
        <v/>
      </c>
      <c r="I605" s="71"/>
      <c r="J605" s="71"/>
      <c r="K605" s="71"/>
      <c r="L605" s="71"/>
      <c r="M605" s="71"/>
      <c r="N605" s="71"/>
      <c r="O605" s="71"/>
      <c r="P605" s="71"/>
      <c r="Q605" s="71"/>
      <c r="R605" s="74"/>
    </row>
    <row r="606" spans="2:18" x14ac:dyDescent="0.25">
      <c r="B606" s="69"/>
      <c r="C606" s="77" t="str">
        <f ca="1">IF(ISERROR(($C$3-VLOOKUP($B606,Effectifs!$F$8:$U$907,5,0))/365),"",($C$3-VLOOKUP($B606,Effectifs!$F$8:$U$907,5,0))/365)</f>
        <v/>
      </c>
      <c r="D606" s="82" t="str">
        <f>IF(ISERROR(VLOOKUP($B606,Effectifs!$F$8:$U$907,7,0)),"",VLOOKUP($B606,Effectifs!$F$8:$U$907,7,0))</f>
        <v/>
      </c>
      <c r="E606" s="83" t="str">
        <f>IF(ISERROR(VLOOKUP($B606,Effectifs!$F$8:$U$907,8,0)),"",VLOOKUP($B606,Effectifs!$F$8:$U$907,8,0))</f>
        <v/>
      </c>
      <c r="F606" s="83" t="str">
        <f>IF(ISERROR(VLOOKUP($B606,Effectifs!$F$8:$U$907,10,0)),"",VLOOKUP($B606,Effectifs!$F$8:$U$907,10,0))</f>
        <v/>
      </c>
      <c r="G606" s="82" t="str">
        <f>IF(ISERROR(VLOOKUP($B606,Effectifs!$F$8:$U$907,13,0)),"",VLOOKUP($B606,Effectifs!$F$8:$U$907,13,0))</f>
        <v/>
      </c>
      <c r="H606" s="79" t="str">
        <f>IF(ISERROR(VLOOKUP($B606,Effectifs!$F$8:$U$907,14,0)),"",VLOOKUP($B606,Effectifs!$F$8:$U$907,14,0))</f>
        <v/>
      </c>
      <c r="I606" s="71"/>
      <c r="J606" s="71"/>
      <c r="K606" s="71"/>
      <c r="L606" s="71"/>
      <c r="M606" s="71"/>
      <c r="N606" s="71"/>
      <c r="O606" s="71"/>
      <c r="P606" s="71"/>
      <c r="Q606" s="71"/>
      <c r="R606" s="74"/>
    </row>
    <row r="607" spans="2:18" x14ac:dyDescent="0.25">
      <c r="B607" s="69"/>
      <c r="C607" s="77" t="str">
        <f ca="1">IF(ISERROR(($C$3-VLOOKUP($B607,Effectifs!$F$8:$U$907,5,0))/365),"",($C$3-VLOOKUP($B607,Effectifs!$F$8:$U$907,5,0))/365)</f>
        <v/>
      </c>
      <c r="D607" s="82" t="str">
        <f>IF(ISERROR(VLOOKUP($B607,Effectifs!$F$8:$U$907,7,0)),"",VLOOKUP($B607,Effectifs!$F$8:$U$907,7,0))</f>
        <v/>
      </c>
      <c r="E607" s="83" t="str">
        <f>IF(ISERROR(VLOOKUP($B607,Effectifs!$F$8:$U$907,8,0)),"",VLOOKUP($B607,Effectifs!$F$8:$U$907,8,0))</f>
        <v/>
      </c>
      <c r="F607" s="83" t="str">
        <f>IF(ISERROR(VLOOKUP($B607,Effectifs!$F$8:$U$907,10,0)),"",VLOOKUP($B607,Effectifs!$F$8:$U$907,10,0))</f>
        <v/>
      </c>
      <c r="G607" s="82" t="str">
        <f>IF(ISERROR(VLOOKUP($B607,Effectifs!$F$8:$U$907,13,0)),"",VLOOKUP($B607,Effectifs!$F$8:$U$907,13,0))</f>
        <v/>
      </c>
      <c r="H607" s="79" t="str">
        <f>IF(ISERROR(VLOOKUP($B607,Effectifs!$F$8:$U$907,14,0)),"",VLOOKUP($B607,Effectifs!$F$8:$U$907,14,0))</f>
        <v/>
      </c>
      <c r="I607" s="71"/>
      <c r="J607" s="71"/>
      <c r="K607" s="71"/>
      <c r="L607" s="71"/>
      <c r="M607" s="71"/>
      <c r="N607" s="71"/>
      <c r="O607" s="71"/>
      <c r="P607" s="71"/>
      <c r="Q607" s="71"/>
      <c r="R607" s="74"/>
    </row>
    <row r="608" spans="2:18" x14ac:dyDescent="0.25">
      <c r="B608" s="69"/>
      <c r="C608" s="77" t="str">
        <f ca="1">IF(ISERROR(($C$3-VLOOKUP($B608,Effectifs!$F$8:$U$907,5,0))/365),"",($C$3-VLOOKUP($B608,Effectifs!$F$8:$U$907,5,0))/365)</f>
        <v/>
      </c>
      <c r="D608" s="82" t="str">
        <f>IF(ISERROR(VLOOKUP($B608,Effectifs!$F$8:$U$907,7,0)),"",VLOOKUP($B608,Effectifs!$F$8:$U$907,7,0))</f>
        <v/>
      </c>
      <c r="E608" s="83" t="str">
        <f>IF(ISERROR(VLOOKUP($B608,Effectifs!$F$8:$U$907,8,0)),"",VLOOKUP($B608,Effectifs!$F$8:$U$907,8,0))</f>
        <v/>
      </c>
      <c r="F608" s="83" t="str">
        <f>IF(ISERROR(VLOOKUP($B608,Effectifs!$F$8:$U$907,10,0)),"",VLOOKUP($B608,Effectifs!$F$8:$U$907,10,0))</f>
        <v/>
      </c>
      <c r="G608" s="82" t="str">
        <f>IF(ISERROR(VLOOKUP($B608,Effectifs!$F$8:$U$907,13,0)),"",VLOOKUP($B608,Effectifs!$F$8:$U$907,13,0))</f>
        <v/>
      </c>
      <c r="H608" s="79" t="str">
        <f>IF(ISERROR(VLOOKUP($B608,Effectifs!$F$8:$U$907,14,0)),"",VLOOKUP($B608,Effectifs!$F$8:$U$907,14,0))</f>
        <v/>
      </c>
      <c r="I608" s="71"/>
      <c r="J608" s="71"/>
      <c r="K608" s="71"/>
      <c r="L608" s="71"/>
      <c r="M608" s="71"/>
      <c r="N608" s="71"/>
      <c r="O608" s="71"/>
      <c r="P608" s="71"/>
      <c r="Q608" s="71"/>
      <c r="R608" s="74"/>
    </row>
    <row r="609" spans="2:18" x14ac:dyDescent="0.25">
      <c r="B609" s="69"/>
      <c r="C609" s="77" t="str">
        <f ca="1">IF(ISERROR(($C$3-VLOOKUP($B609,Effectifs!$F$8:$U$907,5,0))/365),"",($C$3-VLOOKUP($B609,Effectifs!$F$8:$U$907,5,0))/365)</f>
        <v/>
      </c>
      <c r="D609" s="82" t="str">
        <f>IF(ISERROR(VLOOKUP($B609,Effectifs!$F$8:$U$907,7,0)),"",VLOOKUP($B609,Effectifs!$F$8:$U$907,7,0))</f>
        <v/>
      </c>
      <c r="E609" s="83" t="str">
        <f>IF(ISERROR(VLOOKUP($B609,Effectifs!$F$8:$U$907,8,0)),"",VLOOKUP($B609,Effectifs!$F$8:$U$907,8,0))</f>
        <v/>
      </c>
      <c r="F609" s="83" t="str">
        <f>IF(ISERROR(VLOOKUP($B609,Effectifs!$F$8:$U$907,10,0)),"",VLOOKUP($B609,Effectifs!$F$8:$U$907,10,0))</f>
        <v/>
      </c>
      <c r="G609" s="82" t="str">
        <f>IF(ISERROR(VLOOKUP($B609,Effectifs!$F$8:$U$907,13,0)),"",VLOOKUP($B609,Effectifs!$F$8:$U$907,13,0))</f>
        <v/>
      </c>
      <c r="H609" s="79" t="str">
        <f>IF(ISERROR(VLOOKUP($B609,Effectifs!$F$8:$U$907,14,0)),"",VLOOKUP($B609,Effectifs!$F$8:$U$907,14,0))</f>
        <v/>
      </c>
      <c r="I609" s="71"/>
      <c r="J609" s="71"/>
      <c r="K609" s="71"/>
      <c r="L609" s="71"/>
      <c r="M609" s="71"/>
      <c r="N609" s="71"/>
      <c r="O609" s="71"/>
      <c r="P609" s="71"/>
      <c r="Q609" s="71"/>
      <c r="R609" s="74"/>
    </row>
    <row r="610" spans="2:18" x14ac:dyDescent="0.25">
      <c r="B610" s="69"/>
      <c r="C610" s="77" t="str">
        <f ca="1">IF(ISERROR(($C$3-VLOOKUP($B610,Effectifs!$F$8:$U$907,5,0))/365),"",($C$3-VLOOKUP($B610,Effectifs!$F$8:$U$907,5,0))/365)</f>
        <v/>
      </c>
      <c r="D610" s="82" t="str">
        <f>IF(ISERROR(VLOOKUP($B610,Effectifs!$F$8:$U$907,7,0)),"",VLOOKUP($B610,Effectifs!$F$8:$U$907,7,0))</f>
        <v/>
      </c>
      <c r="E610" s="83" t="str">
        <f>IF(ISERROR(VLOOKUP($B610,Effectifs!$F$8:$U$907,8,0)),"",VLOOKUP($B610,Effectifs!$F$8:$U$907,8,0))</f>
        <v/>
      </c>
      <c r="F610" s="83" t="str">
        <f>IF(ISERROR(VLOOKUP($B610,Effectifs!$F$8:$U$907,10,0)),"",VLOOKUP($B610,Effectifs!$F$8:$U$907,10,0))</f>
        <v/>
      </c>
      <c r="G610" s="82" t="str">
        <f>IF(ISERROR(VLOOKUP($B610,Effectifs!$F$8:$U$907,13,0)),"",VLOOKUP($B610,Effectifs!$F$8:$U$907,13,0))</f>
        <v/>
      </c>
      <c r="H610" s="79" t="str">
        <f>IF(ISERROR(VLOOKUP($B610,Effectifs!$F$8:$U$907,14,0)),"",VLOOKUP($B610,Effectifs!$F$8:$U$907,14,0))</f>
        <v/>
      </c>
      <c r="I610" s="71"/>
      <c r="J610" s="71"/>
      <c r="K610" s="71"/>
      <c r="L610" s="71"/>
      <c r="M610" s="71"/>
      <c r="N610" s="71"/>
      <c r="O610" s="71"/>
      <c r="P610" s="71"/>
      <c r="Q610" s="71"/>
      <c r="R610" s="74"/>
    </row>
    <row r="611" spans="2:18" x14ac:dyDescent="0.25">
      <c r="B611" s="69"/>
      <c r="C611" s="77" t="str">
        <f ca="1">IF(ISERROR(($C$3-VLOOKUP($B611,Effectifs!$F$8:$U$907,5,0))/365),"",($C$3-VLOOKUP($B611,Effectifs!$F$8:$U$907,5,0))/365)</f>
        <v/>
      </c>
      <c r="D611" s="82" t="str">
        <f>IF(ISERROR(VLOOKUP($B611,Effectifs!$F$8:$U$907,7,0)),"",VLOOKUP($B611,Effectifs!$F$8:$U$907,7,0))</f>
        <v/>
      </c>
      <c r="E611" s="83" t="str">
        <f>IF(ISERROR(VLOOKUP($B611,Effectifs!$F$8:$U$907,8,0)),"",VLOOKUP($B611,Effectifs!$F$8:$U$907,8,0))</f>
        <v/>
      </c>
      <c r="F611" s="83" t="str">
        <f>IF(ISERROR(VLOOKUP($B611,Effectifs!$F$8:$U$907,10,0)),"",VLOOKUP($B611,Effectifs!$F$8:$U$907,10,0))</f>
        <v/>
      </c>
      <c r="G611" s="82" t="str">
        <f>IF(ISERROR(VLOOKUP($B611,Effectifs!$F$8:$U$907,13,0)),"",VLOOKUP($B611,Effectifs!$F$8:$U$907,13,0))</f>
        <v/>
      </c>
      <c r="H611" s="79" t="str">
        <f>IF(ISERROR(VLOOKUP($B611,Effectifs!$F$8:$U$907,14,0)),"",VLOOKUP($B611,Effectifs!$F$8:$U$907,14,0))</f>
        <v/>
      </c>
      <c r="I611" s="71"/>
      <c r="J611" s="71"/>
      <c r="K611" s="71"/>
      <c r="L611" s="71"/>
      <c r="M611" s="71"/>
      <c r="N611" s="71"/>
      <c r="O611" s="71"/>
      <c r="P611" s="71"/>
      <c r="Q611" s="71"/>
      <c r="R611" s="74"/>
    </row>
    <row r="612" spans="2:18" x14ac:dyDescent="0.25">
      <c r="B612" s="69"/>
      <c r="C612" s="77" t="str">
        <f ca="1">IF(ISERROR(($C$3-VLOOKUP($B612,Effectifs!$F$8:$U$907,5,0))/365),"",($C$3-VLOOKUP($B612,Effectifs!$F$8:$U$907,5,0))/365)</f>
        <v/>
      </c>
      <c r="D612" s="82" t="str">
        <f>IF(ISERROR(VLOOKUP($B612,Effectifs!$F$8:$U$907,7,0)),"",VLOOKUP($B612,Effectifs!$F$8:$U$907,7,0))</f>
        <v/>
      </c>
      <c r="E612" s="83" t="str">
        <f>IF(ISERROR(VLOOKUP($B612,Effectifs!$F$8:$U$907,8,0)),"",VLOOKUP($B612,Effectifs!$F$8:$U$907,8,0))</f>
        <v/>
      </c>
      <c r="F612" s="83" t="str">
        <f>IF(ISERROR(VLOOKUP($B612,Effectifs!$F$8:$U$907,10,0)),"",VLOOKUP($B612,Effectifs!$F$8:$U$907,10,0))</f>
        <v/>
      </c>
      <c r="G612" s="82" t="str">
        <f>IF(ISERROR(VLOOKUP($B612,Effectifs!$F$8:$U$907,13,0)),"",VLOOKUP($B612,Effectifs!$F$8:$U$907,13,0))</f>
        <v/>
      </c>
      <c r="H612" s="79" t="str">
        <f>IF(ISERROR(VLOOKUP($B612,Effectifs!$F$8:$U$907,14,0)),"",VLOOKUP($B612,Effectifs!$F$8:$U$907,14,0))</f>
        <v/>
      </c>
      <c r="I612" s="71"/>
      <c r="J612" s="71"/>
      <c r="K612" s="71"/>
      <c r="L612" s="71"/>
      <c r="M612" s="71"/>
      <c r="N612" s="71"/>
      <c r="O612" s="71"/>
      <c r="P612" s="71"/>
      <c r="Q612" s="71"/>
      <c r="R612" s="74"/>
    </row>
    <row r="613" spans="2:18" x14ac:dyDescent="0.25">
      <c r="B613" s="69"/>
      <c r="C613" s="77" t="str">
        <f ca="1">IF(ISERROR(($C$3-VLOOKUP($B613,Effectifs!$F$8:$U$907,5,0))/365),"",($C$3-VLOOKUP($B613,Effectifs!$F$8:$U$907,5,0))/365)</f>
        <v/>
      </c>
      <c r="D613" s="82" t="str">
        <f>IF(ISERROR(VLOOKUP($B613,Effectifs!$F$8:$U$907,7,0)),"",VLOOKUP($B613,Effectifs!$F$8:$U$907,7,0))</f>
        <v/>
      </c>
      <c r="E613" s="83" t="str">
        <f>IF(ISERROR(VLOOKUP($B613,Effectifs!$F$8:$U$907,8,0)),"",VLOOKUP($B613,Effectifs!$F$8:$U$907,8,0))</f>
        <v/>
      </c>
      <c r="F613" s="83" t="str">
        <f>IF(ISERROR(VLOOKUP($B613,Effectifs!$F$8:$U$907,10,0)),"",VLOOKUP($B613,Effectifs!$F$8:$U$907,10,0))</f>
        <v/>
      </c>
      <c r="G613" s="82" t="str">
        <f>IF(ISERROR(VLOOKUP($B613,Effectifs!$F$8:$U$907,13,0)),"",VLOOKUP($B613,Effectifs!$F$8:$U$907,13,0))</f>
        <v/>
      </c>
      <c r="H613" s="79" t="str">
        <f>IF(ISERROR(VLOOKUP($B613,Effectifs!$F$8:$U$907,14,0)),"",VLOOKUP($B613,Effectifs!$F$8:$U$907,14,0))</f>
        <v/>
      </c>
      <c r="I613" s="71"/>
      <c r="J613" s="71"/>
      <c r="K613" s="71"/>
      <c r="L613" s="71"/>
      <c r="M613" s="71"/>
      <c r="N613" s="71"/>
      <c r="O613" s="71"/>
      <c r="P613" s="71"/>
      <c r="Q613" s="71"/>
      <c r="R613" s="74"/>
    </row>
    <row r="614" spans="2:18" x14ac:dyDescent="0.25">
      <c r="B614" s="69"/>
      <c r="C614" s="77" t="str">
        <f ca="1">IF(ISERROR(($C$3-VLOOKUP($B614,Effectifs!$F$8:$U$907,5,0))/365),"",($C$3-VLOOKUP($B614,Effectifs!$F$8:$U$907,5,0))/365)</f>
        <v/>
      </c>
      <c r="D614" s="82" t="str">
        <f>IF(ISERROR(VLOOKUP($B614,Effectifs!$F$8:$U$907,7,0)),"",VLOOKUP($B614,Effectifs!$F$8:$U$907,7,0))</f>
        <v/>
      </c>
      <c r="E614" s="83" t="str">
        <f>IF(ISERROR(VLOOKUP($B614,Effectifs!$F$8:$U$907,8,0)),"",VLOOKUP($B614,Effectifs!$F$8:$U$907,8,0))</f>
        <v/>
      </c>
      <c r="F614" s="83" t="str">
        <f>IF(ISERROR(VLOOKUP($B614,Effectifs!$F$8:$U$907,10,0)),"",VLOOKUP($B614,Effectifs!$F$8:$U$907,10,0))</f>
        <v/>
      </c>
      <c r="G614" s="82" t="str">
        <f>IF(ISERROR(VLOOKUP($B614,Effectifs!$F$8:$U$907,13,0)),"",VLOOKUP($B614,Effectifs!$F$8:$U$907,13,0))</f>
        <v/>
      </c>
      <c r="H614" s="79" t="str">
        <f>IF(ISERROR(VLOOKUP($B614,Effectifs!$F$8:$U$907,14,0)),"",VLOOKUP($B614,Effectifs!$F$8:$U$907,14,0))</f>
        <v/>
      </c>
      <c r="I614" s="71"/>
      <c r="J614" s="71"/>
      <c r="K614" s="71"/>
      <c r="L614" s="71"/>
      <c r="M614" s="71"/>
      <c r="N614" s="71"/>
      <c r="O614" s="71"/>
      <c r="P614" s="71"/>
      <c r="Q614" s="71"/>
      <c r="R614" s="74"/>
    </row>
    <row r="615" spans="2:18" x14ac:dyDescent="0.25">
      <c r="B615" s="69"/>
      <c r="C615" s="77" t="str">
        <f ca="1">IF(ISERROR(($C$3-VLOOKUP($B615,Effectifs!$F$8:$U$907,5,0))/365),"",($C$3-VLOOKUP($B615,Effectifs!$F$8:$U$907,5,0))/365)</f>
        <v/>
      </c>
      <c r="D615" s="82" t="str">
        <f>IF(ISERROR(VLOOKUP($B615,Effectifs!$F$8:$U$907,7,0)),"",VLOOKUP($B615,Effectifs!$F$8:$U$907,7,0))</f>
        <v/>
      </c>
      <c r="E615" s="83" t="str">
        <f>IF(ISERROR(VLOOKUP($B615,Effectifs!$F$8:$U$907,8,0)),"",VLOOKUP($B615,Effectifs!$F$8:$U$907,8,0))</f>
        <v/>
      </c>
      <c r="F615" s="83" t="str">
        <f>IF(ISERROR(VLOOKUP($B615,Effectifs!$F$8:$U$907,10,0)),"",VLOOKUP($B615,Effectifs!$F$8:$U$907,10,0))</f>
        <v/>
      </c>
      <c r="G615" s="82" t="str">
        <f>IF(ISERROR(VLOOKUP($B615,Effectifs!$F$8:$U$907,13,0)),"",VLOOKUP($B615,Effectifs!$F$8:$U$907,13,0))</f>
        <v/>
      </c>
      <c r="H615" s="79" t="str">
        <f>IF(ISERROR(VLOOKUP($B615,Effectifs!$F$8:$U$907,14,0)),"",VLOOKUP($B615,Effectifs!$F$8:$U$907,14,0))</f>
        <v/>
      </c>
      <c r="I615" s="71"/>
      <c r="J615" s="71"/>
      <c r="K615" s="71"/>
      <c r="L615" s="71"/>
      <c r="M615" s="71"/>
      <c r="N615" s="71"/>
      <c r="O615" s="71"/>
      <c r="P615" s="71"/>
      <c r="Q615" s="71"/>
      <c r="R615" s="74"/>
    </row>
    <row r="616" spans="2:18" x14ac:dyDescent="0.25">
      <c r="B616" s="69"/>
      <c r="C616" s="77" t="str">
        <f ca="1">IF(ISERROR(($C$3-VLOOKUP($B616,Effectifs!$F$8:$U$907,5,0))/365),"",($C$3-VLOOKUP($B616,Effectifs!$F$8:$U$907,5,0))/365)</f>
        <v/>
      </c>
      <c r="D616" s="82" t="str">
        <f>IF(ISERROR(VLOOKUP($B616,Effectifs!$F$8:$U$907,7,0)),"",VLOOKUP($B616,Effectifs!$F$8:$U$907,7,0))</f>
        <v/>
      </c>
      <c r="E616" s="83" t="str">
        <f>IF(ISERROR(VLOOKUP($B616,Effectifs!$F$8:$U$907,8,0)),"",VLOOKUP($B616,Effectifs!$F$8:$U$907,8,0))</f>
        <v/>
      </c>
      <c r="F616" s="83" t="str">
        <f>IF(ISERROR(VLOOKUP($B616,Effectifs!$F$8:$U$907,10,0)),"",VLOOKUP($B616,Effectifs!$F$8:$U$907,10,0))</f>
        <v/>
      </c>
      <c r="G616" s="82" t="str">
        <f>IF(ISERROR(VLOOKUP($B616,Effectifs!$F$8:$U$907,13,0)),"",VLOOKUP($B616,Effectifs!$F$8:$U$907,13,0))</f>
        <v/>
      </c>
      <c r="H616" s="79" t="str">
        <f>IF(ISERROR(VLOOKUP($B616,Effectifs!$F$8:$U$907,14,0)),"",VLOOKUP($B616,Effectifs!$F$8:$U$907,14,0))</f>
        <v/>
      </c>
      <c r="I616" s="71"/>
      <c r="J616" s="71"/>
      <c r="K616" s="71"/>
      <c r="L616" s="71"/>
      <c r="M616" s="71"/>
      <c r="N616" s="71"/>
      <c r="O616" s="71"/>
      <c r="P616" s="71"/>
      <c r="Q616" s="71"/>
      <c r="R616" s="74"/>
    </row>
    <row r="617" spans="2:18" x14ac:dyDescent="0.25">
      <c r="B617" s="69"/>
      <c r="C617" s="77" t="str">
        <f ca="1">IF(ISERROR(($C$3-VLOOKUP($B617,Effectifs!$F$8:$U$907,5,0))/365),"",($C$3-VLOOKUP($B617,Effectifs!$F$8:$U$907,5,0))/365)</f>
        <v/>
      </c>
      <c r="D617" s="82" t="str">
        <f>IF(ISERROR(VLOOKUP($B617,Effectifs!$F$8:$U$907,7,0)),"",VLOOKUP($B617,Effectifs!$F$8:$U$907,7,0))</f>
        <v/>
      </c>
      <c r="E617" s="83" t="str">
        <f>IF(ISERROR(VLOOKUP($B617,Effectifs!$F$8:$U$907,8,0)),"",VLOOKUP($B617,Effectifs!$F$8:$U$907,8,0))</f>
        <v/>
      </c>
      <c r="F617" s="83" t="str">
        <f>IF(ISERROR(VLOOKUP($B617,Effectifs!$F$8:$U$907,10,0)),"",VLOOKUP($B617,Effectifs!$F$8:$U$907,10,0))</f>
        <v/>
      </c>
      <c r="G617" s="82" t="str">
        <f>IF(ISERROR(VLOOKUP($B617,Effectifs!$F$8:$U$907,13,0)),"",VLOOKUP($B617,Effectifs!$F$8:$U$907,13,0))</f>
        <v/>
      </c>
      <c r="H617" s="79" t="str">
        <f>IF(ISERROR(VLOOKUP($B617,Effectifs!$F$8:$U$907,14,0)),"",VLOOKUP($B617,Effectifs!$F$8:$U$907,14,0))</f>
        <v/>
      </c>
      <c r="I617" s="71"/>
      <c r="J617" s="71"/>
      <c r="K617" s="71"/>
      <c r="L617" s="71"/>
      <c r="M617" s="71"/>
      <c r="N617" s="71"/>
      <c r="O617" s="71"/>
      <c r="P617" s="71"/>
      <c r="Q617" s="71"/>
      <c r="R617" s="74"/>
    </row>
    <row r="618" spans="2:18" x14ac:dyDescent="0.25">
      <c r="B618" s="69"/>
      <c r="C618" s="77" t="str">
        <f ca="1">IF(ISERROR(($C$3-VLOOKUP($B618,Effectifs!$F$8:$U$907,5,0))/365),"",($C$3-VLOOKUP($B618,Effectifs!$F$8:$U$907,5,0))/365)</f>
        <v/>
      </c>
      <c r="D618" s="82" t="str">
        <f>IF(ISERROR(VLOOKUP($B618,Effectifs!$F$8:$U$907,7,0)),"",VLOOKUP($B618,Effectifs!$F$8:$U$907,7,0))</f>
        <v/>
      </c>
      <c r="E618" s="83" t="str">
        <f>IF(ISERROR(VLOOKUP($B618,Effectifs!$F$8:$U$907,8,0)),"",VLOOKUP($B618,Effectifs!$F$8:$U$907,8,0))</f>
        <v/>
      </c>
      <c r="F618" s="83" t="str">
        <f>IF(ISERROR(VLOOKUP($B618,Effectifs!$F$8:$U$907,10,0)),"",VLOOKUP($B618,Effectifs!$F$8:$U$907,10,0))</f>
        <v/>
      </c>
      <c r="G618" s="82" t="str">
        <f>IF(ISERROR(VLOOKUP($B618,Effectifs!$F$8:$U$907,13,0)),"",VLOOKUP($B618,Effectifs!$F$8:$U$907,13,0))</f>
        <v/>
      </c>
      <c r="H618" s="79" t="str">
        <f>IF(ISERROR(VLOOKUP($B618,Effectifs!$F$8:$U$907,14,0)),"",VLOOKUP($B618,Effectifs!$F$8:$U$907,14,0))</f>
        <v/>
      </c>
      <c r="I618" s="71"/>
      <c r="J618" s="71"/>
      <c r="K618" s="71"/>
      <c r="L618" s="71"/>
      <c r="M618" s="71"/>
      <c r="N618" s="71"/>
      <c r="O618" s="71"/>
      <c r="P618" s="71"/>
      <c r="Q618" s="71"/>
      <c r="R618" s="74"/>
    </row>
    <row r="619" spans="2:18" x14ac:dyDescent="0.25">
      <c r="B619" s="69"/>
      <c r="C619" s="77" t="str">
        <f ca="1">IF(ISERROR(($C$3-VLOOKUP($B619,Effectifs!$F$8:$U$907,5,0))/365),"",($C$3-VLOOKUP($B619,Effectifs!$F$8:$U$907,5,0))/365)</f>
        <v/>
      </c>
      <c r="D619" s="82" t="str">
        <f>IF(ISERROR(VLOOKUP($B619,Effectifs!$F$8:$U$907,7,0)),"",VLOOKUP($B619,Effectifs!$F$8:$U$907,7,0))</f>
        <v/>
      </c>
      <c r="E619" s="83" t="str">
        <f>IF(ISERROR(VLOOKUP($B619,Effectifs!$F$8:$U$907,8,0)),"",VLOOKUP($B619,Effectifs!$F$8:$U$907,8,0))</f>
        <v/>
      </c>
      <c r="F619" s="83" t="str">
        <f>IF(ISERROR(VLOOKUP($B619,Effectifs!$F$8:$U$907,10,0)),"",VLOOKUP($B619,Effectifs!$F$8:$U$907,10,0))</f>
        <v/>
      </c>
      <c r="G619" s="82" t="str">
        <f>IF(ISERROR(VLOOKUP($B619,Effectifs!$F$8:$U$907,13,0)),"",VLOOKUP($B619,Effectifs!$F$8:$U$907,13,0))</f>
        <v/>
      </c>
      <c r="H619" s="79" t="str">
        <f>IF(ISERROR(VLOOKUP($B619,Effectifs!$F$8:$U$907,14,0)),"",VLOOKUP($B619,Effectifs!$F$8:$U$907,14,0))</f>
        <v/>
      </c>
      <c r="I619" s="71"/>
      <c r="J619" s="71"/>
      <c r="K619" s="71"/>
      <c r="L619" s="71"/>
      <c r="M619" s="71"/>
      <c r="N619" s="71"/>
      <c r="O619" s="71"/>
      <c r="P619" s="71"/>
      <c r="Q619" s="71"/>
      <c r="R619" s="74"/>
    </row>
    <row r="620" spans="2:18" x14ac:dyDescent="0.25">
      <c r="B620" s="69"/>
      <c r="C620" s="77" t="str">
        <f ca="1">IF(ISERROR(($C$3-VLOOKUP($B620,Effectifs!$F$8:$U$907,5,0))/365),"",($C$3-VLOOKUP($B620,Effectifs!$F$8:$U$907,5,0))/365)</f>
        <v/>
      </c>
      <c r="D620" s="82" t="str">
        <f>IF(ISERROR(VLOOKUP($B620,Effectifs!$F$8:$U$907,7,0)),"",VLOOKUP($B620,Effectifs!$F$8:$U$907,7,0))</f>
        <v/>
      </c>
      <c r="E620" s="83" t="str">
        <f>IF(ISERROR(VLOOKUP($B620,Effectifs!$F$8:$U$907,8,0)),"",VLOOKUP($B620,Effectifs!$F$8:$U$907,8,0))</f>
        <v/>
      </c>
      <c r="F620" s="83" t="str">
        <f>IF(ISERROR(VLOOKUP($B620,Effectifs!$F$8:$U$907,10,0)),"",VLOOKUP($B620,Effectifs!$F$8:$U$907,10,0))</f>
        <v/>
      </c>
      <c r="G620" s="82" t="str">
        <f>IF(ISERROR(VLOOKUP($B620,Effectifs!$F$8:$U$907,13,0)),"",VLOOKUP($B620,Effectifs!$F$8:$U$907,13,0))</f>
        <v/>
      </c>
      <c r="H620" s="79" t="str">
        <f>IF(ISERROR(VLOOKUP($B620,Effectifs!$F$8:$U$907,14,0)),"",VLOOKUP($B620,Effectifs!$F$8:$U$907,14,0))</f>
        <v/>
      </c>
      <c r="I620" s="71"/>
      <c r="J620" s="71"/>
      <c r="K620" s="71"/>
      <c r="L620" s="71"/>
      <c r="M620" s="71"/>
      <c r="N620" s="71"/>
      <c r="O620" s="71"/>
      <c r="P620" s="71"/>
      <c r="Q620" s="71"/>
      <c r="R620" s="74"/>
    </row>
    <row r="621" spans="2:18" x14ac:dyDescent="0.25">
      <c r="B621" s="69"/>
      <c r="C621" s="77" t="str">
        <f ca="1">IF(ISERROR(($C$3-VLOOKUP($B621,Effectifs!$F$8:$U$907,5,0))/365),"",($C$3-VLOOKUP($B621,Effectifs!$F$8:$U$907,5,0))/365)</f>
        <v/>
      </c>
      <c r="D621" s="82" t="str">
        <f>IF(ISERROR(VLOOKUP($B621,Effectifs!$F$8:$U$907,7,0)),"",VLOOKUP($B621,Effectifs!$F$8:$U$907,7,0))</f>
        <v/>
      </c>
      <c r="E621" s="83" t="str">
        <f>IF(ISERROR(VLOOKUP($B621,Effectifs!$F$8:$U$907,8,0)),"",VLOOKUP($B621,Effectifs!$F$8:$U$907,8,0))</f>
        <v/>
      </c>
      <c r="F621" s="83" t="str">
        <f>IF(ISERROR(VLOOKUP($B621,Effectifs!$F$8:$U$907,10,0)),"",VLOOKUP($B621,Effectifs!$F$8:$U$907,10,0))</f>
        <v/>
      </c>
      <c r="G621" s="82" t="str">
        <f>IF(ISERROR(VLOOKUP($B621,Effectifs!$F$8:$U$907,13,0)),"",VLOOKUP($B621,Effectifs!$F$8:$U$907,13,0))</f>
        <v/>
      </c>
      <c r="H621" s="79" t="str">
        <f>IF(ISERROR(VLOOKUP($B621,Effectifs!$F$8:$U$907,14,0)),"",VLOOKUP($B621,Effectifs!$F$8:$U$907,14,0))</f>
        <v/>
      </c>
      <c r="I621" s="71"/>
      <c r="J621" s="71"/>
      <c r="K621" s="71"/>
      <c r="L621" s="71"/>
      <c r="M621" s="71"/>
      <c r="N621" s="71"/>
      <c r="O621" s="71"/>
      <c r="P621" s="71"/>
      <c r="Q621" s="71"/>
      <c r="R621" s="74"/>
    </row>
    <row r="622" spans="2:18" x14ac:dyDescent="0.25">
      <c r="B622" s="69"/>
      <c r="C622" s="77" t="str">
        <f ca="1">IF(ISERROR(($C$3-VLOOKUP($B622,Effectifs!$F$8:$U$907,5,0))/365),"",($C$3-VLOOKUP($B622,Effectifs!$F$8:$U$907,5,0))/365)</f>
        <v/>
      </c>
      <c r="D622" s="82" t="str">
        <f>IF(ISERROR(VLOOKUP($B622,Effectifs!$F$8:$U$907,7,0)),"",VLOOKUP($B622,Effectifs!$F$8:$U$907,7,0))</f>
        <v/>
      </c>
      <c r="E622" s="83" t="str">
        <f>IF(ISERROR(VLOOKUP($B622,Effectifs!$F$8:$U$907,8,0)),"",VLOOKUP($B622,Effectifs!$F$8:$U$907,8,0))</f>
        <v/>
      </c>
      <c r="F622" s="83" t="str">
        <f>IF(ISERROR(VLOOKUP($B622,Effectifs!$F$8:$U$907,10,0)),"",VLOOKUP($B622,Effectifs!$F$8:$U$907,10,0))</f>
        <v/>
      </c>
      <c r="G622" s="82" t="str">
        <f>IF(ISERROR(VLOOKUP($B622,Effectifs!$F$8:$U$907,13,0)),"",VLOOKUP($B622,Effectifs!$F$8:$U$907,13,0))</f>
        <v/>
      </c>
      <c r="H622" s="79" t="str">
        <f>IF(ISERROR(VLOOKUP($B622,Effectifs!$F$8:$U$907,14,0)),"",VLOOKUP($B622,Effectifs!$F$8:$U$907,14,0))</f>
        <v/>
      </c>
      <c r="I622" s="71"/>
      <c r="J622" s="71"/>
      <c r="K622" s="71"/>
      <c r="L622" s="71"/>
      <c r="M622" s="71"/>
      <c r="N622" s="71"/>
      <c r="O622" s="71"/>
      <c r="P622" s="71"/>
      <c r="Q622" s="71"/>
      <c r="R622" s="74"/>
    </row>
    <row r="623" spans="2:18" x14ac:dyDescent="0.25">
      <c r="B623" s="69"/>
      <c r="C623" s="77" t="str">
        <f ca="1">IF(ISERROR(($C$3-VLOOKUP($B623,Effectifs!$F$8:$U$907,5,0))/365),"",($C$3-VLOOKUP($B623,Effectifs!$F$8:$U$907,5,0))/365)</f>
        <v/>
      </c>
      <c r="D623" s="82" t="str">
        <f>IF(ISERROR(VLOOKUP($B623,Effectifs!$F$8:$U$907,7,0)),"",VLOOKUP($B623,Effectifs!$F$8:$U$907,7,0))</f>
        <v/>
      </c>
      <c r="E623" s="83" t="str">
        <f>IF(ISERROR(VLOOKUP($B623,Effectifs!$F$8:$U$907,8,0)),"",VLOOKUP($B623,Effectifs!$F$8:$U$907,8,0))</f>
        <v/>
      </c>
      <c r="F623" s="83" t="str">
        <f>IF(ISERROR(VLOOKUP($B623,Effectifs!$F$8:$U$907,10,0)),"",VLOOKUP($B623,Effectifs!$F$8:$U$907,10,0))</f>
        <v/>
      </c>
      <c r="G623" s="82" t="str">
        <f>IF(ISERROR(VLOOKUP($B623,Effectifs!$F$8:$U$907,13,0)),"",VLOOKUP($B623,Effectifs!$F$8:$U$907,13,0))</f>
        <v/>
      </c>
      <c r="H623" s="79" t="str">
        <f>IF(ISERROR(VLOOKUP($B623,Effectifs!$F$8:$U$907,14,0)),"",VLOOKUP($B623,Effectifs!$F$8:$U$907,14,0))</f>
        <v/>
      </c>
      <c r="I623" s="71"/>
      <c r="J623" s="71"/>
      <c r="K623" s="71"/>
      <c r="L623" s="71"/>
      <c r="M623" s="71"/>
      <c r="N623" s="71"/>
      <c r="O623" s="71"/>
      <c r="P623" s="71"/>
      <c r="Q623" s="71"/>
      <c r="R623" s="74"/>
    </row>
    <row r="624" spans="2:18" x14ac:dyDescent="0.25">
      <c r="B624" s="69"/>
      <c r="C624" s="77" t="str">
        <f ca="1">IF(ISERROR(($C$3-VLOOKUP($B624,Effectifs!$F$8:$U$907,5,0))/365),"",($C$3-VLOOKUP($B624,Effectifs!$F$8:$U$907,5,0))/365)</f>
        <v/>
      </c>
      <c r="D624" s="82" t="str">
        <f>IF(ISERROR(VLOOKUP($B624,Effectifs!$F$8:$U$907,7,0)),"",VLOOKUP($B624,Effectifs!$F$8:$U$907,7,0))</f>
        <v/>
      </c>
      <c r="E624" s="83" t="str">
        <f>IF(ISERROR(VLOOKUP($B624,Effectifs!$F$8:$U$907,8,0)),"",VLOOKUP($B624,Effectifs!$F$8:$U$907,8,0))</f>
        <v/>
      </c>
      <c r="F624" s="83" t="str">
        <f>IF(ISERROR(VLOOKUP($B624,Effectifs!$F$8:$U$907,10,0)),"",VLOOKUP($B624,Effectifs!$F$8:$U$907,10,0))</f>
        <v/>
      </c>
      <c r="G624" s="82" t="str">
        <f>IF(ISERROR(VLOOKUP($B624,Effectifs!$F$8:$U$907,13,0)),"",VLOOKUP($B624,Effectifs!$F$8:$U$907,13,0))</f>
        <v/>
      </c>
      <c r="H624" s="79" t="str">
        <f>IF(ISERROR(VLOOKUP($B624,Effectifs!$F$8:$U$907,14,0)),"",VLOOKUP($B624,Effectifs!$F$8:$U$907,14,0))</f>
        <v/>
      </c>
      <c r="I624" s="71"/>
      <c r="J624" s="71"/>
      <c r="K624" s="71"/>
      <c r="L624" s="71"/>
      <c r="M624" s="71"/>
      <c r="N624" s="71"/>
      <c r="O624" s="71"/>
      <c r="P624" s="71"/>
      <c r="Q624" s="71"/>
      <c r="R624" s="74"/>
    </row>
    <row r="625" spans="2:18" x14ac:dyDescent="0.25">
      <c r="B625" s="69"/>
      <c r="C625" s="77" t="str">
        <f ca="1">IF(ISERROR(($C$3-VLOOKUP($B625,Effectifs!$F$8:$U$907,5,0))/365),"",($C$3-VLOOKUP($B625,Effectifs!$F$8:$U$907,5,0))/365)</f>
        <v/>
      </c>
      <c r="D625" s="82" t="str">
        <f>IF(ISERROR(VLOOKUP($B625,Effectifs!$F$8:$U$907,7,0)),"",VLOOKUP($B625,Effectifs!$F$8:$U$907,7,0))</f>
        <v/>
      </c>
      <c r="E625" s="83" t="str">
        <f>IF(ISERROR(VLOOKUP($B625,Effectifs!$F$8:$U$907,8,0)),"",VLOOKUP($B625,Effectifs!$F$8:$U$907,8,0))</f>
        <v/>
      </c>
      <c r="F625" s="83" t="str">
        <f>IF(ISERROR(VLOOKUP($B625,Effectifs!$F$8:$U$907,10,0)),"",VLOOKUP($B625,Effectifs!$F$8:$U$907,10,0))</f>
        <v/>
      </c>
      <c r="G625" s="82" t="str">
        <f>IF(ISERROR(VLOOKUP($B625,Effectifs!$F$8:$U$907,13,0)),"",VLOOKUP($B625,Effectifs!$F$8:$U$907,13,0))</f>
        <v/>
      </c>
      <c r="H625" s="79" t="str">
        <f>IF(ISERROR(VLOOKUP($B625,Effectifs!$F$8:$U$907,14,0)),"",VLOOKUP($B625,Effectifs!$F$8:$U$907,14,0))</f>
        <v/>
      </c>
      <c r="I625" s="71"/>
      <c r="J625" s="71"/>
      <c r="K625" s="71"/>
      <c r="L625" s="71"/>
      <c r="M625" s="71"/>
      <c r="N625" s="71"/>
      <c r="O625" s="71"/>
      <c r="P625" s="71"/>
      <c r="Q625" s="71"/>
      <c r="R625" s="74"/>
    </row>
    <row r="626" spans="2:18" x14ac:dyDescent="0.25">
      <c r="B626" s="69"/>
      <c r="C626" s="77" t="str">
        <f ca="1">IF(ISERROR(($C$3-VLOOKUP($B626,Effectifs!$F$8:$U$907,5,0))/365),"",($C$3-VLOOKUP($B626,Effectifs!$F$8:$U$907,5,0))/365)</f>
        <v/>
      </c>
      <c r="D626" s="82" t="str">
        <f>IF(ISERROR(VLOOKUP($B626,Effectifs!$F$8:$U$907,7,0)),"",VLOOKUP($B626,Effectifs!$F$8:$U$907,7,0))</f>
        <v/>
      </c>
      <c r="E626" s="83" t="str">
        <f>IF(ISERROR(VLOOKUP($B626,Effectifs!$F$8:$U$907,8,0)),"",VLOOKUP($B626,Effectifs!$F$8:$U$907,8,0))</f>
        <v/>
      </c>
      <c r="F626" s="83" t="str">
        <f>IF(ISERROR(VLOOKUP($B626,Effectifs!$F$8:$U$907,10,0)),"",VLOOKUP($B626,Effectifs!$F$8:$U$907,10,0))</f>
        <v/>
      </c>
      <c r="G626" s="82" t="str">
        <f>IF(ISERROR(VLOOKUP($B626,Effectifs!$F$8:$U$907,13,0)),"",VLOOKUP($B626,Effectifs!$F$8:$U$907,13,0))</f>
        <v/>
      </c>
      <c r="H626" s="79" t="str">
        <f>IF(ISERROR(VLOOKUP($B626,Effectifs!$F$8:$U$907,14,0)),"",VLOOKUP($B626,Effectifs!$F$8:$U$907,14,0))</f>
        <v/>
      </c>
      <c r="I626" s="71"/>
      <c r="J626" s="71"/>
      <c r="K626" s="71"/>
      <c r="L626" s="71"/>
      <c r="M626" s="71"/>
      <c r="N626" s="71"/>
      <c r="O626" s="71"/>
      <c r="P626" s="71"/>
      <c r="Q626" s="71"/>
      <c r="R626" s="74"/>
    </row>
    <row r="627" spans="2:18" x14ac:dyDescent="0.25">
      <c r="B627" s="69"/>
      <c r="C627" s="77" t="str">
        <f ca="1">IF(ISERROR(($C$3-VLOOKUP($B627,Effectifs!$F$8:$U$907,5,0))/365),"",($C$3-VLOOKUP($B627,Effectifs!$F$8:$U$907,5,0))/365)</f>
        <v/>
      </c>
      <c r="D627" s="82" t="str">
        <f>IF(ISERROR(VLOOKUP($B627,Effectifs!$F$8:$U$907,7,0)),"",VLOOKUP($B627,Effectifs!$F$8:$U$907,7,0))</f>
        <v/>
      </c>
      <c r="E627" s="83" t="str">
        <f>IF(ISERROR(VLOOKUP($B627,Effectifs!$F$8:$U$907,8,0)),"",VLOOKUP($B627,Effectifs!$F$8:$U$907,8,0))</f>
        <v/>
      </c>
      <c r="F627" s="83" t="str">
        <f>IF(ISERROR(VLOOKUP($B627,Effectifs!$F$8:$U$907,10,0)),"",VLOOKUP($B627,Effectifs!$F$8:$U$907,10,0))</f>
        <v/>
      </c>
      <c r="G627" s="82" t="str">
        <f>IF(ISERROR(VLOOKUP($B627,Effectifs!$F$8:$U$907,13,0)),"",VLOOKUP($B627,Effectifs!$F$8:$U$907,13,0))</f>
        <v/>
      </c>
      <c r="H627" s="79" t="str">
        <f>IF(ISERROR(VLOOKUP($B627,Effectifs!$F$8:$U$907,14,0)),"",VLOOKUP($B627,Effectifs!$F$8:$U$907,14,0))</f>
        <v/>
      </c>
      <c r="I627" s="71"/>
      <c r="J627" s="71"/>
      <c r="K627" s="71"/>
      <c r="L627" s="71"/>
      <c r="M627" s="71"/>
      <c r="N627" s="71"/>
      <c r="O627" s="71"/>
      <c r="P627" s="71"/>
      <c r="Q627" s="71"/>
      <c r="R627" s="74"/>
    </row>
    <row r="628" spans="2:18" x14ac:dyDescent="0.25">
      <c r="B628" s="69"/>
      <c r="C628" s="77" t="str">
        <f ca="1">IF(ISERROR(($C$3-VLOOKUP($B628,Effectifs!$F$8:$U$907,5,0))/365),"",($C$3-VLOOKUP($B628,Effectifs!$F$8:$U$907,5,0))/365)</f>
        <v/>
      </c>
      <c r="D628" s="82" t="str">
        <f>IF(ISERROR(VLOOKUP($B628,Effectifs!$F$8:$U$907,7,0)),"",VLOOKUP($B628,Effectifs!$F$8:$U$907,7,0))</f>
        <v/>
      </c>
      <c r="E628" s="83" t="str">
        <f>IF(ISERROR(VLOOKUP($B628,Effectifs!$F$8:$U$907,8,0)),"",VLOOKUP($B628,Effectifs!$F$8:$U$907,8,0))</f>
        <v/>
      </c>
      <c r="F628" s="83" t="str">
        <f>IF(ISERROR(VLOOKUP($B628,Effectifs!$F$8:$U$907,10,0)),"",VLOOKUP($B628,Effectifs!$F$8:$U$907,10,0))</f>
        <v/>
      </c>
      <c r="G628" s="82" t="str">
        <f>IF(ISERROR(VLOOKUP($B628,Effectifs!$F$8:$U$907,13,0)),"",VLOOKUP($B628,Effectifs!$F$8:$U$907,13,0))</f>
        <v/>
      </c>
      <c r="H628" s="79" t="str">
        <f>IF(ISERROR(VLOOKUP($B628,Effectifs!$F$8:$U$907,14,0)),"",VLOOKUP($B628,Effectifs!$F$8:$U$907,14,0))</f>
        <v/>
      </c>
      <c r="I628" s="71"/>
      <c r="J628" s="71"/>
      <c r="K628" s="71"/>
      <c r="L628" s="71"/>
      <c r="M628" s="71"/>
      <c r="N628" s="71"/>
      <c r="O628" s="71"/>
      <c r="P628" s="71"/>
      <c r="Q628" s="71"/>
      <c r="R628" s="74"/>
    </row>
    <row r="629" spans="2:18" x14ac:dyDescent="0.25">
      <c r="B629" s="69"/>
      <c r="C629" s="77" t="str">
        <f ca="1">IF(ISERROR(($C$3-VLOOKUP($B629,Effectifs!$F$8:$U$907,5,0))/365),"",($C$3-VLOOKUP($B629,Effectifs!$F$8:$U$907,5,0))/365)</f>
        <v/>
      </c>
      <c r="D629" s="82" t="str">
        <f>IF(ISERROR(VLOOKUP($B629,Effectifs!$F$8:$U$907,7,0)),"",VLOOKUP($B629,Effectifs!$F$8:$U$907,7,0))</f>
        <v/>
      </c>
      <c r="E629" s="83" t="str">
        <f>IF(ISERROR(VLOOKUP($B629,Effectifs!$F$8:$U$907,8,0)),"",VLOOKUP($B629,Effectifs!$F$8:$U$907,8,0))</f>
        <v/>
      </c>
      <c r="F629" s="83" t="str">
        <f>IF(ISERROR(VLOOKUP($B629,Effectifs!$F$8:$U$907,10,0)),"",VLOOKUP($B629,Effectifs!$F$8:$U$907,10,0))</f>
        <v/>
      </c>
      <c r="G629" s="82" t="str">
        <f>IF(ISERROR(VLOOKUP($B629,Effectifs!$F$8:$U$907,13,0)),"",VLOOKUP($B629,Effectifs!$F$8:$U$907,13,0))</f>
        <v/>
      </c>
      <c r="H629" s="79" t="str">
        <f>IF(ISERROR(VLOOKUP($B629,Effectifs!$F$8:$U$907,14,0)),"",VLOOKUP($B629,Effectifs!$F$8:$U$907,14,0))</f>
        <v/>
      </c>
      <c r="I629" s="71"/>
      <c r="J629" s="71"/>
      <c r="K629" s="71"/>
      <c r="L629" s="71"/>
      <c r="M629" s="71"/>
      <c r="N629" s="71"/>
      <c r="O629" s="71"/>
      <c r="P629" s="71"/>
      <c r="Q629" s="71"/>
      <c r="R629" s="74"/>
    </row>
    <row r="630" spans="2:18" x14ac:dyDescent="0.25">
      <c r="B630" s="69"/>
      <c r="C630" s="77" t="str">
        <f ca="1">IF(ISERROR(($C$3-VLOOKUP($B630,Effectifs!$F$8:$U$907,5,0))/365),"",($C$3-VLOOKUP($B630,Effectifs!$F$8:$U$907,5,0))/365)</f>
        <v/>
      </c>
      <c r="D630" s="82" t="str">
        <f>IF(ISERROR(VLOOKUP($B630,Effectifs!$F$8:$U$907,7,0)),"",VLOOKUP($B630,Effectifs!$F$8:$U$907,7,0))</f>
        <v/>
      </c>
      <c r="E630" s="83" t="str">
        <f>IF(ISERROR(VLOOKUP($B630,Effectifs!$F$8:$U$907,8,0)),"",VLOOKUP($B630,Effectifs!$F$8:$U$907,8,0))</f>
        <v/>
      </c>
      <c r="F630" s="83" t="str">
        <f>IF(ISERROR(VLOOKUP($B630,Effectifs!$F$8:$U$907,10,0)),"",VLOOKUP($B630,Effectifs!$F$8:$U$907,10,0))</f>
        <v/>
      </c>
      <c r="G630" s="82" t="str">
        <f>IF(ISERROR(VLOOKUP($B630,Effectifs!$F$8:$U$907,13,0)),"",VLOOKUP($B630,Effectifs!$F$8:$U$907,13,0))</f>
        <v/>
      </c>
      <c r="H630" s="79" t="str">
        <f>IF(ISERROR(VLOOKUP($B630,Effectifs!$F$8:$U$907,14,0)),"",VLOOKUP($B630,Effectifs!$F$8:$U$907,14,0))</f>
        <v/>
      </c>
      <c r="I630" s="71"/>
      <c r="J630" s="71"/>
      <c r="K630" s="71"/>
      <c r="L630" s="71"/>
      <c r="M630" s="71"/>
      <c r="N630" s="71"/>
      <c r="O630" s="71"/>
      <c r="P630" s="71"/>
      <c r="Q630" s="71"/>
      <c r="R630" s="74"/>
    </row>
    <row r="631" spans="2:18" x14ac:dyDescent="0.25">
      <c r="B631" s="69"/>
      <c r="C631" s="77" t="str">
        <f ca="1">IF(ISERROR(($C$3-VLOOKUP($B631,Effectifs!$F$8:$U$907,5,0))/365),"",($C$3-VLOOKUP($B631,Effectifs!$F$8:$U$907,5,0))/365)</f>
        <v/>
      </c>
      <c r="D631" s="82" t="str">
        <f>IF(ISERROR(VLOOKUP($B631,Effectifs!$F$8:$U$907,7,0)),"",VLOOKUP($B631,Effectifs!$F$8:$U$907,7,0))</f>
        <v/>
      </c>
      <c r="E631" s="83" t="str">
        <f>IF(ISERROR(VLOOKUP($B631,Effectifs!$F$8:$U$907,8,0)),"",VLOOKUP($B631,Effectifs!$F$8:$U$907,8,0))</f>
        <v/>
      </c>
      <c r="F631" s="83" t="str">
        <f>IF(ISERROR(VLOOKUP($B631,Effectifs!$F$8:$U$907,10,0)),"",VLOOKUP($B631,Effectifs!$F$8:$U$907,10,0))</f>
        <v/>
      </c>
      <c r="G631" s="82" t="str">
        <f>IF(ISERROR(VLOOKUP($B631,Effectifs!$F$8:$U$907,13,0)),"",VLOOKUP($B631,Effectifs!$F$8:$U$907,13,0))</f>
        <v/>
      </c>
      <c r="H631" s="79" t="str">
        <f>IF(ISERROR(VLOOKUP($B631,Effectifs!$F$8:$U$907,14,0)),"",VLOOKUP($B631,Effectifs!$F$8:$U$907,14,0))</f>
        <v/>
      </c>
      <c r="I631" s="71"/>
      <c r="J631" s="71"/>
      <c r="K631" s="71"/>
      <c r="L631" s="71"/>
      <c r="M631" s="71"/>
      <c r="N631" s="71"/>
      <c r="O631" s="71"/>
      <c r="P631" s="71"/>
      <c r="Q631" s="71"/>
      <c r="R631" s="74"/>
    </row>
    <row r="632" spans="2:18" x14ac:dyDescent="0.25">
      <c r="B632" s="69"/>
      <c r="C632" s="77" t="str">
        <f ca="1">IF(ISERROR(($C$3-VLOOKUP($B632,Effectifs!$F$8:$U$907,5,0))/365),"",($C$3-VLOOKUP($B632,Effectifs!$F$8:$U$907,5,0))/365)</f>
        <v/>
      </c>
      <c r="D632" s="82" t="str">
        <f>IF(ISERROR(VLOOKUP($B632,Effectifs!$F$8:$U$907,7,0)),"",VLOOKUP($B632,Effectifs!$F$8:$U$907,7,0))</f>
        <v/>
      </c>
      <c r="E632" s="83" t="str">
        <f>IF(ISERROR(VLOOKUP($B632,Effectifs!$F$8:$U$907,8,0)),"",VLOOKUP($B632,Effectifs!$F$8:$U$907,8,0))</f>
        <v/>
      </c>
      <c r="F632" s="83" t="str">
        <f>IF(ISERROR(VLOOKUP($B632,Effectifs!$F$8:$U$907,10,0)),"",VLOOKUP($B632,Effectifs!$F$8:$U$907,10,0))</f>
        <v/>
      </c>
      <c r="G632" s="82" t="str">
        <f>IF(ISERROR(VLOOKUP($B632,Effectifs!$F$8:$U$907,13,0)),"",VLOOKUP($B632,Effectifs!$F$8:$U$907,13,0))</f>
        <v/>
      </c>
      <c r="H632" s="79" t="str">
        <f>IF(ISERROR(VLOOKUP($B632,Effectifs!$F$8:$U$907,14,0)),"",VLOOKUP($B632,Effectifs!$F$8:$U$907,14,0))</f>
        <v/>
      </c>
      <c r="I632" s="71"/>
      <c r="J632" s="71"/>
      <c r="K632" s="71"/>
      <c r="L632" s="71"/>
      <c r="M632" s="71"/>
      <c r="N632" s="71"/>
      <c r="O632" s="71"/>
      <c r="P632" s="71"/>
      <c r="Q632" s="71"/>
      <c r="R632" s="74"/>
    </row>
    <row r="633" spans="2:18" x14ac:dyDescent="0.25">
      <c r="B633" s="69"/>
      <c r="C633" s="77" t="str">
        <f ca="1">IF(ISERROR(($C$3-VLOOKUP($B633,Effectifs!$F$8:$U$907,5,0))/365),"",($C$3-VLOOKUP($B633,Effectifs!$F$8:$U$907,5,0))/365)</f>
        <v/>
      </c>
      <c r="D633" s="82" t="str">
        <f>IF(ISERROR(VLOOKUP($B633,Effectifs!$F$8:$U$907,7,0)),"",VLOOKUP($B633,Effectifs!$F$8:$U$907,7,0))</f>
        <v/>
      </c>
      <c r="E633" s="83" t="str">
        <f>IF(ISERROR(VLOOKUP($B633,Effectifs!$F$8:$U$907,8,0)),"",VLOOKUP($B633,Effectifs!$F$8:$U$907,8,0))</f>
        <v/>
      </c>
      <c r="F633" s="83" t="str">
        <f>IF(ISERROR(VLOOKUP($B633,Effectifs!$F$8:$U$907,10,0)),"",VLOOKUP($B633,Effectifs!$F$8:$U$907,10,0))</f>
        <v/>
      </c>
      <c r="G633" s="82" t="str">
        <f>IF(ISERROR(VLOOKUP($B633,Effectifs!$F$8:$U$907,13,0)),"",VLOOKUP($B633,Effectifs!$F$8:$U$907,13,0))</f>
        <v/>
      </c>
      <c r="H633" s="79" t="str">
        <f>IF(ISERROR(VLOOKUP($B633,Effectifs!$F$8:$U$907,14,0)),"",VLOOKUP($B633,Effectifs!$F$8:$U$907,14,0))</f>
        <v/>
      </c>
      <c r="I633" s="71"/>
      <c r="J633" s="71"/>
      <c r="K633" s="71"/>
      <c r="L633" s="71"/>
      <c r="M633" s="71"/>
      <c r="N633" s="71"/>
      <c r="O633" s="71"/>
      <c r="P633" s="71"/>
      <c r="Q633" s="71"/>
      <c r="R633" s="74"/>
    </row>
    <row r="634" spans="2:18" x14ac:dyDescent="0.25">
      <c r="B634" s="69"/>
      <c r="C634" s="77" t="str">
        <f ca="1">IF(ISERROR(($C$3-VLOOKUP($B634,Effectifs!$F$8:$U$907,5,0))/365),"",($C$3-VLOOKUP($B634,Effectifs!$F$8:$U$907,5,0))/365)</f>
        <v/>
      </c>
      <c r="D634" s="82" t="str">
        <f>IF(ISERROR(VLOOKUP($B634,Effectifs!$F$8:$U$907,7,0)),"",VLOOKUP($B634,Effectifs!$F$8:$U$907,7,0))</f>
        <v/>
      </c>
      <c r="E634" s="83" t="str">
        <f>IF(ISERROR(VLOOKUP($B634,Effectifs!$F$8:$U$907,8,0)),"",VLOOKUP($B634,Effectifs!$F$8:$U$907,8,0))</f>
        <v/>
      </c>
      <c r="F634" s="83" t="str">
        <f>IF(ISERROR(VLOOKUP($B634,Effectifs!$F$8:$U$907,10,0)),"",VLOOKUP($B634,Effectifs!$F$8:$U$907,10,0))</f>
        <v/>
      </c>
      <c r="G634" s="82" t="str">
        <f>IF(ISERROR(VLOOKUP($B634,Effectifs!$F$8:$U$907,13,0)),"",VLOOKUP($B634,Effectifs!$F$8:$U$907,13,0))</f>
        <v/>
      </c>
      <c r="H634" s="79" t="str">
        <f>IF(ISERROR(VLOOKUP($B634,Effectifs!$F$8:$U$907,14,0)),"",VLOOKUP($B634,Effectifs!$F$8:$U$907,14,0))</f>
        <v/>
      </c>
      <c r="I634" s="71"/>
      <c r="J634" s="71"/>
      <c r="K634" s="71"/>
      <c r="L634" s="71"/>
      <c r="M634" s="71"/>
      <c r="N634" s="71"/>
      <c r="O634" s="71"/>
      <c r="P634" s="71"/>
      <c r="Q634" s="71"/>
      <c r="R634" s="74"/>
    </row>
    <row r="635" spans="2:18" x14ac:dyDescent="0.25">
      <c r="B635" s="69"/>
      <c r="C635" s="77" t="str">
        <f ca="1">IF(ISERROR(($C$3-VLOOKUP($B635,Effectifs!$F$8:$U$907,5,0))/365),"",($C$3-VLOOKUP($B635,Effectifs!$F$8:$U$907,5,0))/365)</f>
        <v/>
      </c>
      <c r="D635" s="82" t="str">
        <f>IF(ISERROR(VLOOKUP($B635,Effectifs!$F$8:$U$907,7,0)),"",VLOOKUP($B635,Effectifs!$F$8:$U$907,7,0))</f>
        <v/>
      </c>
      <c r="E635" s="83" t="str">
        <f>IF(ISERROR(VLOOKUP($B635,Effectifs!$F$8:$U$907,8,0)),"",VLOOKUP($B635,Effectifs!$F$8:$U$907,8,0))</f>
        <v/>
      </c>
      <c r="F635" s="83" t="str">
        <f>IF(ISERROR(VLOOKUP($B635,Effectifs!$F$8:$U$907,10,0)),"",VLOOKUP($B635,Effectifs!$F$8:$U$907,10,0))</f>
        <v/>
      </c>
      <c r="G635" s="82" t="str">
        <f>IF(ISERROR(VLOOKUP($B635,Effectifs!$F$8:$U$907,13,0)),"",VLOOKUP($B635,Effectifs!$F$8:$U$907,13,0))</f>
        <v/>
      </c>
      <c r="H635" s="79" t="str">
        <f>IF(ISERROR(VLOOKUP($B635,Effectifs!$F$8:$U$907,14,0)),"",VLOOKUP($B635,Effectifs!$F$8:$U$907,14,0))</f>
        <v/>
      </c>
      <c r="I635" s="71"/>
      <c r="J635" s="71"/>
      <c r="K635" s="71"/>
      <c r="L635" s="71"/>
      <c r="M635" s="71"/>
      <c r="N635" s="71"/>
      <c r="O635" s="71"/>
      <c r="P635" s="71"/>
      <c r="Q635" s="71"/>
      <c r="R635" s="74"/>
    </row>
    <row r="636" spans="2:18" x14ac:dyDescent="0.25">
      <c r="B636" s="69"/>
      <c r="C636" s="77" t="str">
        <f ca="1">IF(ISERROR(($C$3-VLOOKUP($B636,Effectifs!$F$8:$U$907,5,0))/365),"",($C$3-VLOOKUP($B636,Effectifs!$F$8:$U$907,5,0))/365)</f>
        <v/>
      </c>
      <c r="D636" s="82" t="str">
        <f>IF(ISERROR(VLOOKUP($B636,Effectifs!$F$8:$U$907,7,0)),"",VLOOKUP($B636,Effectifs!$F$8:$U$907,7,0))</f>
        <v/>
      </c>
      <c r="E636" s="83" t="str">
        <f>IF(ISERROR(VLOOKUP($B636,Effectifs!$F$8:$U$907,8,0)),"",VLOOKUP($B636,Effectifs!$F$8:$U$907,8,0))</f>
        <v/>
      </c>
      <c r="F636" s="83" t="str">
        <f>IF(ISERROR(VLOOKUP($B636,Effectifs!$F$8:$U$907,10,0)),"",VLOOKUP($B636,Effectifs!$F$8:$U$907,10,0))</f>
        <v/>
      </c>
      <c r="G636" s="82" t="str">
        <f>IF(ISERROR(VLOOKUP($B636,Effectifs!$F$8:$U$907,13,0)),"",VLOOKUP($B636,Effectifs!$F$8:$U$907,13,0))</f>
        <v/>
      </c>
      <c r="H636" s="79" t="str">
        <f>IF(ISERROR(VLOOKUP($B636,Effectifs!$F$8:$U$907,14,0)),"",VLOOKUP($B636,Effectifs!$F$8:$U$907,14,0))</f>
        <v/>
      </c>
      <c r="I636" s="71"/>
      <c r="J636" s="71"/>
      <c r="K636" s="71"/>
      <c r="L636" s="71"/>
      <c r="M636" s="71"/>
      <c r="N636" s="71"/>
      <c r="O636" s="71"/>
      <c r="P636" s="71"/>
      <c r="Q636" s="71"/>
      <c r="R636" s="74"/>
    </row>
    <row r="637" spans="2:18" x14ac:dyDescent="0.25">
      <c r="B637" s="69"/>
      <c r="C637" s="77" t="str">
        <f ca="1">IF(ISERROR(($C$3-VLOOKUP($B637,Effectifs!$F$8:$U$907,5,0))/365),"",($C$3-VLOOKUP($B637,Effectifs!$F$8:$U$907,5,0))/365)</f>
        <v/>
      </c>
      <c r="D637" s="82" t="str">
        <f>IF(ISERROR(VLOOKUP($B637,Effectifs!$F$8:$U$907,7,0)),"",VLOOKUP($B637,Effectifs!$F$8:$U$907,7,0))</f>
        <v/>
      </c>
      <c r="E637" s="83" t="str">
        <f>IF(ISERROR(VLOOKUP($B637,Effectifs!$F$8:$U$907,8,0)),"",VLOOKUP($B637,Effectifs!$F$8:$U$907,8,0))</f>
        <v/>
      </c>
      <c r="F637" s="83" t="str">
        <f>IF(ISERROR(VLOOKUP($B637,Effectifs!$F$8:$U$907,10,0)),"",VLOOKUP($B637,Effectifs!$F$8:$U$907,10,0))</f>
        <v/>
      </c>
      <c r="G637" s="82" t="str">
        <f>IF(ISERROR(VLOOKUP($B637,Effectifs!$F$8:$U$907,13,0)),"",VLOOKUP($B637,Effectifs!$F$8:$U$907,13,0))</f>
        <v/>
      </c>
      <c r="H637" s="79" t="str">
        <f>IF(ISERROR(VLOOKUP($B637,Effectifs!$F$8:$U$907,14,0)),"",VLOOKUP($B637,Effectifs!$F$8:$U$907,14,0))</f>
        <v/>
      </c>
      <c r="I637" s="71"/>
      <c r="J637" s="71"/>
      <c r="K637" s="71"/>
      <c r="L637" s="71"/>
      <c r="M637" s="71"/>
      <c r="N637" s="71"/>
      <c r="O637" s="71"/>
      <c r="P637" s="71"/>
      <c r="Q637" s="71"/>
      <c r="R637" s="74"/>
    </row>
    <row r="638" spans="2:18" x14ac:dyDescent="0.25">
      <c r="B638" s="69"/>
      <c r="C638" s="77" t="str">
        <f ca="1">IF(ISERROR(($C$3-VLOOKUP($B638,Effectifs!$F$8:$U$907,5,0))/365),"",($C$3-VLOOKUP($B638,Effectifs!$F$8:$U$907,5,0))/365)</f>
        <v/>
      </c>
      <c r="D638" s="82" t="str">
        <f>IF(ISERROR(VLOOKUP($B638,Effectifs!$F$8:$U$907,7,0)),"",VLOOKUP($B638,Effectifs!$F$8:$U$907,7,0))</f>
        <v/>
      </c>
      <c r="E638" s="83" t="str">
        <f>IF(ISERROR(VLOOKUP($B638,Effectifs!$F$8:$U$907,8,0)),"",VLOOKUP($B638,Effectifs!$F$8:$U$907,8,0))</f>
        <v/>
      </c>
      <c r="F638" s="83" t="str">
        <f>IF(ISERROR(VLOOKUP($B638,Effectifs!$F$8:$U$907,10,0)),"",VLOOKUP($B638,Effectifs!$F$8:$U$907,10,0))</f>
        <v/>
      </c>
      <c r="G638" s="82" t="str">
        <f>IF(ISERROR(VLOOKUP($B638,Effectifs!$F$8:$U$907,13,0)),"",VLOOKUP($B638,Effectifs!$F$8:$U$907,13,0))</f>
        <v/>
      </c>
      <c r="H638" s="79" t="str">
        <f>IF(ISERROR(VLOOKUP($B638,Effectifs!$F$8:$U$907,14,0)),"",VLOOKUP($B638,Effectifs!$F$8:$U$907,14,0))</f>
        <v/>
      </c>
      <c r="I638" s="71"/>
      <c r="J638" s="71"/>
      <c r="K638" s="71"/>
      <c r="L638" s="71"/>
      <c r="M638" s="71"/>
      <c r="N638" s="71"/>
      <c r="O638" s="71"/>
      <c r="P638" s="71"/>
      <c r="Q638" s="71"/>
      <c r="R638" s="74"/>
    </row>
    <row r="639" spans="2:18" x14ac:dyDescent="0.25">
      <c r="B639" s="69"/>
      <c r="C639" s="77" t="str">
        <f ca="1">IF(ISERROR(($C$3-VLOOKUP($B639,Effectifs!$F$8:$U$907,5,0))/365),"",($C$3-VLOOKUP($B639,Effectifs!$F$8:$U$907,5,0))/365)</f>
        <v/>
      </c>
      <c r="D639" s="82" t="str">
        <f>IF(ISERROR(VLOOKUP($B639,Effectifs!$F$8:$U$907,7,0)),"",VLOOKUP($B639,Effectifs!$F$8:$U$907,7,0))</f>
        <v/>
      </c>
      <c r="E639" s="83" t="str">
        <f>IF(ISERROR(VLOOKUP($B639,Effectifs!$F$8:$U$907,8,0)),"",VLOOKUP($B639,Effectifs!$F$8:$U$907,8,0))</f>
        <v/>
      </c>
      <c r="F639" s="83" t="str">
        <f>IF(ISERROR(VLOOKUP($B639,Effectifs!$F$8:$U$907,10,0)),"",VLOOKUP($B639,Effectifs!$F$8:$U$907,10,0))</f>
        <v/>
      </c>
      <c r="G639" s="82" t="str">
        <f>IF(ISERROR(VLOOKUP($B639,Effectifs!$F$8:$U$907,13,0)),"",VLOOKUP($B639,Effectifs!$F$8:$U$907,13,0))</f>
        <v/>
      </c>
      <c r="H639" s="79" t="str">
        <f>IF(ISERROR(VLOOKUP($B639,Effectifs!$F$8:$U$907,14,0)),"",VLOOKUP($B639,Effectifs!$F$8:$U$907,14,0))</f>
        <v/>
      </c>
      <c r="I639" s="71"/>
      <c r="J639" s="71"/>
      <c r="K639" s="71"/>
      <c r="L639" s="71"/>
      <c r="M639" s="71"/>
      <c r="N639" s="71"/>
      <c r="O639" s="71"/>
      <c r="P639" s="71"/>
      <c r="Q639" s="71"/>
      <c r="R639" s="74"/>
    </row>
    <row r="640" spans="2:18" x14ac:dyDescent="0.25">
      <c r="B640" s="69"/>
      <c r="C640" s="77" t="str">
        <f ca="1">IF(ISERROR(($C$3-VLOOKUP($B640,Effectifs!$F$8:$U$907,5,0))/365),"",($C$3-VLOOKUP($B640,Effectifs!$F$8:$U$907,5,0))/365)</f>
        <v/>
      </c>
      <c r="D640" s="82" t="str">
        <f>IF(ISERROR(VLOOKUP($B640,Effectifs!$F$8:$U$907,7,0)),"",VLOOKUP($B640,Effectifs!$F$8:$U$907,7,0))</f>
        <v/>
      </c>
      <c r="E640" s="83" t="str">
        <f>IF(ISERROR(VLOOKUP($B640,Effectifs!$F$8:$U$907,8,0)),"",VLOOKUP($B640,Effectifs!$F$8:$U$907,8,0))</f>
        <v/>
      </c>
      <c r="F640" s="83" t="str">
        <f>IF(ISERROR(VLOOKUP($B640,Effectifs!$F$8:$U$907,10,0)),"",VLOOKUP($B640,Effectifs!$F$8:$U$907,10,0))</f>
        <v/>
      </c>
      <c r="G640" s="82" t="str">
        <f>IF(ISERROR(VLOOKUP($B640,Effectifs!$F$8:$U$907,13,0)),"",VLOOKUP($B640,Effectifs!$F$8:$U$907,13,0))</f>
        <v/>
      </c>
      <c r="H640" s="79" t="str">
        <f>IF(ISERROR(VLOOKUP($B640,Effectifs!$F$8:$U$907,14,0)),"",VLOOKUP($B640,Effectifs!$F$8:$U$907,14,0))</f>
        <v/>
      </c>
      <c r="I640" s="71"/>
      <c r="J640" s="71"/>
      <c r="K640" s="71"/>
      <c r="L640" s="71"/>
      <c r="M640" s="71"/>
      <c r="N640" s="71"/>
      <c r="O640" s="71"/>
      <c r="P640" s="71"/>
      <c r="Q640" s="71"/>
      <c r="R640" s="74"/>
    </row>
    <row r="641" spans="2:18" x14ac:dyDescent="0.25">
      <c r="B641" s="69"/>
      <c r="C641" s="77" t="str">
        <f ca="1">IF(ISERROR(($C$3-VLOOKUP($B641,Effectifs!$F$8:$U$907,5,0))/365),"",($C$3-VLOOKUP($B641,Effectifs!$F$8:$U$907,5,0))/365)</f>
        <v/>
      </c>
      <c r="D641" s="82" t="str">
        <f>IF(ISERROR(VLOOKUP($B641,Effectifs!$F$8:$U$907,7,0)),"",VLOOKUP($B641,Effectifs!$F$8:$U$907,7,0))</f>
        <v/>
      </c>
      <c r="E641" s="83" t="str">
        <f>IF(ISERROR(VLOOKUP($B641,Effectifs!$F$8:$U$907,8,0)),"",VLOOKUP($B641,Effectifs!$F$8:$U$907,8,0))</f>
        <v/>
      </c>
      <c r="F641" s="83" t="str">
        <f>IF(ISERROR(VLOOKUP($B641,Effectifs!$F$8:$U$907,10,0)),"",VLOOKUP($B641,Effectifs!$F$8:$U$907,10,0))</f>
        <v/>
      </c>
      <c r="G641" s="82" t="str">
        <f>IF(ISERROR(VLOOKUP($B641,Effectifs!$F$8:$U$907,13,0)),"",VLOOKUP($B641,Effectifs!$F$8:$U$907,13,0))</f>
        <v/>
      </c>
      <c r="H641" s="79" t="str">
        <f>IF(ISERROR(VLOOKUP($B641,Effectifs!$F$8:$U$907,14,0)),"",VLOOKUP($B641,Effectifs!$F$8:$U$907,14,0))</f>
        <v/>
      </c>
      <c r="I641" s="71"/>
      <c r="J641" s="71"/>
      <c r="K641" s="71"/>
      <c r="L641" s="71"/>
      <c r="M641" s="71"/>
      <c r="N641" s="71"/>
      <c r="O641" s="71"/>
      <c r="P641" s="71"/>
      <c r="Q641" s="71"/>
      <c r="R641" s="74"/>
    </row>
    <row r="642" spans="2:18" x14ac:dyDescent="0.25">
      <c r="B642" s="69"/>
      <c r="C642" s="77" t="str">
        <f ca="1">IF(ISERROR(($C$3-VLOOKUP($B642,Effectifs!$F$8:$U$907,5,0))/365),"",($C$3-VLOOKUP($B642,Effectifs!$F$8:$U$907,5,0))/365)</f>
        <v/>
      </c>
      <c r="D642" s="82" t="str">
        <f>IF(ISERROR(VLOOKUP($B642,Effectifs!$F$8:$U$907,7,0)),"",VLOOKUP($B642,Effectifs!$F$8:$U$907,7,0))</f>
        <v/>
      </c>
      <c r="E642" s="83" t="str">
        <f>IF(ISERROR(VLOOKUP($B642,Effectifs!$F$8:$U$907,8,0)),"",VLOOKUP($B642,Effectifs!$F$8:$U$907,8,0))</f>
        <v/>
      </c>
      <c r="F642" s="83" t="str">
        <f>IF(ISERROR(VLOOKUP($B642,Effectifs!$F$8:$U$907,10,0)),"",VLOOKUP($B642,Effectifs!$F$8:$U$907,10,0))</f>
        <v/>
      </c>
      <c r="G642" s="82" t="str">
        <f>IF(ISERROR(VLOOKUP($B642,Effectifs!$F$8:$U$907,13,0)),"",VLOOKUP($B642,Effectifs!$F$8:$U$907,13,0))</f>
        <v/>
      </c>
      <c r="H642" s="79" t="str">
        <f>IF(ISERROR(VLOOKUP($B642,Effectifs!$F$8:$U$907,14,0)),"",VLOOKUP($B642,Effectifs!$F$8:$U$907,14,0))</f>
        <v/>
      </c>
      <c r="I642" s="71"/>
      <c r="J642" s="71"/>
      <c r="K642" s="71"/>
      <c r="L642" s="71"/>
      <c r="M642" s="71"/>
      <c r="N642" s="71"/>
      <c r="O642" s="71"/>
      <c r="P642" s="71"/>
      <c r="Q642" s="71"/>
      <c r="R642" s="74"/>
    </row>
    <row r="643" spans="2:18" x14ac:dyDescent="0.25">
      <c r="B643" s="69"/>
      <c r="C643" s="77" t="str">
        <f ca="1">IF(ISERROR(($C$3-VLOOKUP($B643,Effectifs!$F$8:$U$907,5,0))/365),"",($C$3-VLOOKUP($B643,Effectifs!$F$8:$U$907,5,0))/365)</f>
        <v/>
      </c>
      <c r="D643" s="82" t="str">
        <f>IF(ISERROR(VLOOKUP($B643,Effectifs!$F$8:$U$907,7,0)),"",VLOOKUP($B643,Effectifs!$F$8:$U$907,7,0))</f>
        <v/>
      </c>
      <c r="E643" s="83" t="str">
        <f>IF(ISERROR(VLOOKUP($B643,Effectifs!$F$8:$U$907,8,0)),"",VLOOKUP($B643,Effectifs!$F$8:$U$907,8,0))</f>
        <v/>
      </c>
      <c r="F643" s="83" t="str">
        <f>IF(ISERROR(VLOOKUP($B643,Effectifs!$F$8:$U$907,10,0)),"",VLOOKUP($B643,Effectifs!$F$8:$U$907,10,0))</f>
        <v/>
      </c>
      <c r="G643" s="82" t="str">
        <f>IF(ISERROR(VLOOKUP($B643,Effectifs!$F$8:$U$907,13,0)),"",VLOOKUP($B643,Effectifs!$F$8:$U$907,13,0))</f>
        <v/>
      </c>
      <c r="H643" s="79" t="str">
        <f>IF(ISERROR(VLOOKUP($B643,Effectifs!$F$8:$U$907,14,0)),"",VLOOKUP($B643,Effectifs!$F$8:$U$907,14,0))</f>
        <v/>
      </c>
      <c r="I643" s="71"/>
      <c r="J643" s="71"/>
      <c r="K643" s="71"/>
      <c r="L643" s="71"/>
      <c r="M643" s="71"/>
      <c r="N643" s="71"/>
      <c r="O643" s="71"/>
      <c r="P643" s="71"/>
      <c r="Q643" s="71"/>
      <c r="R643" s="74"/>
    </row>
    <row r="644" spans="2:18" x14ac:dyDescent="0.25">
      <c r="B644" s="69"/>
      <c r="C644" s="77" t="str">
        <f ca="1">IF(ISERROR(($C$3-VLOOKUP($B644,Effectifs!$F$8:$U$907,5,0))/365),"",($C$3-VLOOKUP($B644,Effectifs!$F$8:$U$907,5,0))/365)</f>
        <v/>
      </c>
      <c r="D644" s="82" t="str">
        <f>IF(ISERROR(VLOOKUP($B644,Effectifs!$F$8:$U$907,7,0)),"",VLOOKUP($B644,Effectifs!$F$8:$U$907,7,0))</f>
        <v/>
      </c>
      <c r="E644" s="83" t="str">
        <f>IF(ISERROR(VLOOKUP($B644,Effectifs!$F$8:$U$907,8,0)),"",VLOOKUP($B644,Effectifs!$F$8:$U$907,8,0))</f>
        <v/>
      </c>
      <c r="F644" s="83" t="str">
        <f>IF(ISERROR(VLOOKUP($B644,Effectifs!$F$8:$U$907,10,0)),"",VLOOKUP($B644,Effectifs!$F$8:$U$907,10,0))</f>
        <v/>
      </c>
      <c r="G644" s="82" t="str">
        <f>IF(ISERROR(VLOOKUP($B644,Effectifs!$F$8:$U$907,13,0)),"",VLOOKUP($B644,Effectifs!$F$8:$U$907,13,0))</f>
        <v/>
      </c>
      <c r="H644" s="79" t="str">
        <f>IF(ISERROR(VLOOKUP($B644,Effectifs!$F$8:$U$907,14,0)),"",VLOOKUP($B644,Effectifs!$F$8:$U$907,14,0))</f>
        <v/>
      </c>
      <c r="I644" s="71"/>
      <c r="J644" s="71"/>
      <c r="K644" s="71"/>
      <c r="L644" s="71"/>
      <c r="M644" s="71"/>
      <c r="N644" s="71"/>
      <c r="O644" s="71"/>
      <c r="P644" s="71"/>
      <c r="Q644" s="71"/>
      <c r="R644" s="74"/>
    </row>
    <row r="645" spans="2:18" x14ac:dyDescent="0.25">
      <c r="B645" s="69"/>
      <c r="C645" s="77" t="str">
        <f ca="1">IF(ISERROR(($C$3-VLOOKUP($B645,Effectifs!$F$8:$U$907,5,0))/365),"",($C$3-VLOOKUP($B645,Effectifs!$F$8:$U$907,5,0))/365)</f>
        <v/>
      </c>
      <c r="D645" s="82" t="str">
        <f>IF(ISERROR(VLOOKUP($B645,Effectifs!$F$8:$U$907,7,0)),"",VLOOKUP($B645,Effectifs!$F$8:$U$907,7,0))</f>
        <v/>
      </c>
      <c r="E645" s="83" t="str">
        <f>IF(ISERROR(VLOOKUP($B645,Effectifs!$F$8:$U$907,8,0)),"",VLOOKUP($B645,Effectifs!$F$8:$U$907,8,0))</f>
        <v/>
      </c>
      <c r="F645" s="83" t="str">
        <f>IF(ISERROR(VLOOKUP($B645,Effectifs!$F$8:$U$907,10,0)),"",VLOOKUP($B645,Effectifs!$F$8:$U$907,10,0))</f>
        <v/>
      </c>
      <c r="G645" s="82" t="str">
        <f>IF(ISERROR(VLOOKUP($B645,Effectifs!$F$8:$U$907,13,0)),"",VLOOKUP($B645,Effectifs!$F$8:$U$907,13,0))</f>
        <v/>
      </c>
      <c r="H645" s="79" t="str">
        <f>IF(ISERROR(VLOOKUP($B645,Effectifs!$F$8:$U$907,14,0)),"",VLOOKUP($B645,Effectifs!$F$8:$U$907,14,0))</f>
        <v/>
      </c>
      <c r="I645" s="71"/>
      <c r="J645" s="71"/>
      <c r="K645" s="71"/>
      <c r="L645" s="71"/>
      <c r="M645" s="71"/>
      <c r="N645" s="71"/>
      <c r="O645" s="71"/>
      <c r="P645" s="71"/>
      <c r="Q645" s="71"/>
      <c r="R645" s="74"/>
    </row>
    <row r="646" spans="2:18" x14ac:dyDescent="0.25">
      <c r="B646" s="69"/>
      <c r="C646" s="77" t="str">
        <f ca="1">IF(ISERROR(($C$3-VLOOKUP($B646,Effectifs!$F$8:$U$907,5,0))/365),"",($C$3-VLOOKUP($B646,Effectifs!$F$8:$U$907,5,0))/365)</f>
        <v/>
      </c>
      <c r="D646" s="82" t="str">
        <f>IF(ISERROR(VLOOKUP($B646,Effectifs!$F$8:$U$907,7,0)),"",VLOOKUP($B646,Effectifs!$F$8:$U$907,7,0))</f>
        <v/>
      </c>
      <c r="E646" s="83" t="str">
        <f>IF(ISERROR(VLOOKUP($B646,Effectifs!$F$8:$U$907,8,0)),"",VLOOKUP($B646,Effectifs!$F$8:$U$907,8,0))</f>
        <v/>
      </c>
      <c r="F646" s="83" t="str">
        <f>IF(ISERROR(VLOOKUP($B646,Effectifs!$F$8:$U$907,10,0)),"",VLOOKUP($B646,Effectifs!$F$8:$U$907,10,0))</f>
        <v/>
      </c>
      <c r="G646" s="82" t="str">
        <f>IF(ISERROR(VLOOKUP($B646,Effectifs!$F$8:$U$907,13,0)),"",VLOOKUP($B646,Effectifs!$F$8:$U$907,13,0))</f>
        <v/>
      </c>
      <c r="H646" s="79" t="str">
        <f>IF(ISERROR(VLOOKUP($B646,Effectifs!$F$8:$U$907,14,0)),"",VLOOKUP($B646,Effectifs!$F$8:$U$907,14,0))</f>
        <v/>
      </c>
      <c r="I646" s="71"/>
      <c r="J646" s="71"/>
      <c r="K646" s="71"/>
      <c r="L646" s="71"/>
      <c r="M646" s="71"/>
      <c r="N646" s="71"/>
      <c r="O646" s="71"/>
      <c r="P646" s="71"/>
      <c r="Q646" s="71"/>
      <c r="R646" s="74"/>
    </row>
    <row r="647" spans="2:18" x14ac:dyDescent="0.25">
      <c r="B647" s="69"/>
      <c r="C647" s="77" t="str">
        <f ca="1">IF(ISERROR(($C$3-VLOOKUP($B647,Effectifs!$F$8:$U$907,5,0))/365),"",($C$3-VLOOKUP($B647,Effectifs!$F$8:$U$907,5,0))/365)</f>
        <v/>
      </c>
      <c r="D647" s="82" t="str">
        <f>IF(ISERROR(VLOOKUP($B647,Effectifs!$F$8:$U$907,7,0)),"",VLOOKUP($B647,Effectifs!$F$8:$U$907,7,0))</f>
        <v/>
      </c>
      <c r="E647" s="83" t="str">
        <f>IF(ISERROR(VLOOKUP($B647,Effectifs!$F$8:$U$907,8,0)),"",VLOOKUP($B647,Effectifs!$F$8:$U$907,8,0))</f>
        <v/>
      </c>
      <c r="F647" s="83" t="str">
        <f>IF(ISERROR(VLOOKUP($B647,Effectifs!$F$8:$U$907,10,0)),"",VLOOKUP($B647,Effectifs!$F$8:$U$907,10,0))</f>
        <v/>
      </c>
      <c r="G647" s="82" t="str">
        <f>IF(ISERROR(VLOOKUP($B647,Effectifs!$F$8:$U$907,13,0)),"",VLOOKUP($B647,Effectifs!$F$8:$U$907,13,0))</f>
        <v/>
      </c>
      <c r="H647" s="79" t="str">
        <f>IF(ISERROR(VLOOKUP($B647,Effectifs!$F$8:$U$907,14,0)),"",VLOOKUP($B647,Effectifs!$F$8:$U$907,14,0))</f>
        <v/>
      </c>
      <c r="I647" s="71"/>
      <c r="J647" s="71"/>
      <c r="K647" s="71"/>
      <c r="L647" s="71"/>
      <c r="M647" s="71"/>
      <c r="N647" s="71"/>
      <c r="O647" s="71"/>
      <c r="P647" s="71"/>
      <c r="Q647" s="71"/>
      <c r="R647" s="74"/>
    </row>
    <row r="648" spans="2:18" x14ac:dyDescent="0.25">
      <c r="B648" s="69"/>
      <c r="C648" s="77" t="str">
        <f ca="1">IF(ISERROR(($C$3-VLOOKUP($B648,Effectifs!$F$8:$U$907,5,0))/365),"",($C$3-VLOOKUP($B648,Effectifs!$F$8:$U$907,5,0))/365)</f>
        <v/>
      </c>
      <c r="D648" s="82" t="str">
        <f>IF(ISERROR(VLOOKUP($B648,Effectifs!$F$8:$U$907,7,0)),"",VLOOKUP($B648,Effectifs!$F$8:$U$907,7,0))</f>
        <v/>
      </c>
      <c r="E648" s="83" t="str">
        <f>IF(ISERROR(VLOOKUP($B648,Effectifs!$F$8:$U$907,8,0)),"",VLOOKUP($B648,Effectifs!$F$8:$U$907,8,0))</f>
        <v/>
      </c>
      <c r="F648" s="83" t="str">
        <f>IF(ISERROR(VLOOKUP($B648,Effectifs!$F$8:$U$907,10,0)),"",VLOOKUP($B648,Effectifs!$F$8:$U$907,10,0))</f>
        <v/>
      </c>
      <c r="G648" s="82" t="str">
        <f>IF(ISERROR(VLOOKUP($B648,Effectifs!$F$8:$U$907,13,0)),"",VLOOKUP($B648,Effectifs!$F$8:$U$907,13,0))</f>
        <v/>
      </c>
      <c r="H648" s="79" t="str">
        <f>IF(ISERROR(VLOOKUP($B648,Effectifs!$F$8:$U$907,14,0)),"",VLOOKUP($B648,Effectifs!$F$8:$U$907,14,0))</f>
        <v/>
      </c>
      <c r="I648" s="71"/>
      <c r="J648" s="71"/>
      <c r="K648" s="71"/>
      <c r="L648" s="71"/>
      <c r="M648" s="71"/>
      <c r="N648" s="71"/>
      <c r="O648" s="71"/>
      <c r="P648" s="71"/>
      <c r="Q648" s="71"/>
      <c r="R648" s="74"/>
    </row>
    <row r="649" spans="2:18" x14ac:dyDescent="0.25">
      <c r="B649" s="69"/>
      <c r="C649" s="77" t="str">
        <f ca="1">IF(ISERROR(($C$3-VLOOKUP($B649,Effectifs!$F$8:$U$907,5,0))/365),"",($C$3-VLOOKUP($B649,Effectifs!$F$8:$U$907,5,0))/365)</f>
        <v/>
      </c>
      <c r="D649" s="82" t="str">
        <f>IF(ISERROR(VLOOKUP($B649,Effectifs!$F$8:$U$907,7,0)),"",VLOOKUP($B649,Effectifs!$F$8:$U$907,7,0))</f>
        <v/>
      </c>
      <c r="E649" s="83" t="str">
        <f>IF(ISERROR(VLOOKUP($B649,Effectifs!$F$8:$U$907,8,0)),"",VLOOKUP($B649,Effectifs!$F$8:$U$907,8,0))</f>
        <v/>
      </c>
      <c r="F649" s="83" t="str">
        <f>IF(ISERROR(VLOOKUP($B649,Effectifs!$F$8:$U$907,10,0)),"",VLOOKUP($B649,Effectifs!$F$8:$U$907,10,0))</f>
        <v/>
      </c>
      <c r="G649" s="82" t="str">
        <f>IF(ISERROR(VLOOKUP($B649,Effectifs!$F$8:$U$907,13,0)),"",VLOOKUP($B649,Effectifs!$F$8:$U$907,13,0))</f>
        <v/>
      </c>
      <c r="H649" s="79" t="str">
        <f>IF(ISERROR(VLOOKUP($B649,Effectifs!$F$8:$U$907,14,0)),"",VLOOKUP($B649,Effectifs!$F$8:$U$907,14,0))</f>
        <v/>
      </c>
      <c r="I649" s="71"/>
      <c r="J649" s="71"/>
      <c r="K649" s="71"/>
      <c r="L649" s="71"/>
      <c r="M649" s="71"/>
      <c r="N649" s="71"/>
      <c r="O649" s="71"/>
      <c r="P649" s="71"/>
      <c r="Q649" s="71"/>
      <c r="R649" s="74"/>
    </row>
    <row r="650" spans="2:18" x14ac:dyDescent="0.25">
      <c r="B650" s="69"/>
      <c r="C650" s="77" t="str">
        <f ca="1">IF(ISERROR(($C$3-VLOOKUP($B650,Effectifs!$F$8:$U$907,5,0))/365),"",($C$3-VLOOKUP($B650,Effectifs!$F$8:$U$907,5,0))/365)</f>
        <v/>
      </c>
      <c r="D650" s="82" t="str">
        <f>IF(ISERROR(VLOOKUP($B650,Effectifs!$F$8:$U$907,7,0)),"",VLOOKUP($B650,Effectifs!$F$8:$U$907,7,0))</f>
        <v/>
      </c>
      <c r="E650" s="83" t="str">
        <f>IF(ISERROR(VLOOKUP($B650,Effectifs!$F$8:$U$907,8,0)),"",VLOOKUP($B650,Effectifs!$F$8:$U$907,8,0))</f>
        <v/>
      </c>
      <c r="F650" s="83" t="str">
        <f>IF(ISERROR(VLOOKUP($B650,Effectifs!$F$8:$U$907,10,0)),"",VLOOKUP($B650,Effectifs!$F$8:$U$907,10,0))</f>
        <v/>
      </c>
      <c r="G650" s="82" t="str">
        <f>IF(ISERROR(VLOOKUP($B650,Effectifs!$F$8:$U$907,13,0)),"",VLOOKUP($B650,Effectifs!$F$8:$U$907,13,0))</f>
        <v/>
      </c>
      <c r="H650" s="79" t="str">
        <f>IF(ISERROR(VLOOKUP($B650,Effectifs!$F$8:$U$907,14,0)),"",VLOOKUP($B650,Effectifs!$F$8:$U$907,14,0))</f>
        <v/>
      </c>
      <c r="I650" s="71"/>
      <c r="J650" s="71"/>
      <c r="K650" s="71"/>
      <c r="L650" s="71"/>
      <c r="M650" s="71"/>
      <c r="N650" s="71"/>
      <c r="O650" s="71"/>
      <c r="P650" s="71"/>
      <c r="Q650" s="71"/>
      <c r="R650" s="74"/>
    </row>
    <row r="651" spans="2:18" x14ac:dyDescent="0.25">
      <c r="B651" s="69"/>
      <c r="C651" s="77" t="str">
        <f ca="1">IF(ISERROR(($C$3-VLOOKUP($B651,Effectifs!$F$8:$U$907,5,0))/365),"",($C$3-VLOOKUP($B651,Effectifs!$F$8:$U$907,5,0))/365)</f>
        <v/>
      </c>
      <c r="D651" s="82" t="str">
        <f>IF(ISERROR(VLOOKUP($B651,Effectifs!$F$8:$U$907,7,0)),"",VLOOKUP($B651,Effectifs!$F$8:$U$907,7,0))</f>
        <v/>
      </c>
      <c r="E651" s="83" t="str">
        <f>IF(ISERROR(VLOOKUP($B651,Effectifs!$F$8:$U$907,8,0)),"",VLOOKUP($B651,Effectifs!$F$8:$U$907,8,0))</f>
        <v/>
      </c>
      <c r="F651" s="83" t="str">
        <f>IF(ISERROR(VLOOKUP($B651,Effectifs!$F$8:$U$907,10,0)),"",VLOOKUP($B651,Effectifs!$F$8:$U$907,10,0))</f>
        <v/>
      </c>
      <c r="G651" s="82" t="str">
        <f>IF(ISERROR(VLOOKUP($B651,Effectifs!$F$8:$U$907,13,0)),"",VLOOKUP($B651,Effectifs!$F$8:$U$907,13,0))</f>
        <v/>
      </c>
      <c r="H651" s="79" t="str">
        <f>IF(ISERROR(VLOOKUP($B651,Effectifs!$F$8:$U$907,14,0)),"",VLOOKUP($B651,Effectifs!$F$8:$U$907,14,0))</f>
        <v/>
      </c>
      <c r="I651" s="71"/>
      <c r="J651" s="71"/>
      <c r="K651" s="71"/>
      <c r="L651" s="71"/>
      <c r="M651" s="71"/>
      <c r="N651" s="71"/>
      <c r="O651" s="71"/>
      <c r="P651" s="71"/>
      <c r="Q651" s="71"/>
      <c r="R651" s="74"/>
    </row>
    <row r="652" spans="2:18" x14ac:dyDescent="0.25">
      <c r="B652" s="69"/>
      <c r="C652" s="77" t="str">
        <f ca="1">IF(ISERROR(($C$3-VLOOKUP($B652,Effectifs!$F$8:$U$907,5,0))/365),"",($C$3-VLOOKUP($B652,Effectifs!$F$8:$U$907,5,0))/365)</f>
        <v/>
      </c>
      <c r="D652" s="82" t="str">
        <f>IF(ISERROR(VLOOKUP($B652,Effectifs!$F$8:$U$907,7,0)),"",VLOOKUP($B652,Effectifs!$F$8:$U$907,7,0))</f>
        <v/>
      </c>
      <c r="E652" s="83" t="str">
        <f>IF(ISERROR(VLOOKUP($B652,Effectifs!$F$8:$U$907,8,0)),"",VLOOKUP($B652,Effectifs!$F$8:$U$907,8,0))</f>
        <v/>
      </c>
      <c r="F652" s="83" t="str">
        <f>IF(ISERROR(VLOOKUP($B652,Effectifs!$F$8:$U$907,10,0)),"",VLOOKUP($B652,Effectifs!$F$8:$U$907,10,0))</f>
        <v/>
      </c>
      <c r="G652" s="82" t="str">
        <f>IF(ISERROR(VLOOKUP($B652,Effectifs!$F$8:$U$907,13,0)),"",VLOOKUP($B652,Effectifs!$F$8:$U$907,13,0))</f>
        <v/>
      </c>
      <c r="H652" s="79" t="str">
        <f>IF(ISERROR(VLOOKUP($B652,Effectifs!$F$8:$U$907,14,0)),"",VLOOKUP($B652,Effectifs!$F$8:$U$907,14,0))</f>
        <v/>
      </c>
      <c r="I652" s="71"/>
      <c r="J652" s="71"/>
      <c r="K652" s="71"/>
      <c r="L652" s="71"/>
      <c r="M652" s="71"/>
      <c r="N652" s="71"/>
      <c r="O652" s="71"/>
      <c r="P652" s="71"/>
      <c r="Q652" s="71"/>
      <c r="R652" s="74"/>
    </row>
    <row r="653" spans="2:18" x14ac:dyDescent="0.25">
      <c r="B653" s="69"/>
      <c r="C653" s="77" t="str">
        <f ca="1">IF(ISERROR(($C$3-VLOOKUP($B653,Effectifs!$F$8:$U$907,5,0))/365),"",($C$3-VLOOKUP($B653,Effectifs!$F$8:$U$907,5,0))/365)</f>
        <v/>
      </c>
      <c r="D653" s="82" t="str">
        <f>IF(ISERROR(VLOOKUP($B653,Effectifs!$F$8:$U$907,7,0)),"",VLOOKUP($B653,Effectifs!$F$8:$U$907,7,0))</f>
        <v/>
      </c>
      <c r="E653" s="83" t="str">
        <f>IF(ISERROR(VLOOKUP($B653,Effectifs!$F$8:$U$907,8,0)),"",VLOOKUP($B653,Effectifs!$F$8:$U$907,8,0))</f>
        <v/>
      </c>
      <c r="F653" s="83" t="str">
        <f>IF(ISERROR(VLOOKUP($B653,Effectifs!$F$8:$U$907,10,0)),"",VLOOKUP($B653,Effectifs!$F$8:$U$907,10,0))</f>
        <v/>
      </c>
      <c r="G653" s="82" t="str">
        <f>IF(ISERROR(VLOOKUP($B653,Effectifs!$F$8:$U$907,13,0)),"",VLOOKUP($B653,Effectifs!$F$8:$U$907,13,0))</f>
        <v/>
      </c>
      <c r="H653" s="79" t="str">
        <f>IF(ISERROR(VLOOKUP($B653,Effectifs!$F$8:$U$907,14,0)),"",VLOOKUP($B653,Effectifs!$F$8:$U$907,14,0))</f>
        <v/>
      </c>
      <c r="I653" s="71"/>
      <c r="J653" s="71"/>
      <c r="K653" s="71"/>
      <c r="L653" s="71"/>
      <c r="M653" s="71"/>
      <c r="N653" s="71"/>
      <c r="O653" s="71"/>
      <c r="P653" s="71"/>
      <c r="Q653" s="71"/>
      <c r="R653" s="74"/>
    </row>
    <row r="654" spans="2:18" x14ac:dyDescent="0.25">
      <c r="B654" s="69"/>
      <c r="C654" s="77" t="str">
        <f ca="1">IF(ISERROR(($C$3-VLOOKUP($B654,Effectifs!$F$8:$U$907,5,0))/365),"",($C$3-VLOOKUP($B654,Effectifs!$F$8:$U$907,5,0))/365)</f>
        <v/>
      </c>
      <c r="D654" s="82" t="str">
        <f>IF(ISERROR(VLOOKUP($B654,Effectifs!$F$8:$U$907,7,0)),"",VLOOKUP($B654,Effectifs!$F$8:$U$907,7,0))</f>
        <v/>
      </c>
      <c r="E654" s="83" t="str">
        <f>IF(ISERROR(VLOOKUP($B654,Effectifs!$F$8:$U$907,8,0)),"",VLOOKUP($B654,Effectifs!$F$8:$U$907,8,0))</f>
        <v/>
      </c>
      <c r="F654" s="83" t="str">
        <f>IF(ISERROR(VLOOKUP($B654,Effectifs!$F$8:$U$907,10,0)),"",VLOOKUP($B654,Effectifs!$F$8:$U$907,10,0))</f>
        <v/>
      </c>
      <c r="G654" s="82" t="str">
        <f>IF(ISERROR(VLOOKUP($B654,Effectifs!$F$8:$U$907,13,0)),"",VLOOKUP($B654,Effectifs!$F$8:$U$907,13,0))</f>
        <v/>
      </c>
      <c r="H654" s="79" t="str">
        <f>IF(ISERROR(VLOOKUP($B654,Effectifs!$F$8:$U$907,14,0)),"",VLOOKUP($B654,Effectifs!$F$8:$U$907,14,0))</f>
        <v/>
      </c>
      <c r="I654" s="71"/>
      <c r="J654" s="71"/>
      <c r="K654" s="71"/>
      <c r="L654" s="71"/>
      <c r="M654" s="71"/>
      <c r="N654" s="71"/>
      <c r="O654" s="71"/>
      <c r="P654" s="71"/>
      <c r="Q654" s="71"/>
      <c r="R654" s="74"/>
    </row>
    <row r="655" spans="2:18" x14ac:dyDescent="0.25">
      <c r="B655" s="69"/>
      <c r="C655" s="77" t="str">
        <f ca="1">IF(ISERROR(($C$3-VLOOKUP($B655,Effectifs!$F$8:$U$907,5,0))/365),"",($C$3-VLOOKUP($B655,Effectifs!$F$8:$U$907,5,0))/365)</f>
        <v/>
      </c>
      <c r="D655" s="82" t="str">
        <f>IF(ISERROR(VLOOKUP($B655,Effectifs!$F$8:$U$907,7,0)),"",VLOOKUP($B655,Effectifs!$F$8:$U$907,7,0))</f>
        <v/>
      </c>
      <c r="E655" s="83" t="str">
        <f>IF(ISERROR(VLOOKUP($B655,Effectifs!$F$8:$U$907,8,0)),"",VLOOKUP($B655,Effectifs!$F$8:$U$907,8,0))</f>
        <v/>
      </c>
      <c r="F655" s="83" t="str">
        <f>IF(ISERROR(VLOOKUP($B655,Effectifs!$F$8:$U$907,10,0)),"",VLOOKUP($B655,Effectifs!$F$8:$U$907,10,0))</f>
        <v/>
      </c>
      <c r="G655" s="82" t="str">
        <f>IF(ISERROR(VLOOKUP($B655,Effectifs!$F$8:$U$907,13,0)),"",VLOOKUP($B655,Effectifs!$F$8:$U$907,13,0))</f>
        <v/>
      </c>
      <c r="H655" s="79" t="str">
        <f>IF(ISERROR(VLOOKUP($B655,Effectifs!$F$8:$U$907,14,0)),"",VLOOKUP($B655,Effectifs!$F$8:$U$907,14,0))</f>
        <v/>
      </c>
      <c r="I655" s="71"/>
      <c r="J655" s="71"/>
      <c r="K655" s="71"/>
      <c r="L655" s="71"/>
      <c r="M655" s="71"/>
      <c r="N655" s="71"/>
      <c r="O655" s="71"/>
      <c r="P655" s="71"/>
      <c r="Q655" s="71"/>
      <c r="R655" s="74"/>
    </row>
    <row r="656" spans="2:18" x14ac:dyDescent="0.25">
      <c r="B656" s="69"/>
      <c r="C656" s="77" t="str">
        <f ca="1">IF(ISERROR(($C$3-VLOOKUP($B656,Effectifs!$F$8:$U$907,5,0))/365),"",($C$3-VLOOKUP($B656,Effectifs!$F$8:$U$907,5,0))/365)</f>
        <v/>
      </c>
      <c r="D656" s="82" t="str">
        <f>IF(ISERROR(VLOOKUP($B656,Effectifs!$F$8:$U$907,7,0)),"",VLOOKUP($B656,Effectifs!$F$8:$U$907,7,0))</f>
        <v/>
      </c>
      <c r="E656" s="83" t="str">
        <f>IF(ISERROR(VLOOKUP($B656,Effectifs!$F$8:$U$907,8,0)),"",VLOOKUP($B656,Effectifs!$F$8:$U$907,8,0))</f>
        <v/>
      </c>
      <c r="F656" s="83" t="str">
        <f>IF(ISERROR(VLOOKUP($B656,Effectifs!$F$8:$U$907,10,0)),"",VLOOKUP($B656,Effectifs!$F$8:$U$907,10,0))</f>
        <v/>
      </c>
      <c r="G656" s="82" t="str">
        <f>IF(ISERROR(VLOOKUP($B656,Effectifs!$F$8:$U$907,13,0)),"",VLOOKUP($B656,Effectifs!$F$8:$U$907,13,0))</f>
        <v/>
      </c>
      <c r="H656" s="79" t="str">
        <f>IF(ISERROR(VLOOKUP($B656,Effectifs!$F$8:$U$907,14,0)),"",VLOOKUP($B656,Effectifs!$F$8:$U$907,14,0))</f>
        <v/>
      </c>
      <c r="I656" s="71"/>
      <c r="J656" s="71"/>
      <c r="K656" s="71"/>
      <c r="L656" s="71"/>
      <c r="M656" s="71"/>
      <c r="N656" s="71"/>
      <c r="O656" s="71"/>
      <c r="P656" s="71"/>
      <c r="Q656" s="71"/>
      <c r="R656" s="74"/>
    </row>
    <row r="657" spans="2:18" x14ac:dyDescent="0.25">
      <c r="B657" s="69"/>
      <c r="C657" s="77" t="str">
        <f ca="1">IF(ISERROR(($C$3-VLOOKUP($B657,Effectifs!$F$8:$U$907,5,0))/365),"",($C$3-VLOOKUP($B657,Effectifs!$F$8:$U$907,5,0))/365)</f>
        <v/>
      </c>
      <c r="D657" s="82" t="str">
        <f>IF(ISERROR(VLOOKUP($B657,Effectifs!$F$8:$U$907,7,0)),"",VLOOKUP($B657,Effectifs!$F$8:$U$907,7,0))</f>
        <v/>
      </c>
      <c r="E657" s="83" t="str">
        <f>IF(ISERROR(VLOOKUP($B657,Effectifs!$F$8:$U$907,8,0)),"",VLOOKUP($B657,Effectifs!$F$8:$U$907,8,0))</f>
        <v/>
      </c>
      <c r="F657" s="83" t="str">
        <f>IF(ISERROR(VLOOKUP($B657,Effectifs!$F$8:$U$907,10,0)),"",VLOOKUP($B657,Effectifs!$F$8:$U$907,10,0))</f>
        <v/>
      </c>
      <c r="G657" s="82" t="str">
        <f>IF(ISERROR(VLOOKUP($B657,Effectifs!$F$8:$U$907,13,0)),"",VLOOKUP($B657,Effectifs!$F$8:$U$907,13,0))</f>
        <v/>
      </c>
      <c r="H657" s="79" t="str">
        <f>IF(ISERROR(VLOOKUP($B657,Effectifs!$F$8:$U$907,14,0)),"",VLOOKUP($B657,Effectifs!$F$8:$U$907,14,0))</f>
        <v/>
      </c>
      <c r="I657" s="71"/>
      <c r="J657" s="71"/>
      <c r="K657" s="71"/>
      <c r="L657" s="71"/>
      <c r="M657" s="71"/>
      <c r="N657" s="71"/>
      <c r="O657" s="71"/>
      <c r="P657" s="71"/>
      <c r="Q657" s="71"/>
      <c r="R657" s="74"/>
    </row>
    <row r="658" spans="2:18" x14ac:dyDescent="0.25">
      <c r="B658" s="69"/>
      <c r="C658" s="77" t="str">
        <f ca="1">IF(ISERROR(($C$3-VLOOKUP($B658,Effectifs!$F$8:$U$907,5,0))/365),"",($C$3-VLOOKUP($B658,Effectifs!$F$8:$U$907,5,0))/365)</f>
        <v/>
      </c>
      <c r="D658" s="82" t="str">
        <f>IF(ISERROR(VLOOKUP($B658,Effectifs!$F$8:$U$907,7,0)),"",VLOOKUP($B658,Effectifs!$F$8:$U$907,7,0))</f>
        <v/>
      </c>
      <c r="E658" s="83" t="str">
        <f>IF(ISERROR(VLOOKUP($B658,Effectifs!$F$8:$U$907,8,0)),"",VLOOKUP($B658,Effectifs!$F$8:$U$907,8,0))</f>
        <v/>
      </c>
      <c r="F658" s="83" t="str">
        <f>IF(ISERROR(VLOOKUP($B658,Effectifs!$F$8:$U$907,10,0)),"",VLOOKUP($B658,Effectifs!$F$8:$U$907,10,0))</f>
        <v/>
      </c>
      <c r="G658" s="82" t="str">
        <f>IF(ISERROR(VLOOKUP($B658,Effectifs!$F$8:$U$907,13,0)),"",VLOOKUP($B658,Effectifs!$F$8:$U$907,13,0))</f>
        <v/>
      </c>
      <c r="H658" s="79" t="str">
        <f>IF(ISERROR(VLOOKUP($B658,Effectifs!$F$8:$U$907,14,0)),"",VLOOKUP($B658,Effectifs!$F$8:$U$907,14,0))</f>
        <v/>
      </c>
      <c r="I658" s="71"/>
      <c r="J658" s="71"/>
      <c r="K658" s="71"/>
      <c r="L658" s="71"/>
      <c r="M658" s="71"/>
      <c r="N658" s="71"/>
      <c r="O658" s="71"/>
      <c r="P658" s="71"/>
      <c r="Q658" s="71"/>
      <c r="R658" s="74"/>
    </row>
    <row r="659" spans="2:18" x14ac:dyDescent="0.25">
      <c r="B659" s="69"/>
      <c r="C659" s="77" t="str">
        <f ca="1">IF(ISERROR(($C$3-VLOOKUP($B659,Effectifs!$F$8:$U$907,5,0))/365),"",($C$3-VLOOKUP($B659,Effectifs!$F$8:$U$907,5,0))/365)</f>
        <v/>
      </c>
      <c r="D659" s="82" t="str">
        <f>IF(ISERROR(VLOOKUP($B659,Effectifs!$F$8:$U$907,7,0)),"",VLOOKUP($B659,Effectifs!$F$8:$U$907,7,0))</f>
        <v/>
      </c>
      <c r="E659" s="83" t="str">
        <f>IF(ISERROR(VLOOKUP($B659,Effectifs!$F$8:$U$907,8,0)),"",VLOOKUP($B659,Effectifs!$F$8:$U$907,8,0))</f>
        <v/>
      </c>
      <c r="F659" s="83" t="str">
        <f>IF(ISERROR(VLOOKUP($B659,Effectifs!$F$8:$U$907,10,0)),"",VLOOKUP($B659,Effectifs!$F$8:$U$907,10,0))</f>
        <v/>
      </c>
      <c r="G659" s="82" t="str">
        <f>IF(ISERROR(VLOOKUP($B659,Effectifs!$F$8:$U$907,13,0)),"",VLOOKUP($B659,Effectifs!$F$8:$U$907,13,0))</f>
        <v/>
      </c>
      <c r="H659" s="79" t="str">
        <f>IF(ISERROR(VLOOKUP($B659,Effectifs!$F$8:$U$907,14,0)),"",VLOOKUP($B659,Effectifs!$F$8:$U$907,14,0))</f>
        <v/>
      </c>
      <c r="I659" s="71"/>
      <c r="J659" s="71"/>
      <c r="K659" s="71"/>
      <c r="L659" s="71"/>
      <c r="M659" s="71"/>
      <c r="N659" s="71"/>
      <c r="O659" s="71"/>
      <c r="P659" s="71"/>
      <c r="Q659" s="71"/>
      <c r="R659" s="74"/>
    </row>
    <row r="660" spans="2:18" x14ac:dyDescent="0.25">
      <c r="B660" s="69"/>
      <c r="C660" s="77" t="str">
        <f ca="1">IF(ISERROR(($C$3-VLOOKUP($B660,Effectifs!$F$8:$U$907,5,0))/365),"",($C$3-VLOOKUP($B660,Effectifs!$F$8:$U$907,5,0))/365)</f>
        <v/>
      </c>
      <c r="D660" s="82" t="str">
        <f>IF(ISERROR(VLOOKUP($B660,Effectifs!$F$8:$U$907,7,0)),"",VLOOKUP($B660,Effectifs!$F$8:$U$907,7,0))</f>
        <v/>
      </c>
      <c r="E660" s="83" t="str">
        <f>IF(ISERROR(VLOOKUP($B660,Effectifs!$F$8:$U$907,8,0)),"",VLOOKUP($B660,Effectifs!$F$8:$U$907,8,0))</f>
        <v/>
      </c>
      <c r="F660" s="83" t="str">
        <f>IF(ISERROR(VLOOKUP($B660,Effectifs!$F$8:$U$907,10,0)),"",VLOOKUP($B660,Effectifs!$F$8:$U$907,10,0))</f>
        <v/>
      </c>
      <c r="G660" s="82" t="str">
        <f>IF(ISERROR(VLOOKUP($B660,Effectifs!$F$8:$U$907,13,0)),"",VLOOKUP($B660,Effectifs!$F$8:$U$907,13,0))</f>
        <v/>
      </c>
      <c r="H660" s="79" t="str">
        <f>IF(ISERROR(VLOOKUP($B660,Effectifs!$F$8:$U$907,14,0)),"",VLOOKUP($B660,Effectifs!$F$8:$U$907,14,0))</f>
        <v/>
      </c>
      <c r="I660" s="71"/>
      <c r="J660" s="71"/>
      <c r="K660" s="71"/>
      <c r="L660" s="71"/>
      <c r="M660" s="71"/>
      <c r="N660" s="71"/>
      <c r="O660" s="71"/>
      <c r="P660" s="71"/>
      <c r="Q660" s="71"/>
      <c r="R660" s="74"/>
    </row>
    <row r="661" spans="2:18" x14ac:dyDescent="0.25">
      <c r="B661" s="69"/>
      <c r="C661" s="77" t="str">
        <f ca="1">IF(ISERROR(($C$3-VLOOKUP($B661,Effectifs!$F$8:$U$907,5,0))/365),"",($C$3-VLOOKUP($B661,Effectifs!$F$8:$U$907,5,0))/365)</f>
        <v/>
      </c>
      <c r="D661" s="82" t="str">
        <f>IF(ISERROR(VLOOKUP($B661,Effectifs!$F$8:$U$907,7,0)),"",VLOOKUP($B661,Effectifs!$F$8:$U$907,7,0))</f>
        <v/>
      </c>
      <c r="E661" s="83" t="str">
        <f>IF(ISERROR(VLOOKUP($B661,Effectifs!$F$8:$U$907,8,0)),"",VLOOKUP($B661,Effectifs!$F$8:$U$907,8,0))</f>
        <v/>
      </c>
      <c r="F661" s="83" t="str">
        <f>IF(ISERROR(VLOOKUP($B661,Effectifs!$F$8:$U$907,10,0)),"",VLOOKUP($B661,Effectifs!$F$8:$U$907,10,0))</f>
        <v/>
      </c>
      <c r="G661" s="82" t="str">
        <f>IF(ISERROR(VLOOKUP($B661,Effectifs!$F$8:$U$907,13,0)),"",VLOOKUP($B661,Effectifs!$F$8:$U$907,13,0))</f>
        <v/>
      </c>
      <c r="H661" s="79" t="str">
        <f>IF(ISERROR(VLOOKUP($B661,Effectifs!$F$8:$U$907,14,0)),"",VLOOKUP($B661,Effectifs!$F$8:$U$907,14,0))</f>
        <v/>
      </c>
      <c r="I661" s="71"/>
      <c r="J661" s="71"/>
      <c r="K661" s="71"/>
      <c r="L661" s="71"/>
      <c r="M661" s="71"/>
      <c r="N661" s="71"/>
      <c r="O661" s="71"/>
      <c r="P661" s="71"/>
      <c r="Q661" s="71"/>
      <c r="R661" s="74"/>
    </row>
    <row r="662" spans="2:18" x14ac:dyDescent="0.25">
      <c r="B662" s="69"/>
      <c r="C662" s="77" t="str">
        <f ca="1">IF(ISERROR(($C$3-VLOOKUP($B662,Effectifs!$F$8:$U$907,5,0))/365),"",($C$3-VLOOKUP($B662,Effectifs!$F$8:$U$907,5,0))/365)</f>
        <v/>
      </c>
      <c r="D662" s="82" t="str">
        <f>IF(ISERROR(VLOOKUP($B662,Effectifs!$F$8:$U$907,7,0)),"",VLOOKUP($B662,Effectifs!$F$8:$U$907,7,0))</f>
        <v/>
      </c>
      <c r="E662" s="83" t="str">
        <f>IF(ISERROR(VLOOKUP($B662,Effectifs!$F$8:$U$907,8,0)),"",VLOOKUP($B662,Effectifs!$F$8:$U$907,8,0))</f>
        <v/>
      </c>
      <c r="F662" s="83" t="str">
        <f>IF(ISERROR(VLOOKUP($B662,Effectifs!$F$8:$U$907,10,0)),"",VLOOKUP($B662,Effectifs!$F$8:$U$907,10,0))</f>
        <v/>
      </c>
      <c r="G662" s="82" t="str">
        <f>IF(ISERROR(VLOOKUP($B662,Effectifs!$F$8:$U$907,13,0)),"",VLOOKUP($B662,Effectifs!$F$8:$U$907,13,0))</f>
        <v/>
      </c>
      <c r="H662" s="79" t="str">
        <f>IF(ISERROR(VLOOKUP($B662,Effectifs!$F$8:$U$907,14,0)),"",VLOOKUP($B662,Effectifs!$F$8:$U$907,14,0))</f>
        <v/>
      </c>
      <c r="I662" s="71"/>
      <c r="J662" s="71"/>
      <c r="K662" s="71"/>
      <c r="L662" s="71"/>
      <c r="M662" s="71"/>
      <c r="N662" s="71"/>
      <c r="O662" s="71"/>
      <c r="P662" s="71"/>
      <c r="Q662" s="71"/>
      <c r="R662" s="74"/>
    </row>
    <row r="663" spans="2:18" x14ac:dyDescent="0.25">
      <c r="B663" s="69"/>
      <c r="C663" s="77" t="str">
        <f ca="1">IF(ISERROR(($C$3-VLOOKUP($B663,Effectifs!$F$8:$U$907,5,0))/365),"",($C$3-VLOOKUP($B663,Effectifs!$F$8:$U$907,5,0))/365)</f>
        <v/>
      </c>
      <c r="D663" s="82" t="str">
        <f>IF(ISERROR(VLOOKUP($B663,Effectifs!$F$8:$U$907,7,0)),"",VLOOKUP($B663,Effectifs!$F$8:$U$907,7,0))</f>
        <v/>
      </c>
      <c r="E663" s="83" t="str">
        <f>IF(ISERROR(VLOOKUP($B663,Effectifs!$F$8:$U$907,8,0)),"",VLOOKUP($B663,Effectifs!$F$8:$U$907,8,0))</f>
        <v/>
      </c>
      <c r="F663" s="83" t="str">
        <f>IF(ISERROR(VLOOKUP($B663,Effectifs!$F$8:$U$907,10,0)),"",VLOOKUP($B663,Effectifs!$F$8:$U$907,10,0))</f>
        <v/>
      </c>
      <c r="G663" s="82" t="str">
        <f>IF(ISERROR(VLOOKUP($B663,Effectifs!$F$8:$U$907,13,0)),"",VLOOKUP($B663,Effectifs!$F$8:$U$907,13,0))</f>
        <v/>
      </c>
      <c r="H663" s="79" t="str">
        <f>IF(ISERROR(VLOOKUP($B663,Effectifs!$F$8:$U$907,14,0)),"",VLOOKUP($B663,Effectifs!$F$8:$U$907,14,0))</f>
        <v/>
      </c>
      <c r="I663" s="71"/>
      <c r="J663" s="71"/>
      <c r="K663" s="71"/>
      <c r="L663" s="71"/>
      <c r="M663" s="71"/>
      <c r="N663" s="71"/>
      <c r="O663" s="71"/>
      <c r="P663" s="71"/>
      <c r="Q663" s="71"/>
      <c r="R663" s="74"/>
    </row>
    <row r="664" spans="2:18" x14ac:dyDescent="0.25">
      <c r="B664" s="69"/>
      <c r="C664" s="77" t="str">
        <f ca="1">IF(ISERROR(($C$3-VLOOKUP($B664,Effectifs!$F$8:$U$907,5,0))/365),"",($C$3-VLOOKUP($B664,Effectifs!$F$8:$U$907,5,0))/365)</f>
        <v/>
      </c>
      <c r="D664" s="82" t="str">
        <f>IF(ISERROR(VLOOKUP($B664,Effectifs!$F$8:$U$907,7,0)),"",VLOOKUP($B664,Effectifs!$F$8:$U$907,7,0))</f>
        <v/>
      </c>
      <c r="E664" s="83" t="str">
        <f>IF(ISERROR(VLOOKUP($B664,Effectifs!$F$8:$U$907,8,0)),"",VLOOKUP($B664,Effectifs!$F$8:$U$907,8,0))</f>
        <v/>
      </c>
      <c r="F664" s="83" t="str">
        <f>IF(ISERROR(VLOOKUP($B664,Effectifs!$F$8:$U$907,10,0)),"",VLOOKUP($B664,Effectifs!$F$8:$U$907,10,0))</f>
        <v/>
      </c>
      <c r="G664" s="82" t="str">
        <f>IF(ISERROR(VLOOKUP($B664,Effectifs!$F$8:$U$907,13,0)),"",VLOOKUP($B664,Effectifs!$F$8:$U$907,13,0))</f>
        <v/>
      </c>
      <c r="H664" s="79" t="str">
        <f>IF(ISERROR(VLOOKUP($B664,Effectifs!$F$8:$U$907,14,0)),"",VLOOKUP($B664,Effectifs!$F$8:$U$907,14,0))</f>
        <v/>
      </c>
      <c r="I664" s="71"/>
      <c r="J664" s="71"/>
      <c r="K664" s="71"/>
      <c r="L664" s="71"/>
      <c r="M664" s="71"/>
      <c r="N664" s="71"/>
      <c r="O664" s="71"/>
      <c r="P664" s="71"/>
      <c r="Q664" s="71"/>
      <c r="R664" s="74"/>
    </row>
    <row r="665" spans="2:18" x14ac:dyDescent="0.25">
      <c r="B665" s="69"/>
      <c r="C665" s="77" t="str">
        <f ca="1">IF(ISERROR(($C$3-VLOOKUP($B665,Effectifs!$F$8:$U$907,5,0))/365),"",($C$3-VLOOKUP($B665,Effectifs!$F$8:$U$907,5,0))/365)</f>
        <v/>
      </c>
      <c r="D665" s="82" t="str">
        <f>IF(ISERROR(VLOOKUP($B665,Effectifs!$F$8:$U$907,7,0)),"",VLOOKUP($B665,Effectifs!$F$8:$U$907,7,0))</f>
        <v/>
      </c>
      <c r="E665" s="83" t="str">
        <f>IF(ISERROR(VLOOKUP($B665,Effectifs!$F$8:$U$907,8,0)),"",VLOOKUP($B665,Effectifs!$F$8:$U$907,8,0))</f>
        <v/>
      </c>
      <c r="F665" s="83" t="str">
        <f>IF(ISERROR(VLOOKUP($B665,Effectifs!$F$8:$U$907,10,0)),"",VLOOKUP($B665,Effectifs!$F$8:$U$907,10,0))</f>
        <v/>
      </c>
      <c r="G665" s="82" t="str">
        <f>IF(ISERROR(VLOOKUP($B665,Effectifs!$F$8:$U$907,13,0)),"",VLOOKUP($B665,Effectifs!$F$8:$U$907,13,0))</f>
        <v/>
      </c>
      <c r="H665" s="79" t="str">
        <f>IF(ISERROR(VLOOKUP($B665,Effectifs!$F$8:$U$907,14,0)),"",VLOOKUP($B665,Effectifs!$F$8:$U$907,14,0))</f>
        <v/>
      </c>
      <c r="I665" s="71"/>
      <c r="J665" s="71"/>
      <c r="K665" s="71"/>
      <c r="L665" s="71"/>
      <c r="M665" s="71"/>
      <c r="N665" s="71"/>
      <c r="O665" s="71"/>
      <c r="P665" s="71"/>
      <c r="Q665" s="71"/>
      <c r="R665" s="74"/>
    </row>
    <row r="666" spans="2:18" x14ac:dyDescent="0.25">
      <c r="B666" s="69"/>
      <c r="C666" s="77" t="str">
        <f ca="1">IF(ISERROR(($C$3-VLOOKUP($B666,Effectifs!$F$8:$U$907,5,0))/365),"",($C$3-VLOOKUP($B666,Effectifs!$F$8:$U$907,5,0))/365)</f>
        <v/>
      </c>
      <c r="D666" s="82" t="str">
        <f>IF(ISERROR(VLOOKUP($B666,Effectifs!$F$8:$U$907,7,0)),"",VLOOKUP($B666,Effectifs!$F$8:$U$907,7,0))</f>
        <v/>
      </c>
      <c r="E666" s="83" t="str">
        <f>IF(ISERROR(VLOOKUP($B666,Effectifs!$F$8:$U$907,8,0)),"",VLOOKUP($B666,Effectifs!$F$8:$U$907,8,0))</f>
        <v/>
      </c>
      <c r="F666" s="83" t="str">
        <f>IF(ISERROR(VLOOKUP($B666,Effectifs!$F$8:$U$907,10,0)),"",VLOOKUP($B666,Effectifs!$F$8:$U$907,10,0))</f>
        <v/>
      </c>
      <c r="G666" s="82" t="str">
        <f>IF(ISERROR(VLOOKUP($B666,Effectifs!$F$8:$U$907,13,0)),"",VLOOKUP($B666,Effectifs!$F$8:$U$907,13,0))</f>
        <v/>
      </c>
      <c r="H666" s="79" t="str">
        <f>IF(ISERROR(VLOOKUP($B666,Effectifs!$F$8:$U$907,14,0)),"",VLOOKUP($B666,Effectifs!$F$8:$U$907,14,0))</f>
        <v/>
      </c>
      <c r="I666" s="71"/>
      <c r="J666" s="71"/>
      <c r="K666" s="71"/>
      <c r="L666" s="71"/>
      <c r="M666" s="71"/>
      <c r="N666" s="71"/>
      <c r="O666" s="71"/>
      <c r="P666" s="71"/>
      <c r="Q666" s="71"/>
      <c r="R666" s="74"/>
    </row>
    <row r="667" spans="2:18" x14ac:dyDescent="0.25">
      <c r="B667" s="69"/>
      <c r="C667" s="77" t="str">
        <f ca="1">IF(ISERROR(($C$3-VLOOKUP($B667,Effectifs!$F$8:$U$907,5,0))/365),"",($C$3-VLOOKUP($B667,Effectifs!$F$8:$U$907,5,0))/365)</f>
        <v/>
      </c>
      <c r="D667" s="82" t="str">
        <f>IF(ISERROR(VLOOKUP($B667,Effectifs!$F$8:$U$907,7,0)),"",VLOOKUP($B667,Effectifs!$F$8:$U$907,7,0))</f>
        <v/>
      </c>
      <c r="E667" s="83" t="str">
        <f>IF(ISERROR(VLOOKUP($B667,Effectifs!$F$8:$U$907,8,0)),"",VLOOKUP($B667,Effectifs!$F$8:$U$907,8,0))</f>
        <v/>
      </c>
      <c r="F667" s="83" t="str">
        <f>IF(ISERROR(VLOOKUP($B667,Effectifs!$F$8:$U$907,10,0)),"",VLOOKUP($B667,Effectifs!$F$8:$U$907,10,0))</f>
        <v/>
      </c>
      <c r="G667" s="82" t="str">
        <f>IF(ISERROR(VLOOKUP($B667,Effectifs!$F$8:$U$907,13,0)),"",VLOOKUP($B667,Effectifs!$F$8:$U$907,13,0))</f>
        <v/>
      </c>
      <c r="H667" s="79" t="str">
        <f>IF(ISERROR(VLOOKUP($B667,Effectifs!$F$8:$U$907,14,0)),"",VLOOKUP($B667,Effectifs!$F$8:$U$907,14,0))</f>
        <v/>
      </c>
      <c r="I667" s="71"/>
      <c r="J667" s="71"/>
      <c r="K667" s="71"/>
      <c r="L667" s="71"/>
      <c r="M667" s="71"/>
      <c r="N667" s="71"/>
      <c r="O667" s="71"/>
      <c r="P667" s="71"/>
      <c r="Q667" s="71"/>
      <c r="R667" s="74"/>
    </row>
    <row r="668" spans="2:18" x14ac:dyDescent="0.25">
      <c r="B668" s="69"/>
      <c r="C668" s="77" t="str">
        <f ca="1">IF(ISERROR(($C$3-VLOOKUP($B668,Effectifs!$F$8:$U$907,5,0))/365),"",($C$3-VLOOKUP($B668,Effectifs!$F$8:$U$907,5,0))/365)</f>
        <v/>
      </c>
      <c r="D668" s="82" t="str">
        <f>IF(ISERROR(VLOOKUP($B668,Effectifs!$F$8:$U$907,7,0)),"",VLOOKUP($B668,Effectifs!$F$8:$U$907,7,0))</f>
        <v/>
      </c>
      <c r="E668" s="83" t="str">
        <f>IF(ISERROR(VLOOKUP($B668,Effectifs!$F$8:$U$907,8,0)),"",VLOOKUP($B668,Effectifs!$F$8:$U$907,8,0))</f>
        <v/>
      </c>
      <c r="F668" s="83" t="str">
        <f>IF(ISERROR(VLOOKUP($B668,Effectifs!$F$8:$U$907,10,0)),"",VLOOKUP($B668,Effectifs!$F$8:$U$907,10,0))</f>
        <v/>
      </c>
      <c r="G668" s="82" t="str">
        <f>IF(ISERROR(VLOOKUP($B668,Effectifs!$F$8:$U$907,13,0)),"",VLOOKUP($B668,Effectifs!$F$8:$U$907,13,0))</f>
        <v/>
      </c>
      <c r="H668" s="79" t="str">
        <f>IF(ISERROR(VLOOKUP($B668,Effectifs!$F$8:$U$907,14,0)),"",VLOOKUP($B668,Effectifs!$F$8:$U$907,14,0))</f>
        <v/>
      </c>
      <c r="I668" s="71"/>
      <c r="J668" s="71"/>
      <c r="K668" s="71"/>
      <c r="L668" s="71"/>
      <c r="M668" s="71"/>
      <c r="N668" s="71"/>
      <c r="O668" s="71"/>
      <c r="P668" s="71"/>
      <c r="Q668" s="71"/>
      <c r="R668" s="74"/>
    </row>
    <row r="669" spans="2:18" x14ac:dyDescent="0.25">
      <c r="B669" s="69"/>
      <c r="C669" s="77" t="str">
        <f ca="1">IF(ISERROR(($C$3-VLOOKUP($B669,Effectifs!$F$8:$U$907,5,0))/365),"",($C$3-VLOOKUP($B669,Effectifs!$F$8:$U$907,5,0))/365)</f>
        <v/>
      </c>
      <c r="D669" s="82" t="str">
        <f>IF(ISERROR(VLOOKUP($B669,Effectifs!$F$8:$U$907,7,0)),"",VLOOKUP($B669,Effectifs!$F$8:$U$907,7,0))</f>
        <v/>
      </c>
      <c r="E669" s="83" t="str">
        <f>IF(ISERROR(VLOOKUP($B669,Effectifs!$F$8:$U$907,8,0)),"",VLOOKUP($B669,Effectifs!$F$8:$U$907,8,0))</f>
        <v/>
      </c>
      <c r="F669" s="83" t="str">
        <f>IF(ISERROR(VLOOKUP($B669,Effectifs!$F$8:$U$907,10,0)),"",VLOOKUP($B669,Effectifs!$F$8:$U$907,10,0))</f>
        <v/>
      </c>
      <c r="G669" s="82" t="str">
        <f>IF(ISERROR(VLOOKUP($B669,Effectifs!$F$8:$U$907,13,0)),"",VLOOKUP($B669,Effectifs!$F$8:$U$907,13,0))</f>
        <v/>
      </c>
      <c r="H669" s="79" t="str">
        <f>IF(ISERROR(VLOOKUP($B669,Effectifs!$F$8:$U$907,14,0)),"",VLOOKUP($B669,Effectifs!$F$8:$U$907,14,0))</f>
        <v/>
      </c>
      <c r="I669" s="71"/>
      <c r="J669" s="71"/>
      <c r="K669" s="71"/>
      <c r="L669" s="71"/>
      <c r="M669" s="71"/>
      <c r="N669" s="71"/>
      <c r="O669" s="71"/>
      <c r="P669" s="71"/>
      <c r="Q669" s="71"/>
      <c r="R669" s="74"/>
    </row>
    <row r="670" spans="2:18" x14ac:dyDescent="0.25">
      <c r="B670" s="69"/>
      <c r="C670" s="77" t="str">
        <f ca="1">IF(ISERROR(($C$3-VLOOKUP($B670,Effectifs!$F$8:$U$907,5,0))/365),"",($C$3-VLOOKUP($B670,Effectifs!$F$8:$U$907,5,0))/365)</f>
        <v/>
      </c>
      <c r="D670" s="82" t="str">
        <f>IF(ISERROR(VLOOKUP($B670,Effectifs!$F$8:$U$907,7,0)),"",VLOOKUP($B670,Effectifs!$F$8:$U$907,7,0))</f>
        <v/>
      </c>
      <c r="E670" s="83" t="str">
        <f>IF(ISERROR(VLOOKUP($B670,Effectifs!$F$8:$U$907,8,0)),"",VLOOKUP($B670,Effectifs!$F$8:$U$907,8,0))</f>
        <v/>
      </c>
      <c r="F670" s="83" t="str">
        <f>IF(ISERROR(VLOOKUP($B670,Effectifs!$F$8:$U$907,10,0)),"",VLOOKUP($B670,Effectifs!$F$8:$U$907,10,0))</f>
        <v/>
      </c>
      <c r="G670" s="82" t="str">
        <f>IF(ISERROR(VLOOKUP($B670,Effectifs!$F$8:$U$907,13,0)),"",VLOOKUP($B670,Effectifs!$F$8:$U$907,13,0))</f>
        <v/>
      </c>
      <c r="H670" s="79" t="str">
        <f>IF(ISERROR(VLOOKUP($B670,Effectifs!$F$8:$U$907,14,0)),"",VLOOKUP($B670,Effectifs!$F$8:$U$907,14,0))</f>
        <v/>
      </c>
      <c r="I670" s="71"/>
      <c r="J670" s="71"/>
      <c r="K670" s="71"/>
      <c r="L670" s="71"/>
      <c r="M670" s="71"/>
      <c r="N670" s="71"/>
      <c r="O670" s="71"/>
      <c r="P670" s="71"/>
      <c r="Q670" s="71"/>
      <c r="R670" s="74"/>
    </row>
    <row r="671" spans="2:18" x14ac:dyDescent="0.25">
      <c r="B671" s="69"/>
      <c r="C671" s="77" t="str">
        <f ca="1">IF(ISERROR(($C$3-VLOOKUP($B671,Effectifs!$F$8:$U$907,5,0))/365),"",($C$3-VLOOKUP($B671,Effectifs!$F$8:$U$907,5,0))/365)</f>
        <v/>
      </c>
      <c r="D671" s="82" t="str">
        <f>IF(ISERROR(VLOOKUP($B671,Effectifs!$F$8:$U$907,7,0)),"",VLOOKUP($B671,Effectifs!$F$8:$U$907,7,0))</f>
        <v/>
      </c>
      <c r="E671" s="83" t="str">
        <f>IF(ISERROR(VLOOKUP($B671,Effectifs!$F$8:$U$907,8,0)),"",VLOOKUP($B671,Effectifs!$F$8:$U$907,8,0))</f>
        <v/>
      </c>
      <c r="F671" s="83" t="str">
        <f>IF(ISERROR(VLOOKUP($B671,Effectifs!$F$8:$U$907,10,0)),"",VLOOKUP($B671,Effectifs!$F$8:$U$907,10,0))</f>
        <v/>
      </c>
      <c r="G671" s="82" t="str">
        <f>IF(ISERROR(VLOOKUP($B671,Effectifs!$F$8:$U$907,13,0)),"",VLOOKUP($B671,Effectifs!$F$8:$U$907,13,0))</f>
        <v/>
      </c>
      <c r="H671" s="79" t="str">
        <f>IF(ISERROR(VLOOKUP($B671,Effectifs!$F$8:$U$907,14,0)),"",VLOOKUP($B671,Effectifs!$F$8:$U$907,14,0))</f>
        <v/>
      </c>
      <c r="I671" s="71"/>
      <c r="J671" s="71"/>
      <c r="K671" s="71"/>
      <c r="L671" s="71"/>
      <c r="M671" s="71"/>
      <c r="N671" s="71"/>
      <c r="O671" s="71"/>
      <c r="P671" s="71"/>
      <c r="Q671" s="71"/>
      <c r="R671" s="74"/>
    </row>
    <row r="672" spans="2:18" x14ac:dyDescent="0.25">
      <c r="B672" s="69"/>
      <c r="C672" s="77" t="str">
        <f ca="1">IF(ISERROR(($C$3-VLOOKUP($B672,Effectifs!$F$8:$U$907,5,0))/365),"",($C$3-VLOOKUP($B672,Effectifs!$F$8:$U$907,5,0))/365)</f>
        <v/>
      </c>
      <c r="D672" s="82" t="str">
        <f>IF(ISERROR(VLOOKUP($B672,Effectifs!$F$8:$U$907,7,0)),"",VLOOKUP($B672,Effectifs!$F$8:$U$907,7,0))</f>
        <v/>
      </c>
      <c r="E672" s="83" t="str">
        <f>IF(ISERROR(VLOOKUP($B672,Effectifs!$F$8:$U$907,8,0)),"",VLOOKUP($B672,Effectifs!$F$8:$U$907,8,0))</f>
        <v/>
      </c>
      <c r="F672" s="83" t="str">
        <f>IF(ISERROR(VLOOKUP($B672,Effectifs!$F$8:$U$907,10,0)),"",VLOOKUP($B672,Effectifs!$F$8:$U$907,10,0))</f>
        <v/>
      </c>
      <c r="G672" s="82" t="str">
        <f>IF(ISERROR(VLOOKUP($B672,Effectifs!$F$8:$U$907,13,0)),"",VLOOKUP($B672,Effectifs!$F$8:$U$907,13,0))</f>
        <v/>
      </c>
      <c r="H672" s="79" t="str">
        <f>IF(ISERROR(VLOOKUP($B672,Effectifs!$F$8:$U$907,14,0)),"",VLOOKUP($B672,Effectifs!$F$8:$U$907,14,0))</f>
        <v/>
      </c>
      <c r="I672" s="71"/>
      <c r="J672" s="71"/>
      <c r="K672" s="71"/>
      <c r="L672" s="71"/>
      <c r="M672" s="71"/>
      <c r="N672" s="71"/>
      <c r="O672" s="71"/>
      <c r="P672" s="71"/>
      <c r="Q672" s="71"/>
      <c r="R672" s="74"/>
    </row>
    <row r="673" spans="2:18" x14ac:dyDescent="0.25">
      <c r="B673" s="69"/>
      <c r="C673" s="77" t="str">
        <f ca="1">IF(ISERROR(($C$3-VLOOKUP($B673,Effectifs!$F$8:$U$907,5,0))/365),"",($C$3-VLOOKUP($B673,Effectifs!$F$8:$U$907,5,0))/365)</f>
        <v/>
      </c>
      <c r="D673" s="82" t="str">
        <f>IF(ISERROR(VLOOKUP($B673,Effectifs!$F$8:$U$907,7,0)),"",VLOOKUP($B673,Effectifs!$F$8:$U$907,7,0))</f>
        <v/>
      </c>
      <c r="E673" s="83" t="str">
        <f>IF(ISERROR(VLOOKUP($B673,Effectifs!$F$8:$U$907,8,0)),"",VLOOKUP($B673,Effectifs!$F$8:$U$907,8,0))</f>
        <v/>
      </c>
      <c r="F673" s="83" t="str">
        <f>IF(ISERROR(VLOOKUP($B673,Effectifs!$F$8:$U$907,10,0)),"",VLOOKUP($B673,Effectifs!$F$8:$U$907,10,0))</f>
        <v/>
      </c>
      <c r="G673" s="82" t="str">
        <f>IF(ISERROR(VLOOKUP($B673,Effectifs!$F$8:$U$907,13,0)),"",VLOOKUP($B673,Effectifs!$F$8:$U$907,13,0))</f>
        <v/>
      </c>
      <c r="H673" s="79" t="str">
        <f>IF(ISERROR(VLOOKUP($B673,Effectifs!$F$8:$U$907,14,0)),"",VLOOKUP($B673,Effectifs!$F$8:$U$907,14,0))</f>
        <v/>
      </c>
      <c r="I673" s="71"/>
      <c r="J673" s="71"/>
      <c r="K673" s="71"/>
      <c r="L673" s="71"/>
      <c r="M673" s="71"/>
      <c r="N673" s="71"/>
      <c r="O673" s="71"/>
      <c r="P673" s="71"/>
      <c r="Q673" s="71"/>
      <c r="R673" s="74"/>
    </row>
    <row r="674" spans="2:18" x14ac:dyDescent="0.25">
      <c r="B674" s="69"/>
      <c r="C674" s="77" t="str">
        <f ca="1">IF(ISERROR(($C$3-VLOOKUP($B674,Effectifs!$F$8:$U$907,5,0))/365),"",($C$3-VLOOKUP($B674,Effectifs!$F$8:$U$907,5,0))/365)</f>
        <v/>
      </c>
      <c r="D674" s="82" t="str">
        <f>IF(ISERROR(VLOOKUP($B674,Effectifs!$F$8:$U$907,7,0)),"",VLOOKUP($B674,Effectifs!$F$8:$U$907,7,0))</f>
        <v/>
      </c>
      <c r="E674" s="83" t="str">
        <f>IF(ISERROR(VLOOKUP($B674,Effectifs!$F$8:$U$907,8,0)),"",VLOOKUP($B674,Effectifs!$F$8:$U$907,8,0))</f>
        <v/>
      </c>
      <c r="F674" s="83" t="str">
        <f>IF(ISERROR(VLOOKUP($B674,Effectifs!$F$8:$U$907,10,0)),"",VLOOKUP($B674,Effectifs!$F$8:$U$907,10,0))</f>
        <v/>
      </c>
      <c r="G674" s="82" t="str">
        <f>IF(ISERROR(VLOOKUP($B674,Effectifs!$F$8:$U$907,13,0)),"",VLOOKUP($B674,Effectifs!$F$8:$U$907,13,0))</f>
        <v/>
      </c>
      <c r="H674" s="79" t="str">
        <f>IF(ISERROR(VLOOKUP($B674,Effectifs!$F$8:$U$907,14,0)),"",VLOOKUP($B674,Effectifs!$F$8:$U$907,14,0))</f>
        <v/>
      </c>
      <c r="I674" s="71"/>
      <c r="J674" s="71"/>
      <c r="K674" s="71"/>
      <c r="L674" s="71"/>
      <c r="M674" s="71"/>
      <c r="N674" s="71"/>
      <c r="O674" s="71"/>
      <c r="P674" s="71"/>
      <c r="Q674" s="71"/>
      <c r="R674" s="74"/>
    </row>
    <row r="675" spans="2:18" x14ac:dyDescent="0.25">
      <c r="B675" s="69"/>
      <c r="C675" s="77" t="str">
        <f ca="1">IF(ISERROR(($C$3-VLOOKUP($B675,Effectifs!$F$8:$U$907,5,0))/365),"",($C$3-VLOOKUP($B675,Effectifs!$F$8:$U$907,5,0))/365)</f>
        <v/>
      </c>
      <c r="D675" s="82" t="str">
        <f>IF(ISERROR(VLOOKUP($B675,Effectifs!$F$8:$U$907,7,0)),"",VLOOKUP($B675,Effectifs!$F$8:$U$907,7,0))</f>
        <v/>
      </c>
      <c r="E675" s="83" t="str">
        <f>IF(ISERROR(VLOOKUP($B675,Effectifs!$F$8:$U$907,8,0)),"",VLOOKUP($B675,Effectifs!$F$8:$U$907,8,0))</f>
        <v/>
      </c>
      <c r="F675" s="83" t="str">
        <f>IF(ISERROR(VLOOKUP($B675,Effectifs!$F$8:$U$907,10,0)),"",VLOOKUP($B675,Effectifs!$F$8:$U$907,10,0))</f>
        <v/>
      </c>
      <c r="G675" s="82" t="str">
        <f>IF(ISERROR(VLOOKUP($B675,Effectifs!$F$8:$U$907,13,0)),"",VLOOKUP($B675,Effectifs!$F$8:$U$907,13,0))</f>
        <v/>
      </c>
      <c r="H675" s="79" t="str">
        <f>IF(ISERROR(VLOOKUP($B675,Effectifs!$F$8:$U$907,14,0)),"",VLOOKUP($B675,Effectifs!$F$8:$U$907,14,0))</f>
        <v/>
      </c>
      <c r="I675" s="71"/>
      <c r="J675" s="71"/>
      <c r="K675" s="71"/>
      <c r="L675" s="71"/>
      <c r="M675" s="71"/>
      <c r="N675" s="71"/>
      <c r="O675" s="71"/>
      <c r="P675" s="71"/>
      <c r="Q675" s="71"/>
      <c r="R675" s="74"/>
    </row>
    <row r="676" spans="2:18" x14ac:dyDescent="0.25">
      <c r="B676" s="69"/>
      <c r="C676" s="77" t="str">
        <f ca="1">IF(ISERROR(($C$3-VLOOKUP($B676,Effectifs!$F$8:$U$907,5,0))/365),"",($C$3-VLOOKUP($B676,Effectifs!$F$8:$U$907,5,0))/365)</f>
        <v/>
      </c>
      <c r="D676" s="82" t="str">
        <f>IF(ISERROR(VLOOKUP($B676,Effectifs!$F$8:$U$907,7,0)),"",VLOOKUP($B676,Effectifs!$F$8:$U$907,7,0))</f>
        <v/>
      </c>
      <c r="E676" s="83" t="str">
        <f>IF(ISERROR(VLOOKUP($B676,Effectifs!$F$8:$U$907,8,0)),"",VLOOKUP($B676,Effectifs!$F$8:$U$907,8,0))</f>
        <v/>
      </c>
      <c r="F676" s="83" t="str">
        <f>IF(ISERROR(VLOOKUP($B676,Effectifs!$F$8:$U$907,10,0)),"",VLOOKUP($B676,Effectifs!$F$8:$U$907,10,0))</f>
        <v/>
      </c>
      <c r="G676" s="82" t="str">
        <f>IF(ISERROR(VLOOKUP($B676,Effectifs!$F$8:$U$907,13,0)),"",VLOOKUP($B676,Effectifs!$F$8:$U$907,13,0))</f>
        <v/>
      </c>
      <c r="H676" s="79" t="str">
        <f>IF(ISERROR(VLOOKUP($B676,Effectifs!$F$8:$U$907,14,0)),"",VLOOKUP($B676,Effectifs!$F$8:$U$907,14,0))</f>
        <v/>
      </c>
      <c r="I676" s="71"/>
      <c r="J676" s="71"/>
      <c r="K676" s="71"/>
      <c r="L676" s="71"/>
      <c r="M676" s="71"/>
      <c r="N676" s="71"/>
      <c r="O676" s="71"/>
      <c r="P676" s="71"/>
      <c r="Q676" s="71"/>
      <c r="R676" s="74"/>
    </row>
    <row r="677" spans="2:18" x14ac:dyDescent="0.25">
      <c r="B677" s="69"/>
      <c r="C677" s="77" t="str">
        <f ca="1">IF(ISERROR(($C$3-VLOOKUP($B677,Effectifs!$F$8:$U$907,5,0))/365),"",($C$3-VLOOKUP($B677,Effectifs!$F$8:$U$907,5,0))/365)</f>
        <v/>
      </c>
      <c r="D677" s="82" t="str">
        <f>IF(ISERROR(VLOOKUP($B677,Effectifs!$F$8:$U$907,7,0)),"",VLOOKUP($B677,Effectifs!$F$8:$U$907,7,0))</f>
        <v/>
      </c>
      <c r="E677" s="83" t="str">
        <f>IF(ISERROR(VLOOKUP($B677,Effectifs!$F$8:$U$907,8,0)),"",VLOOKUP($B677,Effectifs!$F$8:$U$907,8,0))</f>
        <v/>
      </c>
      <c r="F677" s="83" t="str">
        <f>IF(ISERROR(VLOOKUP($B677,Effectifs!$F$8:$U$907,10,0)),"",VLOOKUP($B677,Effectifs!$F$8:$U$907,10,0))</f>
        <v/>
      </c>
      <c r="G677" s="82" t="str">
        <f>IF(ISERROR(VLOOKUP($B677,Effectifs!$F$8:$U$907,13,0)),"",VLOOKUP($B677,Effectifs!$F$8:$U$907,13,0))</f>
        <v/>
      </c>
      <c r="H677" s="79" t="str">
        <f>IF(ISERROR(VLOOKUP($B677,Effectifs!$F$8:$U$907,14,0)),"",VLOOKUP($B677,Effectifs!$F$8:$U$907,14,0))</f>
        <v/>
      </c>
      <c r="I677" s="71"/>
      <c r="J677" s="71"/>
      <c r="K677" s="71"/>
      <c r="L677" s="71"/>
      <c r="M677" s="71"/>
      <c r="N677" s="71"/>
      <c r="O677" s="71"/>
      <c r="P677" s="71"/>
      <c r="Q677" s="71"/>
      <c r="R677" s="74"/>
    </row>
    <row r="678" spans="2:18" x14ac:dyDescent="0.25">
      <c r="B678" s="69"/>
      <c r="C678" s="77" t="str">
        <f ca="1">IF(ISERROR(($C$3-VLOOKUP($B678,Effectifs!$F$8:$U$907,5,0))/365),"",($C$3-VLOOKUP($B678,Effectifs!$F$8:$U$907,5,0))/365)</f>
        <v/>
      </c>
      <c r="D678" s="82" t="str">
        <f>IF(ISERROR(VLOOKUP($B678,Effectifs!$F$8:$U$907,7,0)),"",VLOOKUP($B678,Effectifs!$F$8:$U$907,7,0))</f>
        <v/>
      </c>
      <c r="E678" s="83" t="str">
        <f>IF(ISERROR(VLOOKUP($B678,Effectifs!$F$8:$U$907,8,0)),"",VLOOKUP($B678,Effectifs!$F$8:$U$907,8,0))</f>
        <v/>
      </c>
      <c r="F678" s="83" t="str">
        <f>IF(ISERROR(VLOOKUP($B678,Effectifs!$F$8:$U$907,10,0)),"",VLOOKUP($B678,Effectifs!$F$8:$U$907,10,0))</f>
        <v/>
      </c>
      <c r="G678" s="82" t="str">
        <f>IF(ISERROR(VLOOKUP($B678,Effectifs!$F$8:$U$907,13,0)),"",VLOOKUP($B678,Effectifs!$F$8:$U$907,13,0))</f>
        <v/>
      </c>
      <c r="H678" s="79" t="str">
        <f>IF(ISERROR(VLOOKUP($B678,Effectifs!$F$8:$U$907,14,0)),"",VLOOKUP($B678,Effectifs!$F$8:$U$907,14,0))</f>
        <v/>
      </c>
      <c r="I678" s="71"/>
      <c r="J678" s="71"/>
      <c r="K678" s="71"/>
      <c r="L678" s="71"/>
      <c r="M678" s="71"/>
      <c r="N678" s="71"/>
      <c r="O678" s="71"/>
      <c r="P678" s="71"/>
      <c r="Q678" s="71"/>
      <c r="R678" s="74"/>
    </row>
    <row r="679" spans="2:18" x14ac:dyDescent="0.25">
      <c r="B679" s="69"/>
      <c r="C679" s="77" t="str">
        <f ca="1">IF(ISERROR(($C$3-VLOOKUP($B679,Effectifs!$F$8:$U$907,5,0))/365),"",($C$3-VLOOKUP($B679,Effectifs!$F$8:$U$907,5,0))/365)</f>
        <v/>
      </c>
      <c r="D679" s="82" t="str">
        <f>IF(ISERROR(VLOOKUP($B679,Effectifs!$F$8:$U$907,7,0)),"",VLOOKUP($B679,Effectifs!$F$8:$U$907,7,0))</f>
        <v/>
      </c>
      <c r="E679" s="83" t="str">
        <f>IF(ISERROR(VLOOKUP($B679,Effectifs!$F$8:$U$907,8,0)),"",VLOOKUP($B679,Effectifs!$F$8:$U$907,8,0))</f>
        <v/>
      </c>
      <c r="F679" s="83" t="str">
        <f>IF(ISERROR(VLOOKUP($B679,Effectifs!$F$8:$U$907,10,0)),"",VLOOKUP($B679,Effectifs!$F$8:$U$907,10,0))</f>
        <v/>
      </c>
      <c r="G679" s="82" t="str">
        <f>IF(ISERROR(VLOOKUP($B679,Effectifs!$F$8:$U$907,13,0)),"",VLOOKUP($B679,Effectifs!$F$8:$U$907,13,0))</f>
        <v/>
      </c>
      <c r="H679" s="79" t="str">
        <f>IF(ISERROR(VLOOKUP($B679,Effectifs!$F$8:$U$907,14,0)),"",VLOOKUP($B679,Effectifs!$F$8:$U$907,14,0))</f>
        <v/>
      </c>
      <c r="I679" s="71"/>
      <c r="J679" s="71"/>
      <c r="K679" s="71"/>
      <c r="L679" s="71"/>
      <c r="M679" s="71"/>
      <c r="N679" s="71"/>
      <c r="O679" s="71"/>
      <c r="P679" s="71"/>
      <c r="Q679" s="71"/>
      <c r="R679" s="74"/>
    </row>
    <row r="680" spans="2:18" x14ac:dyDescent="0.25">
      <c r="B680" s="69"/>
      <c r="C680" s="77" t="str">
        <f ca="1">IF(ISERROR(($C$3-VLOOKUP($B680,Effectifs!$F$8:$U$907,5,0))/365),"",($C$3-VLOOKUP($B680,Effectifs!$F$8:$U$907,5,0))/365)</f>
        <v/>
      </c>
      <c r="D680" s="82" t="str">
        <f>IF(ISERROR(VLOOKUP($B680,Effectifs!$F$8:$U$907,7,0)),"",VLOOKUP($B680,Effectifs!$F$8:$U$907,7,0))</f>
        <v/>
      </c>
      <c r="E680" s="83" t="str">
        <f>IF(ISERROR(VLOOKUP($B680,Effectifs!$F$8:$U$907,8,0)),"",VLOOKUP($B680,Effectifs!$F$8:$U$907,8,0))</f>
        <v/>
      </c>
      <c r="F680" s="83" t="str">
        <f>IF(ISERROR(VLOOKUP($B680,Effectifs!$F$8:$U$907,10,0)),"",VLOOKUP($B680,Effectifs!$F$8:$U$907,10,0))</f>
        <v/>
      </c>
      <c r="G680" s="82" t="str">
        <f>IF(ISERROR(VLOOKUP($B680,Effectifs!$F$8:$U$907,13,0)),"",VLOOKUP($B680,Effectifs!$F$8:$U$907,13,0))</f>
        <v/>
      </c>
      <c r="H680" s="79" t="str">
        <f>IF(ISERROR(VLOOKUP($B680,Effectifs!$F$8:$U$907,14,0)),"",VLOOKUP($B680,Effectifs!$F$8:$U$907,14,0))</f>
        <v/>
      </c>
      <c r="I680" s="71"/>
      <c r="J680" s="71"/>
      <c r="K680" s="71"/>
      <c r="L680" s="71"/>
      <c r="M680" s="71"/>
      <c r="N680" s="71"/>
      <c r="O680" s="71"/>
      <c r="P680" s="71"/>
      <c r="Q680" s="71"/>
      <c r="R680" s="74"/>
    </row>
    <row r="681" spans="2:18" x14ac:dyDescent="0.25">
      <c r="B681" s="69"/>
      <c r="C681" s="77" t="str">
        <f ca="1">IF(ISERROR(($C$3-VLOOKUP($B681,Effectifs!$F$8:$U$907,5,0))/365),"",($C$3-VLOOKUP($B681,Effectifs!$F$8:$U$907,5,0))/365)</f>
        <v/>
      </c>
      <c r="D681" s="82" t="str">
        <f>IF(ISERROR(VLOOKUP($B681,Effectifs!$F$8:$U$907,7,0)),"",VLOOKUP($B681,Effectifs!$F$8:$U$907,7,0))</f>
        <v/>
      </c>
      <c r="E681" s="83" t="str">
        <f>IF(ISERROR(VLOOKUP($B681,Effectifs!$F$8:$U$907,8,0)),"",VLOOKUP($B681,Effectifs!$F$8:$U$907,8,0))</f>
        <v/>
      </c>
      <c r="F681" s="83" t="str">
        <f>IF(ISERROR(VLOOKUP($B681,Effectifs!$F$8:$U$907,10,0)),"",VLOOKUP($B681,Effectifs!$F$8:$U$907,10,0))</f>
        <v/>
      </c>
      <c r="G681" s="82" t="str">
        <f>IF(ISERROR(VLOOKUP($B681,Effectifs!$F$8:$U$907,13,0)),"",VLOOKUP($B681,Effectifs!$F$8:$U$907,13,0))</f>
        <v/>
      </c>
      <c r="H681" s="79" t="str">
        <f>IF(ISERROR(VLOOKUP($B681,Effectifs!$F$8:$U$907,14,0)),"",VLOOKUP($B681,Effectifs!$F$8:$U$907,14,0))</f>
        <v/>
      </c>
      <c r="I681" s="71"/>
      <c r="J681" s="71"/>
      <c r="K681" s="71"/>
      <c r="L681" s="71"/>
      <c r="M681" s="71"/>
      <c r="N681" s="71"/>
      <c r="O681" s="71"/>
      <c r="P681" s="71"/>
      <c r="Q681" s="71"/>
      <c r="R681" s="74"/>
    </row>
    <row r="682" spans="2:18" x14ac:dyDescent="0.25">
      <c r="B682" s="69"/>
      <c r="C682" s="77" t="str">
        <f ca="1">IF(ISERROR(($C$3-VLOOKUP($B682,Effectifs!$F$8:$U$907,5,0))/365),"",($C$3-VLOOKUP($B682,Effectifs!$F$8:$U$907,5,0))/365)</f>
        <v/>
      </c>
      <c r="D682" s="82" t="str">
        <f>IF(ISERROR(VLOOKUP($B682,Effectifs!$F$8:$U$907,7,0)),"",VLOOKUP($B682,Effectifs!$F$8:$U$907,7,0))</f>
        <v/>
      </c>
      <c r="E682" s="83" t="str">
        <f>IF(ISERROR(VLOOKUP($B682,Effectifs!$F$8:$U$907,8,0)),"",VLOOKUP($B682,Effectifs!$F$8:$U$907,8,0))</f>
        <v/>
      </c>
      <c r="F682" s="83" t="str">
        <f>IF(ISERROR(VLOOKUP($B682,Effectifs!$F$8:$U$907,10,0)),"",VLOOKUP($B682,Effectifs!$F$8:$U$907,10,0))</f>
        <v/>
      </c>
      <c r="G682" s="82" t="str">
        <f>IF(ISERROR(VLOOKUP($B682,Effectifs!$F$8:$U$907,13,0)),"",VLOOKUP($B682,Effectifs!$F$8:$U$907,13,0))</f>
        <v/>
      </c>
      <c r="H682" s="79" t="str">
        <f>IF(ISERROR(VLOOKUP($B682,Effectifs!$F$8:$U$907,14,0)),"",VLOOKUP($B682,Effectifs!$F$8:$U$907,14,0))</f>
        <v/>
      </c>
      <c r="I682" s="71"/>
      <c r="J682" s="71"/>
      <c r="K682" s="71"/>
      <c r="L682" s="71"/>
      <c r="M682" s="71"/>
      <c r="N682" s="71"/>
      <c r="O682" s="71"/>
      <c r="P682" s="71"/>
      <c r="Q682" s="71"/>
      <c r="R682" s="74"/>
    </row>
    <row r="683" spans="2:18" x14ac:dyDescent="0.25">
      <c r="B683" s="69"/>
      <c r="C683" s="77" t="str">
        <f ca="1">IF(ISERROR(($C$3-VLOOKUP($B683,Effectifs!$F$8:$U$907,5,0))/365),"",($C$3-VLOOKUP($B683,Effectifs!$F$8:$U$907,5,0))/365)</f>
        <v/>
      </c>
      <c r="D683" s="82" t="str">
        <f>IF(ISERROR(VLOOKUP($B683,Effectifs!$F$8:$U$907,7,0)),"",VLOOKUP($B683,Effectifs!$F$8:$U$907,7,0))</f>
        <v/>
      </c>
      <c r="E683" s="83" t="str">
        <f>IF(ISERROR(VLOOKUP($B683,Effectifs!$F$8:$U$907,8,0)),"",VLOOKUP($B683,Effectifs!$F$8:$U$907,8,0))</f>
        <v/>
      </c>
      <c r="F683" s="83" t="str">
        <f>IF(ISERROR(VLOOKUP($B683,Effectifs!$F$8:$U$907,10,0)),"",VLOOKUP($B683,Effectifs!$F$8:$U$907,10,0))</f>
        <v/>
      </c>
      <c r="G683" s="82" t="str">
        <f>IF(ISERROR(VLOOKUP($B683,Effectifs!$F$8:$U$907,13,0)),"",VLOOKUP($B683,Effectifs!$F$8:$U$907,13,0))</f>
        <v/>
      </c>
      <c r="H683" s="79" t="str">
        <f>IF(ISERROR(VLOOKUP($B683,Effectifs!$F$8:$U$907,14,0)),"",VLOOKUP($B683,Effectifs!$F$8:$U$907,14,0))</f>
        <v/>
      </c>
      <c r="I683" s="71"/>
      <c r="J683" s="71"/>
      <c r="K683" s="71"/>
      <c r="L683" s="71"/>
      <c r="M683" s="71"/>
      <c r="N683" s="71"/>
      <c r="O683" s="71"/>
      <c r="P683" s="71"/>
      <c r="Q683" s="71"/>
      <c r="R683" s="74"/>
    </row>
    <row r="684" spans="2:18" x14ac:dyDescent="0.25">
      <c r="B684" s="69"/>
      <c r="C684" s="77" t="str">
        <f ca="1">IF(ISERROR(($C$3-VLOOKUP($B684,Effectifs!$F$8:$U$907,5,0))/365),"",($C$3-VLOOKUP($B684,Effectifs!$F$8:$U$907,5,0))/365)</f>
        <v/>
      </c>
      <c r="D684" s="82" t="str">
        <f>IF(ISERROR(VLOOKUP($B684,Effectifs!$F$8:$U$907,7,0)),"",VLOOKUP($B684,Effectifs!$F$8:$U$907,7,0))</f>
        <v/>
      </c>
      <c r="E684" s="83" t="str">
        <f>IF(ISERROR(VLOOKUP($B684,Effectifs!$F$8:$U$907,8,0)),"",VLOOKUP($B684,Effectifs!$F$8:$U$907,8,0))</f>
        <v/>
      </c>
      <c r="F684" s="83" t="str">
        <f>IF(ISERROR(VLOOKUP($B684,Effectifs!$F$8:$U$907,10,0)),"",VLOOKUP($B684,Effectifs!$F$8:$U$907,10,0))</f>
        <v/>
      </c>
      <c r="G684" s="82" t="str">
        <f>IF(ISERROR(VLOOKUP($B684,Effectifs!$F$8:$U$907,13,0)),"",VLOOKUP($B684,Effectifs!$F$8:$U$907,13,0))</f>
        <v/>
      </c>
      <c r="H684" s="79" t="str">
        <f>IF(ISERROR(VLOOKUP($B684,Effectifs!$F$8:$U$907,14,0)),"",VLOOKUP($B684,Effectifs!$F$8:$U$907,14,0))</f>
        <v/>
      </c>
      <c r="I684" s="71"/>
      <c r="J684" s="71"/>
      <c r="K684" s="71"/>
      <c r="L684" s="71"/>
      <c r="M684" s="71"/>
      <c r="N684" s="71"/>
      <c r="O684" s="71"/>
      <c r="P684" s="71"/>
      <c r="Q684" s="71"/>
      <c r="R684" s="74"/>
    </row>
    <row r="685" spans="2:18" x14ac:dyDescent="0.25">
      <c r="B685" s="69"/>
      <c r="C685" s="77" t="str">
        <f ca="1">IF(ISERROR(($C$3-VLOOKUP($B685,Effectifs!$F$8:$U$907,5,0))/365),"",($C$3-VLOOKUP($B685,Effectifs!$F$8:$U$907,5,0))/365)</f>
        <v/>
      </c>
      <c r="D685" s="82" t="str">
        <f>IF(ISERROR(VLOOKUP($B685,Effectifs!$F$8:$U$907,7,0)),"",VLOOKUP($B685,Effectifs!$F$8:$U$907,7,0))</f>
        <v/>
      </c>
      <c r="E685" s="83" t="str">
        <f>IF(ISERROR(VLOOKUP($B685,Effectifs!$F$8:$U$907,8,0)),"",VLOOKUP($B685,Effectifs!$F$8:$U$907,8,0))</f>
        <v/>
      </c>
      <c r="F685" s="83" t="str">
        <f>IF(ISERROR(VLOOKUP($B685,Effectifs!$F$8:$U$907,10,0)),"",VLOOKUP($B685,Effectifs!$F$8:$U$907,10,0))</f>
        <v/>
      </c>
      <c r="G685" s="82" t="str">
        <f>IF(ISERROR(VLOOKUP($B685,Effectifs!$F$8:$U$907,13,0)),"",VLOOKUP($B685,Effectifs!$F$8:$U$907,13,0))</f>
        <v/>
      </c>
      <c r="H685" s="79" t="str">
        <f>IF(ISERROR(VLOOKUP($B685,Effectifs!$F$8:$U$907,14,0)),"",VLOOKUP($B685,Effectifs!$F$8:$U$907,14,0))</f>
        <v/>
      </c>
      <c r="I685" s="71"/>
      <c r="J685" s="71"/>
      <c r="K685" s="71"/>
      <c r="L685" s="71"/>
      <c r="M685" s="71"/>
      <c r="N685" s="71"/>
      <c r="O685" s="71"/>
      <c r="P685" s="71"/>
      <c r="Q685" s="71"/>
      <c r="R685" s="74"/>
    </row>
    <row r="686" spans="2:18" x14ac:dyDescent="0.25">
      <c r="B686" s="69"/>
      <c r="C686" s="77" t="str">
        <f ca="1">IF(ISERROR(($C$3-VLOOKUP($B686,Effectifs!$F$8:$U$907,5,0))/365),"",($C$3-VLOOKUP($B686,Effectifs!$F$8:$U$907,5,0))/365)</f>
        <v/>
      </c>
      <c r="D686" s="82" t="str">
        <f>IF(ISERROR(VLOOKUP($B686,Effectifs!$F$8:$U$907,7,0)),"",VLOOKUP($B686,Effectifs!$F$8:$U$907,7,0))</f>
        <v/>
      </c>
      <c r="E686" s="83" t="str">
        <f>IF(ISERROR(VLOOKUP($B686,Effectifs!$F$8:$U$907,8,0)),"",VLOOKUP($B686,Effectifs!$F$8:$U$907,8,0))</f>
        <v/>
      </c>
      <c r="F686" s="83" t="str">
        <f>IF(ISERROR(VLOOKUP($B686,Effectifs!$F$8:$U$907,10,0)),"",VLOOKUP($B686,Effectifs!$F$8:$U$907,10,0))</f>
        <v/>
      </c>
      <c r="G686" s="82" t="str">
        <f>IF(ISERROR(VLOOKUP($B686,Effectifs!$F$8:$U$907,13,0)),"",VLOOKUP($B686,Effectifs!$F$8:$U$907,13,0))</f>
        <v/>
      </c>
      <c r="H686" s="79" t="str">
        <f>IF(ISERROR(VLOOKUP($B686,Effectifs!$F$8:$U$907,14,0)),"",VLOOKUP($B686,Effectifs!$F$8:$U$907,14,0))</f>
        <v/>
      </c>
      <c r="I686" s="71"/>
      <c r="J686" s="71"/>
      <c r="K686" s="71"/>
      <c r="L686" s="71"/>
      <c r="M686" s="71"/>
      <c r="N686" s="71"/>
      <c r="O686" s="71"/>
      <c r="P686" s="71"/>
      <c r="Q686" s="71"/>
      <c r="R686" s="74"/>
    </row>
    <row r="687" spans="2:18" x14ac:dyDescent="0.25">
      <c r="B687" s="69"/>
      <c r="C687" s="77" t="str">
        <f ca="1">IF(ISERROR(($C$3-VLOOKUP($B687,Effectifs!$F$8:$U$907,5,0))/365),"",($C$3-VLOOKUP($B687,Effectifs!$F$8:$U$907,5,0))/365)</f>
        <v/>
      </c>
      <c r="D687" s="82" t="str">
        <f>IF(ISERROR(VLOOKUP($B687,Effectifs!$F$8:$U$907,7,0)),"",VLOOKUP($B687,Effectifs!$F$8:$U$907,7,0))</f>
        <v/>
      </c>
      <c r="E687" s="83" t="str">
        <f>IF(ISERROR(VLOOKUP($B687,Effectifs!$F$8:$U$907,8,0)),"",VLOOKUP($B687,Effectifs!$F$8:$U$907,8,0))</f>
        <v/>
      </c>
      <c r="F687" s="83" t="str">
        <f>IF(ISERROR(VLOOKUP($B687,Effectifs!$F$8:$U$907,10,0)),"",VLOOKUP($B687,Effectifs!$F$8:$U$907,10,0))</f>
        <v/>
      </c>
      <c r="G687" s="82" t="str">
        <f>IF(ISERROR(VLOOKUP($B687,Effectifs!$F$8:$U$907,13,0)),"",VLOOKUP($B687,Effectifs!$F$8:$U$907,13,0))</f>
        <v/>
      </c>
      <c r="H687" s="79" t="str">
        <f>IF(ISERROR(VLOOKUP($B687,Effectifs!$F$8:$U$907,14,0)),"",VLOOKUP($B687,Effectifs!$F$8:$U$907,14,0))</f>
        <v/>
      </c>
      <c r="I687" s="71"/>
      <c r="J687" s="71"/>
      <c r="K687" s="71"/>
      <c r="L687" s="71"/>
      <c r="M687" s="71"/>
      <c r="N687" s="71"/>
      <c r="O687" s="71"/>
      <c r="P687" s="71"/>
      <c r="Q687" s="71"/>
      <c r="R687" s="74"/>
    </row>
    <row r="688" spans="2:18" x14ac:dyDescent="0.25">
      <c r="B688" s="69"/>
      <c r="C688" s="77" t="str">
        <f ca="1">IF(ISERROR(($C$3-VLOOKUP($B688,Effectifs!$F$8:$U$907,5,0))/365),"",($C$3-VLOOKUP($B688,Effectifs!$F$8:$U$907,5,0))/365)</f>
        <v/>
      </c>
      <c r="D688" s="82" t="str">
        <f>IF(ISERROR(VLOOKUP($B688,Effectifs!$F$8:$U$907,7,0)),"",VLOOKUP($B688,Effectifs!$F$8:$U$907,7,0))</f>
        <v/>
      </c>
      <c r="E688" s="83" t="str">
        <f>IF(ISERROR(VLOOKUP($B688,Effectifs!$F$8:$U$907,8,0)),"",VLOOKUP($B688,Effectifs!$F$8:$U$907,8,0))</f>
        <v/>
      </c>
      <c r="F688" s="83" t="str">
        <f>IF(ISERROR(VLOOKUP($B688,Effectifs!$F$8:$U$907,10,0)),"",VLOOKUP($B688,Effectifs!$F$8:$U$907,10,0))</f>
        <v/>
      </c>
      <c r="G688" s="82" t="str">
        <f>IF(ISERROR(VLOOKUP($B688,Effectifs!$F$8:$U$907,13,0)),"",VLOOKUP($B688,Effectifs!$F$8:$U$907,13,0))</f>
        <v/>
      </c>
      <c r="H688" s="79" t="str">
        <f>IF(ISERROR(VLOOKUP($B688,Effectifs!$F$8:$U$907,14,0)),"",VLOOKUP($B688,Effectifs!$F$8:$U$907,14,0))</f>
        <v/>
      </c>
      <c r="I688" s="71"/>
      <c r="J688" s="71"/>
      <c r="K688" s="71"/>
      <c r="L688" s="71"/>
      <c r="M688" s="71"/>
      <c r="N688" s="71"/>
      <c r="O688" s="71"/>
      <c r="P688" s="71"/>
      <c r="Q688" s="71"/>
      <c r="R688" s="74"/>
    </row>
    <row r="689" spans="2:18" x14ac:dyDescent="0.25">
      <c r="B689" s="69"/>
      <c r="C689" s="77" t="str">
        <f ca="1">IF(ISERROR(($C$3-VLOOKUP($B689,Effectifs!$F$8:$U$907,5,0))/365),"",($C$3-VLOOKUP($B689,Effectifs!$F$8:$U$907,5,0))/365)</f>
        <v/>
      </c>
      <c r="D689" s="82" t="str">
        <f>IF(ISERROR(VLOOKUP($B689,Effectifs!$F$8:$U$907,7,0)),"",VLOOKUP($B689,Effectifs!$F$8:$U$907,7,0))</f>
        <v/>
      </c>
      <c r="E689" s="83" t="str">
        <f>IF(ISERROR(VLOOKUP($B689,Effectifs!$F$8:$U$907,8,0)),"",VLOOKUP($B689,Effectifs!$F$8:$U$907,8,0))</f>
        <v/>
      </c>
      <c r="F689" s="83" t="str">
        <f>IF(ISERROR(VLOOKUP($B689,Effectifs!$F$8:$U$907,10,0)),"",VLOOKUP($B689,Effectifs!$F$8:$U$907,10,0))</f>
        <v/>
      </c>
      <c r="G689" s="82" t="str">
        <f>IF(ISERROR(VLOOKUP($B689,Effectifs!$F$8:$U$907,13,0)),"",VLOOKUP($B689,Effectifs!$F$8:$U$907,13,0))</f>
        <v/>
      </c>
      <c r="H689" s="79" t="str">
        <f>IF(ISERROR(VLOOKUP($B689,Effectifs!$F$8:$U$907,14,0)),"",VLOOKUP($B689,Effectifs!$F$8:$U$907,14,0))</f>
        <v/>
      </c>
      <c r="I689" s="71"/>
      <c r="J689" s="71"/>
      <c r="K689" s="71"/>
      <c r="L689" s="71"/>
      <c r="M689" s="71"/>
      <c r="N689" s="71"/>
      <c r="O689" s="71"/>
      <c r="P689" s="71"/>
      <c r="Q689" s="71"/>
      <c r="R689" s="74"/>
    </row>
    <row r="690" spans="2:18" x14ac:dyDescent="0.25">
      <c r="B690" s="69"/>
      <c r="C690" s="77" t="str">
        <f ca="1">IF(ISERROR(($C$3-VLOOKUP($B690,Effectifs!$F$8:$U$907,5,0))/365),"",($C$3-VLOOKUP($B690,Effectifs!$F$8:$U$907,5,0))/365)</f>
        <v/>
      </c>
      <c r="D690" s="82" t="str">
        <f>IF(ISERROR(VLOOKUP($B690,Effectifs!$F$8:$U$907,7,0)),"",VLOOKUP($B690,Effectifs!$F$8:$U$907,7,0))</f>
        <v/>
      </c>
      <c r="E690" s="83" t="str">
        <f>IF(ISERROR(VLOOKUP($B690,Effectifs!$F$8:$U$907,8,0)),"",VLOOKUP($B690,Effectifs!$F$8:$U$907,8,0))</f>
        <v/>
      </c>
      <c r="F690" s="83" t="str">
        <f>IF(ISERROR(VLOOKUP($B690,Effectifs!$F$8:$U$907,10,0)),"",VLOOKUP($B690,Effectifs!$F$8:$U$907,10,0))</f>
        <v/>
      </c>
      <c r="G690" s="82" t="str">
        <f>IF(ISERROR(VLOOKUP($B690,Effectifs!$F$8:$U$907,13,0)),"",VLOOKUP($B690,Effectifs!$F$8:$U$907,13,0))</f>
        <v/>
      </c>
      <c r="H690" s="79" t="str">
        <f>IF(ISERROR(VLOOKUP($B690,Effectifs!$F$8:$U$907,14,0)),"",VLOOKUP($B690,Effectifs!$F$8:$U$907,14,0))</f>
        <v/>
      </c>
      <c r="I690" s="71"/>
      <c r="J690" s="71"/>
      <c r="K690" s="71"/>
      <c r="L690" s="71"/>
      <c r="M690" s="71"/>
      <c r="N690" s="71"/>
      <c r="O690" s="71"/>
      <c r="P690" s="71"/>
      <c r="Q690" s="71"/>
      <c r="R690" s="74"/>
    </row>
    <row r="691" spans="2:18" x14ac:dyDescent="0.25">
      <c r="B691" s="69"/>
      <c r="C691" s="77" t="str">
        <f ca="1">IF(ISERROR(($C$3-VLOOKUP($B691,Effectifs!$F$8:$U$907,5,0))/365),"",($C$3-VLOOKUP($B691,Effectifs!$F$8:$U$907,5,0))/365)</f>
        <v/>
      </c>
      <c r="D691" s="82" t="str">
        <f>IF(ISERROR(VLOOKUP($B691,Effectifs!$F$8:$U$907,7,0)),"",VLOOKUP($B691,Effectifs!$F$8:$U$907,7,0))</f>
        <v/>
      </c>
      <c r="E691" s="83" t="str">
        <f>IF(ISERROR(VLOOKUP($B691,Effectifs!$F$8:$U$907,8,0)),"",VLOOKUP($B691,Effectifs!$F$8:$U$907,8,0))</f>
        <v/>
      </c>
      <c r="F691" s="83" t="str">
        <f>IF(ISERROR(VLOOKUP($B691,Effectifs!$F$8:$U$907,10,0)),"",VLOOKUP($B691,Effectifs!$F$8:$U$907,10,0))</f>
        <v/>
      </c>
      <c r="G691" s="82" t="str">
        <f>IF(ISERROR(VLOOKUP($B691,Effectifs!$F$8:$U$907,13,0)),"",VLOOKUP($B691,Effectifs!$F$8:$U$907,13,0))</f>
        <v/>
      </c>
      <c r="H691" s="79" t="str">
        <f>IF(ISERROR(VLOOKUP($B691,Effectifs!$F$8:$U$907,14,0)),"",VLOOKUP($B691,Effectifs!$F$8:$U$907,14,0))</f>
        <v/>
      </c>
      <c r="I691" s="71"/>
      <c r="J691" s="71"/>
      <c r="K691" s="71"/>
      <c r="L691" s="71"/>
      <c r="M691" s="71"/>
      <c r="N691" s="71"/>
      <c r="O691" s="71"/>
      <c r="P691" s="71"/>
      <c r="Q691" s="71"/>
      <c r="R691" s="74"/>
    </row>
    <row r="692" spans="2:18" x14ac:dyDescent="0.25">
      <c r="B692" s="69"/>
      <c r="C692" s="77" t="str">
        <f ca="1">IF(ISERROR(($C$3-VLOOKUP($B692,Effectifs!$F$8:$U$907,5,0))/365),"",($C$3-VLOOKUP($B692,Effectifs!$F$8:$U$907,5,0))/365)</f>
        <v/>
      </c>
      <c r="D692" s="82" t="str">
        <f>IF(ISERROR(VLOOKUP($B692,Effectifs!$F$8:$U$907,7,0)),"",VLOOKUP($B692,Effectifs!$F$8:$U$907,7,0))</f>
        <v/>
      </c>
      <c r="E692" s="83" t="str">
        <f>IF(ISERROR(VLOOKUP($B692,Effectifs!$F$8:$U$907,8,0)),"",VLOOKUP($B692,Effectifs!$F$8:$U$907,8,0))</f>
        <v/>
      </c>
      <c r="F692" s="83" t="str">
        <f>IF(ISERROR(VLOOKUP($B692,Effectifs!$F$8:$U$907,10,0)),"",VLOOKUP($B692,Effectifs!$F$8:$U$907,10,0))</f>
        <v/>
      </c>
      <c r="G692" s="82" t="str">
        <f>IF(ISERROR(VLOOKUP($B692,Effectifs!$F$8:$U$907,13,0)),"",VLOOKUP($B692,Effectifs!$F$8:$U$907,13,0))</f>
        <v/>
      </c>
      <c r="H692" s="79" t="str">
        <f>IF(ISERROR(VLOOKUP($B692,Effectifs!$F$8:$U$907,14,0)),"",VLOOKUP($B692,Effectifs!$F$8:$U$907,14,0))</f>
        <v/>
      </c>
      <c r="I692" s="71"/>
      <c r="J692" s="71"/>
      <c r="K692" s="71"/>
      <c r="L692" s="71"/>
      <c r="M692" s="71"/>
      <c r="N692" s="71"/>
      <c r="O692" s="71"/>
      <c r="P692" s="71"/>
      <c r="Q692" s="71"/>
      <c r="R692" s="74"/>
    </row>
    <row r="693" spans="2:18" x14ac:dyDescent="0.25">
      <c r="B693" s="69"/>
      <c r="C693" s="77" t="str">
        <f ca="1">IF(ISERROR(($C$3-VLOOKUP($B693,Effectifs!$F$8:$U$907,5,0))/365),"",($C$3-VLOOKUP($B693,Effectifs!$F$8:$U$907,5,0))/365)</f>
        <v/>
      </c>
      <c r="D693" s="82" t="str">
        <f>IF(ISERROR(VLOOKUP($B693,Effectifs!$F$8:$U$907,7,0)),"",VLOOKUP($B693,Effectifs!$F$8:$U$907,7,0))</f>
        <v/>
      </c>
      <c r="E693" s="83" t="str">
        <f>IF(ISERROR(VLOOKUP($B693,Effectifs!$F$8:$U$907,8,0)),"",VLOOKUP($B693,Effectifs!$F$8:$U$907,8,0))</f>
        <v/>
      </c>
      <c r="F693" s="83" t="str">
        <f>IF(ISERROR(VLOOKUP($B693,Effectifs!$F$8:$U$907,10,0)),"",VLOOKUP($B693,Effectifs!$F$8:$U$907,10,0))</f>
        <v/>
      </c>
      <c r="G693" s="82" t="str">
        <f>IF(ISERROR(VLOOKUP($B693,Effectifs!$F$8:$U$907,13,0)),"",VLOOKUP($B693,Effectifs!$F$8:$U$907,13,0))</f>
        <v/>
      </c>
      <c r="H693" s="79" t="str">
        <f>IF(ISERROR(VLOOKUP($B693,Effectifs!$F$8:$U$907,14,0)),"",VLOOKUP($B693,Effectifs!$F$8:$U$907,14,0))</f>
        <v/>
      </c>
      <c r="I693" s="71"/>
      <c r="J693" s="71"/>
      <c r="K693" s="71"/>
      <c r="L693" s="71"/>
      <c r="M693" s="71"/>
      <c r="N693" s="71"/>
      <c r="O693" s="71"/>
      <c r="P693" s="71"/>
      <c r="Q693" s="71"/>
      <c r="R693" s="74"/>
    </row>
    <row r="694" spans="2:18" x14ac:dyDescent="0.25">
      <c r="B694" s="69"/>
      <c r="C694" s="77" t="str">
        <f ca="1">IF(ISERROR(($C$3-VLOOKUP($B694,Effectifs!$F$8:$U$907,5,0))/365),"",($C$3-VLOOKUP($B694,Effectifs!$F$8:$U$907,5,0))/365)</f>
        <v/>
      </c>
      <c r="D694" s="82" t="str">
        <f>IF(ISERROR(VLOOKUP($B694,Effectifs!$F$8:$U$907,7,0)),"",VLOOKUP($B694,Effectifs!$F$8:$U$907,7,0))</f>
        <v/>
      </c>
      <c r="E694" s="83" t="str">
        <f>IF(ISERROR(VLOOKUP($B694,Effectifs!$F$8:$U$907,8,0)),"",VLOOKUP($B694,Effectifs!$F$8:$U$907,8,0))</f>
        <v/>
      </c>
      <c r="F694" s="83" t="str">
        <f>IF(ISERROR(VLOOKUP($B694,Effectifs!$F$8:$U$907,10,0)),"",VLOOKUP($B694,Effectifs!$F$8:$U$907,10,0))</f>
        <v/>
      </c>
      <c r="G694" s="82" t="str">
        <f>IF(ISERROR(VLOOKUP($B694,Effectifs!$F$8:$U$907,13,0)),"",VLOOKUP($B694,Effectifs!$F$8:$U$907,13,0))</f>
        <v/>
      </c>
      <c r="H694" s="79" t="str">
        <f>IF(ISERROR(VLOOKUP($B694,Effectifs!$F$8:$U$907,14,0)),"",VLOOKUP($B694,Effectifs!$F$8:$U$907,14,0))</f>
        <v/>
      </c>
      <c r="I694" s="71"/>
      <c r="J694" s="71"/>
      <c r="K694" s="71"/>
      <c r="L694" s="71"/>
      <c r="M694" s="71"/>
      <c r="N694" s="71"/>
      <c r="O694" s="71"/>
      <c r="P694" s="71"/>
      <c r="Q694" s="71"/>
      <c r="R694" s="74"/>
    </row>
    <row r="695" spans="2:18" x14ac:dyDescent="0.25">
      <c r="B695" s="69"/>
      <c r="C695" s="77" t="str">
        <f ca="1">IF(ISERROR(($C$3-VLOOKUP($B695,Effectifs!$F$8:$U$907,5,0))/365),"",($C$3-VLOOKUP($B695,Effectifs!$F$8:$U$907,5,0))/365)</f>
        <v/>
      </c>
      <c r="D695" s="82" t="str">
        <f>IF(ISERROR(VLOOKUP($B695,Effectifs!$F$8:$U$907,7,0)),"",VLOOKUP($B695,Effectifs!$F$8:$U$907,7,0))</f>
        <v/>
      </c>
      <c r="E695" s="83" t="str">
        <f>IF(ISERROR(VLOOKUP($B695,Effectifs!$F$8:$U$907,8,0)),"",VLOOKUP($B695,Effectifs!$F$8:$U$907,8,0))</f>
        <v/>
      </c>
      <c r="F695" s="83" t="str">
        <f>IF(ISERROR(VLOOKUP($B695,Effectifs!$F$8:$U$907,10,0)),"",VLOOKUP($B695,Effectifs!$F$8:$U$907,10,0))</f>
        <v/>
      </c>
      <c r="G695" s="82" t="str">
        <f>IF(ISERROR(VLOOKUP($B695,Effectifs!$F$8:$U$907,13,0)),"",VLOOKUP($B695,Effectifs!$F$8:$U$907,13,0))</f>
        <v/>
      </c>
      <c r="H695" s="79" t="str">
        <f>IF(ISERROR(VLOOKUP($B695,Effectifs!$F$8:$U$907,14,0)),"",VLOOKUP($B695,Effectifs!$F$8:$U$907,14,0))</f>
        <v/>
      </c>
      <c r="I695" s="71"/>
      <c r="J695" s="71"/>
      <c r="K695" s="71"/>
      <c r="L695" s="71"/>
      <c r="M695" s="71"/>
      <c r="N695" s="71"/>
      <c r="O695" s="71"/>
      <c r="P695" s="71"/>
      <c r="Q695" s="71"/>
      <c r="R695" s="74"/>
    </row>
    <row r="696" spans="2:18" x14ac:dyDescent="0.25">
      <c r="B696" s="69"/>
      <c r="C696" s="77" t="str">
        <f ca="1">IF(ISERROR(($C$3-VLOOKUP($B696,Effectifs!$F$8:$U$907,5,0))/365),"",($C$3-VLOOKUP($B696,Effectifs!$F$8:$U$907,5,0))/365)</f>
        <v/>
      </c>
      <c r="D696" s="82" t="str">
        <f>IF(ISERROR(VLOOKUP($B696,Effectifs!$F$8:$U$907,7,0)),"",VLOOKUP($B696,Effectifs!$F$8:$U$907,7,0))</f>
        <v/>
      </c>
      <c r="E696" s="83" t="str">
        <f>IF(ISERROR(VLOOKUP($B696,Effectifs!$F$8:$U$907,8,0)),"",VLOOKUP($B696,Effectifs!$F$8:$U$907,8,0))</f>
        <v/>
      </c>
      <c r="F696" s="83" t="str">
        <f>IF(ISERROR(VLOOKUP($B696,Effectifs!$F$8:$U$907,10,0)),"",VLOOKUP($B696,Effectifs!$F$8:$U$907,10,0))</f>
        <v/>
      </c>
      <c r="G696" s="82" t="str">
        <f>IF(ISERROR(VLOOKUP($B696,Effectifs!$F$8:$U$907,13,0)),"",VLOOKUP($B696,Effectifs!$F$8:$U$907,13,0))</f>
        <v/>
      </c>
      <c r="H696" s="79" t="str">
        <f>IF(ISERROR(VLOOKUP($B696,Effectifs!$F$8:$U$907,14,0)),"",VLOOKUP($B696,Effectifs!$F$8:$U$907,14,0))</f>
        <v/>
      </c>
      <c r="I696" s="71"/>
      <c r="J696" s="71"/>
      <c r="K696" s="71"/>
      <c r="L696" s="71"/>
      <c r="M696" s="71"/>
      <c r="N696" s="71"/>
      <c r="O696" s="71"/>
      <c r="P696" s="71"/>
      <c r="Q696" s="71"/>
      <c r="R696" s="74"/>
    </row>
    <row r="697" spans="2:18" x14ac:dyDescent="0.25">
      <c r="B697" s="69"/>
      <c r="C697" s="77" t="str">
        <f ca="1">IF(ISERROR(($C$3-VLOOKUP($B697,Effectifs!$F$8:$U$907,5,0))/365),"",($C$3-VLOOKUP($B697,Effectifs!$F$8:$U$907,5,0))/365)</f>
        <v/>
      </c>
      <c r="D697" s="82" t="str">
        <f>IF(ISERROR(VLOOKUP($B697,Effectifs!$F$8:$U$907,7,0)),"",VLOOKUP($B697,Effectifs!$F$8:$U$907,7,0))</f>
        <v/>
      </c>
      <c r="E697" s="83" t="str">
        <f>IF(ISERROR(VLOOKUP($B697,Effectifs!$F$8:$U$907,8,0)),"",VLOOKUP($B697,Effectifs!$F$8:$U$907,8,0))</f>
        <v/>
      </c>
      <c r="F697" s="83" t="str">
        <f>IF(ISERROR(VLOOKUP($B697,Effectifs!$F$8:$U$907,10,0)),"",VLOOKUP($B697,Effectifs!$F$8:$U$907,10,0))</f>
        <v/>
      </c>
      <c r="G697" s="82" t="str">
        <f>IF(ISERROR(VLOOKUP($B697,Effectifs!$F$8:$U$907,13,0)),"",VLOOKUP($B697,Effectifs!$F$8:$U$907,13,0))</f>
        <v/>
      </c>
      <c r="H697" s="79" t="str">
        <f>IF(ISERROR(VLOOKUP($B697,Effectifs!$F$8:$U$907,14,0)),"",VLOOKUP($B697,Effectifs!$F$8:$U$907,14,0))</f>
        <v/>
      </c>
      <c r="I697" s="71"/>
      <c r="J697" s="71"/>
      <c r="K697" s="71"/>
      <c r="L697" s="71"/>
      <c r="M697" s="71"/>
      <c r="N697" s="71"/>
      <c r="O697" s="71"/>
      <c r="P697" s="71"/>
      <c r="Q697" s="71"/>
      <c r="R697" s="74"/>
    </row>
    <row r="698" spans="2:18" x14ac:dyDescent="0.25">
      <c r="B698" s="69"/>
      <c r="C698" s="77" t="str">
        <f ca="1">IF(ISERROR(($C$3-VLOOKUP($B698,Effectifs!$F$8:$U$907,5,0))/365),"",($C$3-VLOOKUP($B698,Effectifs!$F$8:$U$907,5,0))/365)</f>
        <v/>
      </c>
      <c r="D698" s="82" t="str">
        <f>IF(ISERROR(VLOOKUP($B698,Effectifs!$F$8:$U$907,7,0)),"",VLOOKUP($B698,Effectifs!$F$8:$U$907,7,0))</f>
        <v/>
      </c>
      <c r="E698" s="83" t="str">
        <f>IF(ISERROR(VLOOKUP($B698,Effectifs!$F$8:$U$907,8,0)),"",VLOOKUP($B698,Effectifs!$F$8:$U$907,8,0))</f>
        <v/>
      </c>
      <c r="F698" s="83" t="str">
        <f>IF(ISERROR(VLOOKUP($B698,Effectifs!$F$8:$U$907,10,0)),"",VLOOKUP($B698,Effectifs!$F$8:$U$907,10,0))</f>
        <v/>
      </c>
      <c r="G698" s="82" t="str">
        <f>IF(ISERROR(VLOOKUP($B698,Effectifs!$F$8:$U$907,13,0)),"",VLOOKUP($B698,Effectifs!$F$8:$U$907,13,0))</f>
        <v/>
      </c>
      <c r="H698" s="79" t="str">
        <f>IF(ISERROR(VLOOKUP($B698,Effectifs!$F$8:$U$907,14,0)),"",VLOOKUP($B698,Effectifs!$F$8:$U$907,14,0))</f>
        <v/>
      </c>
      <c r="I698" s="71"/>
      <c r="J698" s="71"/>
      <c r="K698" s="71"/>
      <c r="L698" s="71"/>
      <c r="M698" s="71"/>
      <c r="N698" s="71"/>
      <c r="O698" s="71"/>
      <c r="P698" s="71"/>
      <c r="Q698" s="71"/>
      <c r="R698" s="74"/>
    </row>
    <row r="699" spans="2:18" x14ac:dyDescent="0.25">
      <c r="B699" s="69"/>
      <c r="C699" s="77" t="str">
        <f ca="1">IF(ISERROR(($C$3-VLOOKUP($B699,Effectifs!$F$8:$U$907,5,0))/365),"",($C$3-VLOOKUP($B699,Effectifs!$F$8:$U$907,5,0))/365)</f>
        <v/>
      </c>
      <c r="D699" s="82" t="str">
        <f>IF(ISERROR(VLOOKUP($B699,Effectifs!$F$8:$U$907,7,0)),"",VLOOKUP($B699,Effectifs!$F$8:$U$907,7,0))</f>
        <v/>
      </c>
      <c r="E699" s="83" t="str">
        <f>IF(ISERROR(VLOOKUP($B699,Effectifs!$F$8:$U$907,8,0)),"",VLOOKUP($B699,Effectifs!$F$8:$U$907,8,0))</f>
        <v/>
      </c>
      <c r="F699" s="83" t="str">
        <f>IF(ISERROR(VLOOKUP($B699,Effectifs!$F$8:$U$907,10,0)),"",VLOOKUP($B699,Effectifs!$F$8:$U$907,10,0))</f>
        <v/>
      </c>
      <c r="G699" s="82" t="str">
        <f>IF(ISERROR(VLOOKUP($B699,Effectifs!$F$8:$U$907,13,0)),"",VLOOKUP($B699,Effectifs!$F$8:$U$907,13,0))</f>
        <v/>
      </c>
      <c r="H699" s="79" t="str">
        <f>IF(ISERROR(VLOOKUP($B699,Effectifs!$F$8:$U$907,14,0)),"",VLOOKUP($B699,Effectifs!$F$8:$U$907,14,0))</f>
        <v/>
      </c>
      <c r="I699" s="71"/>
      <c r="J699" s="71"/>
      <c r="K699" s="71"/>
      <c r="L699" s="71"/>
      <c r="M699" s="71"/>
      <c r="N699" s="71"/>
      <c r="O699" s="71"/>
      <c r="P699" s="71"/>
      <c r="Q699" s="71"/>
      <c r="R699" s="74"/>
    </row>
    <row r="700" spans="2:18" x14ac:dyDescent="0.25">
      <c r="B700" s="69"/>
      <c r="C700" s="77" t="str">
        <f ca="1">IF(ISERROR(($C$3-VLOOKUP($B700,Effectifs!$F$8:$U$907,5,0))/365),"",($C$3-VLOOKUP($B700,Effectifs!$F$8:$U$907,5,0))/365)</f>
        <v/>
      </c>
      <c r="D700" s="82" t="str">
        <f>IF(ISERROR(VLOOKUP($B700,Effectifs!$F$8:$U$907,7,0)),"",VLOOKUP($B700,Effectifs!$F$8:$U$907,7,0))</f>
        <v/>
      </c>
      <c r="E700" s="83" t="str">
        <f>IF(ISERROR(VLOOKUP($B700,Effectifs!$F$8:$U$907,8,0)),"",VLOOKUP($B700,Effectifs!$F$8:$U$907,8,0))</f>
        <v/>
      </c>
      <c r="F700" s="83" t="str">
        <f>IF(ISERROR(VLOOKUP($B700,Effectifs!$F$8:$U$907,10,0)),"",VLOOKUP($B700,Effectifs!$F$8:$U$907,10,0))</f>
        <v/>
      </c>
      <c r="G700" s="82" t="str">
        <f>IF(ISERROR(VLOOKUP($B700,Effectifs!$F$8:$U$907,13,0)),"",VLOOKUP($B700,Effectifs!$F$8:$U$907,13,0))</f>
        <v/>
      </c>
      <c r="H700" s="79" t="str">
        <f>IF(ISERROR(VLOOKUP($B700,Effectifs!$F$8:$U$907,14,0)),"",VLOOKUP($B700,Effectifs!$F$8:$U$907,14,0))</f>
        <v/>
      </c>
      <c r="I700" s="71"/>
      <c r="J700" s="71"/>
      <c r="K700" s="71"/>
      <c r="L700" s="71"/>
      <c r="M700" s="71"/>
      <c r="N700" s="71"/>
      <c r="O700" s="71"/>
      <c r="P700" s="71"/>
      <c r="Q700" s="71"/>
      <c r="R700" s="74"/>
    </row>
    <row r="701" spans="2:18" x14ac:dyDescent="0.25">
      <c r="B701" s="69"/>
      <c r="C701" s="77" t="str">
        <f ca="1">IF(ISERROR(($C$3-VLOOKUP($B701,Effectifs!$F$8:$U$907,5,0))/365),"",($C$3-VLOOKUP($B701,Effectifs!$F$8:$U$907,5,0))/365)</f>
        <v/>
      </c>
      <c r="D701" s="82" t="str">
        <f>IF(ISERROR(VLOOKUP($B701,Effectifs!$F$8:$U$907,7,0)),"",VLOOKUP($B701,Effectifs!$F$8:$U$907,7,0))</f>
        <v/>
      </c>
      <c r="E701" s="83" t="str">
        <f>IF(ISERROR(VLOOKUP($B701,Effectifs!$F$8:$U$907,8,0)),"",VLOOKUP($B701,Effectifs!$F$8:$U$907,8,0))</f>
        <v/>
      </c>
      <c r="F701" s="83" t="str">
        <f>IF(ISERROR(VLOOKUP($B701,Effectifs!$F$8:$U$907,10,0)),"",VLOOKUP($B701,Effectifs!$F$8:$U$907,10,0))</f>
        <v/>
      </c>
      <c r="G701" s="82" t="str">
        <f>IF(ISERROR(VLOOKUP($B701,Effectifs!$F$8:$U$907,13,0)),"",VLOOKUP($B701,Effectifs!$F$8:$U$907,13,0))</f>
        <v/>
      </c>
      <c r="H701" s="79" t="str">
        <f>IF(ISERROR(VLOOKUP($B701,Effectifs!$F$8:$U$907,14,0)),"",VLOOKUP($B701,Effectifs!$F$8:$U$907,14,0))</f>
        <v/>
      </c>
      <c r="I701" s="71"/>
      <c r="J701" s="71"/>
      <c r="K701" s="71"/>
      <c r="L701" s="71"/>
      <c r="M701" s="71"/>
      <c r="N701" s="71"/>
      <c r="O701" s="71"/>
      <c r="P701" s="71"/>
      <c r="Q701" s="71"/>
      <c r="R701" s="74"/>
    </row>
    <row r="702" spans="2:18" x14ac:dyDescent="0.25">
      <c r="B702" s="69"/>
      <c r="C702" s="77" t="str">
        <f ca="1">IF(ISERROR(($C$3-VLOOKUP($B702,Effectifs!$F$8:$U$907,5,0))/365),"",($C$3-VLOOKUP($B702,Effectifs!$F$8:$U$907,5,0))/365)</f>
        <v/>
      </c>
      <c r="D702" s="82" t="str">
        <f>IF(ISERROR(VLOOKUP($B702,Effectifs!$F$8:$U$907,7,0)),"",VLOOKUP($B702,Effectifs!$F$8:$U$907,7,0))</f>
        <v/>
      </c>
      <c r="E702" s="83" t="str">
        <f>IF(ISERROR(VLOOKUP($B702,Effectifs!$F$8:$U$907,8,0)),"",VLOOKUP($B702,Effectifs!$F$8:$U$907,8,0))</f>
        <v/>
      </c>
      <c r="F702" s="83" t="str">
        <f>IF(ISERROR(VLOOKUP($B702,Effectifs!$F$8:$U$907,10,0)),"",VLOOKUP($B702,Effectifs!$F$8:$U$907,10,0))</f>
        <v/>
      </c>
      <c r="G702" s="82" t="str">
        <f>IF(ISERROR(VLOOKUP($B702,Effectifs!$F$8:$U$907,13,0)),"",VLOOKUP($B702,Effectifs!$F$8:$U$907,13,0))</f>
        <v/>
      </c>
      <c r="H702" s="79" t="str">
        <f>IF(ISERROR(VLOOKUP($B702,Effectifs!$F$8:$U$907,14,0)),"",VLOOKUP($B702,Effectifs!$F$8:$U$907,14,0))</f>
        <v/>
      </c>
      <c r="I702" s="71"/>
      <c r="J702" s="71"/>
      <c r="K702" s="71"/>
      <c r="L702" s="71"/>
      <c r="M702" s="71"/>
      <c r="N702" s="71"/>
      <c r="O702" s="71"/>
      <c r="P702" s="71"/>
      <c r="Q702" s="71"/>
      <c r="R702" s="74"/>
    </row>
    <row r="703" spans="2:18" x14ac:dyDescent="0.25">
      <c r="B703" s="69"/>
      <c r="C703" s="77" t="str">
        <f ca="1">IF(ISERROR(($C$3-VLOOKUP($B703,Effectifs!$F$8:$U$907,5,0))/365),"",($C$3-VLOOKUP($B703,Effectifs!$F$8:$U$907,5,0))/365)</f>
        <v/>
      </c>
      <c r="D703" s="82" t="str">
        <f>IF(ISERROR(VLOOKUP($B703,Effectifs!$F$8:$U$907,7,0)),"",VLOOKUP($B703,Effectifs!$F$8:$U$907,7,0))</f>
        <v/>
      </c>
      <c r="E703" s="83" t="str">
        <f>IF(ISERROR(VLOOKUP($B703,Effectifs!$F$8:$U$907,8,0)),"",VLOOKUP($B703,Effectifs!$F$8:$U$907,8,0))</f>
        <v/>
      </c>
      <c r="F703" s="83" t="str">
        <f>IF(ISERROR(VLOOKUP($B703,Effectifs!$F$8:$U$907,10,0)),"",VLOOKUP($B703,Effectifs!$F$8:$U$907,10,0))</f>
        <v/>
      </c>
      <c r="G703" s="82" t="str">
        <f>IF(ISERROR(VLOOKUP($B703,Effectifs!$F$8:$U$907,13,0)),"",VLOOKUP($B703,Effectifs!$F$8:$U$907,13,0))</f>
        <v/>
      </c>
      <c r="H703" s="79" t="str">
        <f>IF(ISERROR(VLOOKUP($B703,Effectifs!$F$8:$U$907,14,0)),"",VLOOKUP($B703,Effectifs!$F$8:$U$907,14,0))</f>
        <v/>
      </c>
      <c r="I703" s="71"/>
      <c r="J703" s="71"/>
      <c r="K703" s="71"/>
      <c r="L703" s="71"/>
      <c r="M703" s="71"/>
      <c r="N703" s="71"/>
      <c r="O703" s="71"/>
      <c r="P703" s="71"/>
      <c r="Q703" s="71"/>
      <c r="R703" s="74"/>
    </row>
    <row r="704" spans="2:18" x14ac:dyDescent="0.25">
      <c r="B704" s="69"/>
      <c r="C704" s="77" t="str">
        <f ca="1">IF(ISERROR(($C$3-VLOOKUP($B704,Effectifs!$F$8:$U$907,5,0))/365),"",($C$3-VLOOKUP($B704,Effectifs!$F$8:$U$907,5,0))/365)</f>
        <v/>
      </c>
      <c r="D704" s="82" t="str">
        <f>IF(ISERROR(VLOOKUP($B704,Effectifs!$F$8:$U$907,7,0)),"",VLOOKUP($B704,Effectifs!$F$8:$U$907,7,0))</f>
        <v/>
      </c>
      <c r="E704" s="83" t="str">
        <f>IF(ISERROR(VLOOKUP($B704,Effectifs!$F$8:$U$907,8,0)),"",VLOOKUP($B704,Effectifs!$F$8:$U$907,8,0))</f>
        <v/>
      </c>
      <c r="F704" s="83" t="str">
        <f>IF(ISERROR(VLOOKUP($B704,Effectifs!$F$8:$U$907,10,0)),"",VLOOKUP($B704,Effectifs!$F$8:$U$907,10,0))</f>
        <v/>
      </c>
      <c r="G704" s="82" t="str">
        <f>IF(ISERROR(VLOOKUP($B704,Effectifs!$F$8:$U$907,13,0)),"",VLOOKUP($B704,Effectifs!$F$8:$U$907,13,0))</f>
        <v/>
      </c>
      <c r="H704" s="79" t="str">
        <f>IF(ISERROR(VLOOKUP($B704,Effectifs!$F$8:$U$907,14,0)),"",VLOOKUP($B704,Effectifs!$F$8:$U$907,14,0))</f>
        <v/>
      </c>
      <c r="I704" s="71"/>
      <c r="J704" s="71"/>
      <c r="K704" s="71"/>
      <c r="L704" s="71"/>
      <c r="M704" s="71"/>
      <c r="N704" s="71"/>
      <c r="O704" s="71"/>
      <c r="P704" s="71"/>
      <c r="Q704" s="71"/>
      <c r="R704" s="74"/>
    </row>
    <row r="705" spans="2:18" x14ac:dyDescent="0.25">
      <c r="B705" s="69"/>
      <c r="C705" s="77" t="str">
        <f ca="1">IF(ISERROR(($C$3-VLOOKUP($B705,Effectifs!$F$8:$U$907,5,0))/365),"",($C$3-VLOOKUP($B705,Effectifs!$F$8:$U$907,5,0))/365)</f>
        <v/>
      </c>
      <c r="D705" s="82" t="str">
        <f>IF(ISERROR(VLOOKUP($B705,Effectifs!$F$8:$U$907,7,0)),"",VLOOKUP($B705,Effectifs!$F$8:$U$907,7,0))</f>
        <v/>
      </c>
      <c r="E705" s="83" t="str">
        <f>IF(ISERROR(VLOOKUP($B705,Effectifs!$F$8:$U$907,8,0)),"",VLOOKUP($B705,Effectifs!$F$8:$U$907,8,0))</f>
        <v/>
      </c>
      <c r="F705" s="83" t="str">
        <f>IF(ISERROR(VLOOKUP($B705,Effectifs!$F$8:$U$907,10,0)),"",VLOOKUP($B705,Effectifs!$F$8:$U$907,10,0))</f>
        <v/>
      </c>
      <c r="G705" s="82" t="str">
        <f>IF(ISERROR(VLOOKUP($B705,Effectifs!$F$8:$U$907,13,0)),"",VLOOKUP($B705,Effectifs!$F$8:$U$907,13,0))</f>
        <v/>
      </c>
      <c r="H705" s="79" t="str">
        <f>IF(ISERROR(VLOOKUP($B705,Effectifs!$F$8:$U$907,14,0)),"",VLOOKUP($B705,Effectifs!$F$8:$U$907,14,0))</f>
        <v/>
      </c>
      <c r="I705" s="71"/>
      <c r="J705" s="71"/>
      <c r="K705" s="71"/>
      <c r="L705" s="71"/>
      <c r="M705" s="71"/>
      <c r="N705" s="71"/>
      <c r="O705" s="71"/>
      <c r="P705" s="71"/>
      <c r="Q705" s="71"/>
      <c r="R705" s="74"/>
    </row>
    <row r="706" spans="2:18" x14ac:dyDescent="0.25">
      <c r="B706" s="69"/>
      <c r="C706" s="77" t="str">
        <f ca="1">IF(ISERROR(($C$3-VLOOKUP($B706,Effectifs!$F$8:$U$907,5,0))/365),"",($C$3-VLOOKUP($B706,Effectifs!$F$8:$U$907,5,0))/365)</f>
        <v/>
      </c>
      <c r="D706" s="82" t="str">
        <f>IF(ISERROR(VLOOKUP($B706,Effectifs!$F$8:$U$907,7,0)),"",VLOOKUP($B706,Effectifs!$F$8:$U$907,7,0))</f>
        <v/>
      </c>
      <c r="E706" s="83" t="str">
        <f>IF(ISERROR(VLOOKUP($B706,Effectifs!$F$8:$U$907,8,0)),"",VLOOKUP($B706,Effectifs!$F$8:$U$907,8,0))</f>
        <v/>
      </c>
      <c r="F706" s="83" t="str">
        <f>IF(ISERROR(VLOOKUP($B706,Effectifs!$F$8:$U$907,10,0)),"",VLOOKUP($B706,Effectifs!$F$8:$U$907,10,0))</f>
        <v/>
      </c>
      <c r="G706" s="82" t="str">
        <f>IF(ISERROR(VLOOKUP($B706,Effectifs!$F$8:$U$907,13,0)),"",VLOOKUP($B706,Effectifs!$F$8:$U$907,13,0))</f>
        <v/>
      </c>
      <c r="H706" s="79" t="str">
        <f>IF(ISERROR(VLOOKUP($B706,Effectifs!$F$8:$U$907,14,0)),"",VLOOKUP($B706,Effectifs!$F$8:$U$907,14,0))</f>
        <v/>
      </c>
      <c r="I706" s="71"/>
      <c r="J706" s="71"/>
      <c r="K706" s="71"/>
      <c r="L706" s="71"/>
      <c r="M706" s="71"/>
      <c r="N706" s="71"/>
      <c r="O706" s="71"/>
      <c r="P706" s="71"/>
      <c r="Q706" s="71"/>
      <c r="R706" s="74"/>
    </row>
    <row r="707" spans="2:18" x14ac:dyDescent="0.25">
      <c r="B707" s="69"/>
      <c r="C707" s="77" t="str">
        <f ca="1">IF(ISERROR(($C$3-VLOOKUP($B707,Effectifs!$F$8:$U$907,5,0))/365),"",($C$3-VLOOKUP($B707,Effectifs!$F$8:$U$907,5,0))/365)</f>
        <v/>
      </c>
      <c r="D707" s="82" t="str">
        <f>IF(ISERROR(VLOOKUP($B707,Effectifs!$F$8:$U$907,7,0)),"",VLOOKUP($B707,Effectifs!$F$8:$U$907,7,0))</f>
        <v/>
      </c>
      <c r="E707" s="83" t="str">
        <f>IF(ISERROR(VLOOKUP($B707,Effectifs!$F$8:$U$907,8,0)),"",VLOOKUP($B707,Effectifs!$F$8:$U$907,8,0))</f>
        <v/>
      </c>
      <c r="F707" s="83" t="str">
        <f>IF(ISERROR(VLOOKUP($B707,Effectifs!$F$8:$U$907,10,0)),"",VLOOKUP($B707,Effectifs!$F$8:$U$907,10,0))</f>
        <v/>
      </c>
      <c r="G707" s="82" t="str">
        <f>IF(ISERROR(VLOOKUP($B707,Effectifs!$F$8:$U$907,13,0)),"",VLOOKUP($B707,Effectifs!$F$8:$U$907,13,0))</f>
        <v/>
      </c>
      <c r="H707" s="79" t="str">
        <f>IF(ISERROR(VLOOKUP($B707,Effectifs!$F$8:$U$907,14,0)),"",VLOOKUP($B707,Effectifs!$F$8:$U$907,14,0))</f>
        <v/>
      </c>
      <c r="I707" s="71"/>
      <c r="J707" s="71"/>
      <c r="K707" s="71"/>
      <c r="L707" s="71"/>
      <c r="M707" s="71"/>
      <c r="N707" s="71"/>
      <c r="O707" s="71"/>
      <c r="P707" s="71"/>
      <c r="Q707" s="71"/>
      <c r="R707" s="74"/>
    </row>
    <row r="708" spans="2:18" x14ac:dyDescent="0.25">
      <c r="B708" s="69"/>
      <c r="C708" s="77" t="str">
        <f ca="1">IF(ISERROR(($C$3-VLOOKUP($B708,Effectifs!$F$8:$U$907,5,0))/365),"",($C$3-VLOOKUP($B708,Effectifs!$F$8:$U$907,5,0))/365)</f>
        <v/>
      </c>
      <c r="D708" s="82" t="str">
        <f>IF(ISERROR(VLOOKUP($B708,Effectifs!$F$8:$U$907,7,0)),"",VLOOKUP($B708,Effectifs!$F$8:$U$907,7,0))</f>
        <v/>
      </c>
      <c r="E708" s="83" t="str">
        <f>IF(ISERROR(VLOOKUP($B708,Effectifs!$F$8:$U$907,8,0)),"",VLOOKUP($B708,Effectifs!$F$8:$U$907,8,0))</f>
        <v/>
      </c>
      <c r="F708" s="83" t="str">
        <f>IF(ISERROR(VLOOKUP($B708,Effectifs!$F$8:$U$907,10,0)),"",VLOOKUP($B708,Effectifs!$F$8:$U$907,10,0))</f>
        <v/>
      </c>
      <c r="G708" s="82" t="str">
        <f>IF(ISERROR(VLOOKUP($B708,Effectifs!$F$8:$U$907,13,0)),"",VLOOKUP($B708,Effectifs!$F$8:$U$907,13,0))</f>
        <v/>
      </c>
      <c r="H708" s="79" t="str">
        <f>IF(ISERROR(VLOOKUP($B708,Effectifs!$F$8:$U$907,14,0)),"",VLOOKUP($B708,Effectifs!$F$8:$U$907,14,0))</f>
        <v/>
      </c>
      <c r="I708" s="71"/>
      <c r="J708" s="71"/>
      <c r="K708" s="71"/>
      <c r="L708" s="71"/>
      <c r="M708" s="71"/>
      <c r="N708" s="71"/>
      <c r="O708" s="71"/>
      <c r="P708" s="71"/>
      <c r="Q708" s="71"/>
      <c r="R708" s="74"/>
    </row>
    <row r="709" spans="2:18" x14ac:dyDescent="0.25">
      <c r="B709" s="69"/>
      <c r="C709" s="77" t="str">
        <f ca="1">IF(ISERROR(($C$3-VLOOKUP($B709,Effectifs!$F$8:$U$907,5,0))/365),"",($C$3-VLOOKUP($B709,Effectifs!$F$8:$U$907,5,0))/365)</f>
        <v/>
      </c>
      <c r="D709" s="82" t="str">
        <f>IF(ISERROR(VLOOKUP($B709,Effectifs!$F$8:$U$907,7,0)),"",VLOOKUP($B709,Effectifs!$F$8:$U$907,7,0))</f>
        <v/>
      </c>
      <c r="E709" s="83" t="str">
        <f>IF(ISERROR(VLOOKUP($B709,Effectifs!$F$8:$U$907,8,0)),"",VLOOKUP($B709,Effectifs!$F$8:$U$907,8,0))</f>
        <v/>
      </c>
      <c r="F709" s="83" t="str">
        <f>IF(ISERROR(VLOOKUP($B709,Effectifs!$F$8:$U$907,10,0)),"",VLOOKUP($B709,Effectifs!$F$8:$U$907,10,0))</f>
        <v/>
      </c>
      <c r="G709" s="82" t="str">
        <f>IF(ISERROR(VLOOKUP($B709,Effectifs!$F$8:$U$907,13,0)),"",VLOOKUP($B709,Effectifs!$F$8:$U$907,13,0))</f>
        <v/>
      </c>
      <c r="H709" s="79" t="str">
        <f>IF(ISERROR(VLOOKUP($B709,Effectifs!$F$8:$U$907,14,0)),"",VLOOKUP($B709,Effectifs!$F$8:$U$907,14,0))</f>
        <v/>
      </c>
      <c r="I709" s="71"/>
      <c r="J709" s="71"/>
      <c r="K709" s="71"/>
      <c r="L709" s="71"/>
      <c r="M709" s="71"/>
      <c r="N709" s="71"/>
      <c r="O709" s="71"/>
      <c r="P709" s="71"/>
      <c r="Q709" s="71"/>
      <c r="R709" s="74"/>
    </row>
    <row r="710" spans="2:18" x14ac:dyDescent="0.25">
      <c r="B710" s="69"/>
      <c r="C710" s="77" t="str">
        <f ca="1">IF(ISERROR(($C$3-VLOOKUP($B710,Effectifs!$F$8:$U$907,5,0))/365),"",($C$3-VLOOKUP($B710,Effectifs!$F$8:$U$907,5,0))/365)</f>
        <v/>
      </c>
      <c r="D710" s="82" t="str">
        <f>IF(ISERROR(VLOOKUP($B710,Effectifs!$F$8:$U$907,7,0)),"",VLOOKUP($B710,Effectifs!$F$8:$U$907,7,0))</f>
        <v/>
      </c>
      <c r="E710" s="83" t="str">
        <f>IF(ISERROR(VLOOKUP($B710,Effectifs!$F$8:$U$907,8,0)),"",VLOOKUP($B710,Effectifs!$F$8:$U$907,8,0))</f>
        <v/>
      </c>
      <c r="F710" s="83" t="str">
        <f>IF(ISERROR(VLOOKUP($B710,Effectifs!$F$8:$U$907,10,0)),"",VLOOKUP($B710,Effectifs!$F$8:$U$907,10,0))</f>
        <v/>
      </c>
      <c r="G710" s="82" t="str">
        <f>IF(ISERROR(VLOOKUP($B710,Effectifs!$F$8:$U$907,13,0)),"",VLOOKUP($B710,Effectifs!$F$8:$U$907,13,0))</f>
        <v/>
      </c>
      <c r="H710" s="79" t="str">
        <f>IF(ISERROR(VLOOKUP($B710,Effectifs!$F$8:$U$907,14,0)),"",VLOOKUP($B710,Effectifs!$F$8:$U$907,14,0))</f>
        <v/>
      </c>
      <c r="I710" s="71"/>
      <c r="J710" s="71"/>
      <c r="K710" s="71"/>
      <c r="L710" s="71"/>
      <c r="M710" s="71"/>
      <c r="N710" s="71"/>
      <c r="O710" s="71"/>
      <c r="P710" s="71"/>
      <c r="Q710" s="71"/>
      <c r="R710" s="74"/>
    </row>
    <row r="711" spans="2:18" x14ac:dyDescent="0.25">
      <c r="B711" s="69"/>
      <c r="C711" s="77" t="str">
        <f ca="1">IF(ISERROR(($C$3-VLOOKUP($B711,Effectifs!$F$8:$U$907,5,0))/365),"",($C$3-VLOOKUP($B711,Effectifs!$F$8:$U$907,5,0))/365)</f>
        <v/>
      </c>
      <c r="D711" s="82" t="str">
        <f>IF(ISERROR(VLOOKUP($B711,Effectifs!$F$8:$U$907,7,0)),"",VLOOKUP($B711,Effectifs!$F$8:$U$907,7,0))</f>
        <v/>
      </c>
      <c r="E711" s="83" t="str">
        <f>IF(ISERROR(VLOOKUP($B711,Effectifs!$F$8:$U$907,8,0)),"",VLOOKUP($B711,Effectifs!$F$8:$U$907,8,0))</f>
        <v/>
      </c>
      <c r="F711" s="83" t="str">
        <f>IF(ISERROR(VLOOKUP($B711,Effectifs!$F$8:$U$907,10,0)),"",VLOOKUP($B711,Effectifs!$F$8:$U$907,10,0))</f>
        <v/>
      </c>
      <c r="G711" s="82" t="str">
        <f>IF(ISERROR(VLOOKUP($B711,Effectifs!$F$8:$U$907,13,0)),"",VLOOKUP($B711,Effectifs!$F$8:$U$907,13,0))</f>
        <v/>
      </c>
      <c r="H711" s="79" t="str">
        <f>IF(ISERROR(VLOOKUP($B711,Effectifs!$F$8:$U$907,14,0)),"",VLOOKUP($B711,Effectifs!$F$8:$U$907,14,0))</f>
        <v/>
      </c>
      <c r="I711" s="71"/>
      <c r="J711" s="71"/>
      <c r="K711" s="71"/>
      <c r="L711" s="71"/>
      <c r="M711" s="71"/>
      <c r="N711" s="71"/>
      <c r="O711" s="71"/>
      <c r="P711" s="71"/>
      <c r="Q711" s="71"/>
      <c r="R711" s="74"/>
    </row>
    <row r="712" spans="2:18" x14ac:dyDescent="0.25">
      <c r="B712" s="69"/>
      <c r="C712" s="77" t="str">
        <f ca="1">IF(ISERROR(($C$3-VLOOKUP($B712,Effectifs!$F$8:$U$907,5,0))/365),"",($C$3-VLOOKUP($B712,Effectifs!$F$8:$U$907,5,0))/365)</f>
        <v/>
      </c>
      <c r="D712" s="82" t="str">
        <f>IF(ISERROR(VLOOKUP($B712,Effectifs!$F$8:$U$907,7,0)),"",VLOOKUP($B712,Effectifs!$F$8:$U$907,7,0))</f>
        <v/>
      </c>
      <c r="E712" s="83" t="str">
        <f>IF(ISERROR(VLOOKUP($B712,Effectifs!$F$8:$U$907,8,0)),"",VLOOKUP($B712,Effectifs!$F$8:$U$907,8,0))</f>
        <v/>
      </c>
      <c r="F712" s="83" t="str">
        <f>IF(ISERROR(VLOOKUP($B712,Effectifs!$F$8:$U$907,10,0)),"",VLOOKUP($B712,Effectifs!$F$8:$U$907,10,0))</f>
        <v/>
      </c>
      <c r="G712" s="82" t="str">
        <f>IF(ISERROR(VLOOKUP($B712,Effectifs!$F$8:$U$907,13,0)),"",VLOOKUP($B712,Effectifs!$F$8:$U$907,13,0))</f>
        <v/>
      </c>
      <c r="H712" s="79" t="str">
        <f>IF(ISERROR(VLOOKUP($B712,Effectifs!$F$8:$U$907,14,0)),"",VLOOKUP($B712,Effectifs!$F$8:$U$907,14,0))</f>
        <v/>
      </c>
      <c r="I712" s="71"/>
      <c r="J712" s="71"/>
      <c r="K712" s="71"/>
      <c r="L712" s="71"/>
      <c r="M712" s="71"/>
      <c r="N712" s="71"/>
      <c r="O712" s="71"/>
      <c r="P712" s="71"/>
      <c r="Q712" s="71"/>
      <c r="R712" s="74"/>
    </row>
    <row r="713" spans="2:18" x14ac:dyDescent="0.25">
      <c r="B713" s="69"/>
      <c r="C713" s="77" t="str">
        <f ca="1">IF(ISERROR(($C$3-VLOOKUP($B713,Effectifs!$F$8:$U$907,5,0))/365),"",($C$3-VLOOKUP($B713,Effectifs!$F$8:$U$907,5,0))/365)</f>
        <v/>
      </c>
      <c r="D713" s="82" t="str">
        <f>IF(ISERROR(VLOOKUP($B713,Effectifs!$F$8:$U$907,7,0)),"",VLOOKUP($B713,Effectifs!$F$8:$U$907,7,0))</f>
        <v/>
      </c>
      <c r="E713" s="83" t="str">
        <f>IF(ISERROR(VLOOKUP($B713,Effectifs!$F$8:$U$907,8,0)),"",VLOOKUP($B713,Effectifs!$F$8:$U$907,8,0))</f>
        <v/>
      </c>
      <c r="F713" s="83" t="str">
        <f>IF(ISERROR(VLOOKUP($B713,Effectifs!$F$8:$U$907,10,0)),"",VLOOKUP($B713,Effectifs!$F$8:$U$907,10,0))</f>
        <v/>
      </c>
      <c r="G713" s="82" t="str">
        <f>IF(ISERROR(VLOOKUP($B713,Effectifs!$F$8:$U$907,13,0)),"",VLOOKUP($B713,Effectifs!$F$8:$U$907,13,0))</f>
        <v/>
      </c>
      <c r="H713" s="79" t="str">
        <f>IF(ISERROR(VLOOKUP($B713,Effectifs!$F$8:$U$907,14,0)),"",VLOOKUP($B713,Effectifs!$F$8:$U$907,14,0))</f>
        <v/>
      </c>
      <c r="I713" s="71"/>
      <c r="J713" s="71"/>
      <c r="K713" s="71"/>
      <c r="L713" s="71"/>
      <c r="M713" s="71"/>
      <c r="N713" s="71"/>
      <c r="O713" s="71"/>
      <c r="P713" s="71"/>
      <c r="Q713" s="71"/>
      <c r="R713" s="74"/>
    </row>
    <row r="714" spans="2:18" x14ac:dyDescent="0.25">
      <c r="B714" s="69"/>
      <c r="C714" s="77" t="str">
        <f ca="1">IF(ISERROR(($C$3-VLOOKUP($B714,Effectifs!$F$8:$U$907,5,0))/365),"",($C$3-VLOOKUP($B714,Effectifs!$F$8:$U$907,5,0))/365)</f>
        <v/>
      </c>
      <c r="D714" s="82" t="str">
        <f>IF(ISERROR(VLOOKUP($B714,Effectifs!$F$8:$U$907,7,0)),"",VLOOKUP($B714,Effectifs!$F$8:$U$907,7,0))</f>
        <v/>
      </c>
      <c r="E714" s="83" t="str">
        <f>IF(ISERROR(VLOOKUP($B714,Effectifs!$F$8:$U$907,8,0)),"",VLOOKUP($B714,Effectifs!$F$8:$U$907,8,0))</f>
        <v/>
      </c>
      <c r="F714" s="83" t="str">
        <f>IF(ISERROR(VLOOKUP($B714,Effectifs!$F$8:$U$907,10,0)),"",VLOOKUP($B714,Effectifs!$F$8:$U$907,10,0))</f>
        <v/>
      </c>
      <c r="G714" s="82" t="str">
        <f>IF(ISERROR(VLOOKUP($B714,Effectifs!$F$8:$U$907,13,0)),"",VLOOKUP($B714,Effectifs!$F$8:$U$907,13,0))</f>
        <v/>
      </c>
      <c r="H714" s="79" t="str">
        <f>IF(ISERROR(VLOOKUP($B714,Effectifs!$F$8:$U$907,14,0)),"",VLOOKUP($B714,Effectifs!$F$8:$U$907,14,0))</f>
        <v/>
      </c>
      <c r="I714" s="71"/>
      <c r="J714" s="71"/>
      <c r="K714" s="71"/>
      <c r="L714" s="71"/>
      <c r="M714" s="71"/>
      <c r="N714" s="71"/>
      <c r="O714" s="71"/>
      <c r="P714" s="71"/>
      <c r="Q714" s="71"/>
      <c r="R714" s="74"/>
    </row>
    <row r="715" spans="2:18" x14ac:dyDescent="0.25">
      <c r="B715" s="69"/>
      <c r="C715" s="77" t="str">
        <f ca="1">IF(ISERROR(($C$3-VLOOKUP($B715,Effectifs!$F$8:$U$907,5,0))/365),"",($C$3-VLOOKUP($B715,Effectifs!$F$8:$U$907,5,0))/365)</f>
        <v/>
      </c>
      <c r="D715" s="82" t="str">
        <f>IF(ISERROR(VLOOKUP($B715,Effectifs!$F$8:$U$907,7,0)),"",VLOOKUP($B715,Effectifs!$F$8:$U$907,7,0))</f>
        <v/>
      </c>
      <c r="E715" s="83" t="str">
        <f>IF(ISERROR(VLOOKUP($B715,Effectifs!$F$8:$U$907,8,0)),"",VLOOKUP($B715,Effectifs!$F$8:$U$907,8,0))</f>
        <v/>
      </c>
      <c r="F715" s="83" t="str">
        <f>IF(ISERROR(VLOOKUP($B715,Effectifs!$F$8:$U$907,10,0)),"",VLOOKUP($B715,Effectifs!$F$8:$U$907,10,0))</f>
        <v/>
      </c>
      <c r="G715" s="82" t="str">
        <f>IF(ISERROR(VLOOKUP($B715,Effectifs!$F$8:$U$907,13,0)),"",VLOOKUP($B715,Effectifs!$F$8:$U$907,13,0))</f>
        <v/>
      </c>
      <c r="H715" s="79" t="str">
        <f>IF(ISERROR(VLOOKUP($B715,Effectifs!$F$8:$U$907,14,0)),"",VLOOKUP($B715,Effectifs!$F$8:$U$907,14,0))</f>
        <v/>
      </c>
      <c r="I715" s="71"/>
      <c r="J715" s="71"/>
      <c r="K715" s="71"/>
      <c r="L715" s="71"/>
      <c r="M715" s="71"/>
      <c r="N715" s="71"/>
      <c r="O715" s="71"/>
      <c r="P715" s="71"/>
      <c r="Q715" s="71"/>
      <c r="R715" s="74"/>
    </row>
    <row r="716" spans="2:18" x14ac:dyDescent="0.25">
      <c r="B716" s="69"/>
      <c r="C716" s="77" t="str">
        <f ca="1">IF(ISERROR(($C$3-VLOOKUP($B716,Effectifs!$F$8:$U$907,5,0))/365),"",($C$3-VLOOKUP($B716,Effectifs!$F$8:$U$907,5,0))/365)</f>
        <v/>
      </c>
      <c r="D716" s="82" t="str">
        <f>IF(ISERROR(VLOOKUP($B716,Effectifs!$F$8:$U$907,7,0)),"",VLOOKUP($B716,Effectifs!$F$8:$U$907,7,0))</f>
        <v/>
      </c>
      <c r="E716" s="83" t="str">
        <f>IF(ISERROR(VLOOKUP($B716,Effectifs!$F$8:$U$907,8,0)),"",VLOOKUP($B716,Effectifs!$F$8:$U$907,8,0))</f>
        <v/>
      </c>
      <c r="F716" s="83" t="str">
        <f>IF(ISERROR(VLOOKUP($B716,Effectifs!$F$8:$U$907,10,0)),"",VLOOKUP($B716,Effectifs!$F$8:$U$907,10,0))</f>
        <v/>
      </c>
      <c r="G716" s="82" t="str">
        <f>IF(ISERROR(VLOOKUP($B716,Effectifs!$F$8:$U$907,13,0)),"",VLOOKUP($B716,Effectifs!$F$8:$U$907,13,0))</f>
        <v/>
      </c>
      <c r="H716" s="79" t="str">
        <f>IF(ISERROR(VLOOKUP($B716,Effectifs!$F$8:$U$907,14,0)),"",VLOOKUP($B716,Effectifs!$F$8:$U$907,14,0))</f>
        <v/>
      </c>
      <c r="I716" s="71"/>
      <c r="J716" s="71"/>
      <c r="K716" s="71"/>
      <c r="L716" s="71"/>
      <c r="M716" s="71"/>
      <c r="N716" s="71"/>
      <c r="O716" s="71"/>
      <c r="P716" s="71"/>
      <c r="Q716" s="71"/>
      <c r="R716" s="74"/>
    </row>
    <row r="717" spans="2:18" x14ac:dyDescent="0.25">
      <c r="B717" s="69"/>
      <c r="C717" s="77" t="str">
        <f ca="1">IF(ISERROR(($C$3-VLOOKUP($B717,Effectifs!$F$8:$U$907,5,0))/365),"",($C$3-VLOOKUP($B717,Effectifs!$F$8:$U$907,5,0))/365)</f>
        <v/>
      </c>
      <c r="D717" s="82" t="str">
        <f>IF(ISERROR(VLOOKUP($B717,Effectifs!$F$8:$U$907,7,0)),"",VLOOKUP($B717,Effectifs!$F$8:$U$907,7,0))</f>
        <v/>
      </c>
      <c r="E717" s="83" t="str">
        <f>IF(ISERROR(VLOOKUP($B717,Effectifs!$F$8:$U$907,8,0)),"",VLOOKUP($B717,Effectifs!$F$8:$U$907,8,0))</f>
        <v/>
      </c>
      <c r="F717" s="83" t="str">
        <f>IF(ISERROR(VLOOKUP($B717,Effectifs!$F$8:$U$907,10,0)),"",VLOOKUP($B717,Effectifs!$F$8:$U$907,10,0))</f>
        <v/>
      </c>
      <c r="G717" s="82" t="str">
        <f>IF(ISERROR(VLOOKUP($B717,Effectifs!$F$8:$U$907,13,0)),"",VLOOKUP($B717,Effectifs!$F$8:$U$907,13,0))</f>
        <v/>
      </c>
      <c r="H717" s="79" t="str">
        <f>IF(ISERROR(VLOOKUP($B717,Effectifs!$F$8:$U$907,14,0)),"",VLOOKUP($B717,Effectifs!$F$8:$U$907,14,0))</f>
        <v/>
      </c>
      <c r="I717" s="71"/>
      <c r="J717" s="71"/>
      <c r="K717" s="71"/>
      <c r="L717" s="71"/>
      <c r="M717" s="71"/>
      <c r="N717" s="71"/>
      <c r="O717" s="71"/>
      <c r="P717" s="71"/>
      <c r="Q717" s="71"/>
      <c r="R717" s="74"/>
    </row>
    <row r="718" spans="2:18" x14ac:dyDescent="0.25">
      <c r="B718" s="69"/>
      <c r="C718" s="77" t="str">
        <f ca="1">IF(ISERROR(($C$3-VLOOKUP($B718,Effectifs!$F$8:$U$907,5,0))/365),"",($C$3-VLOOKUP($B718,Effectifs!$F$8:$U$907,5,0))/365)</f>
        <v/>
      </c>
      <c r="D718" s="82" t="str">
        <f>IF(ISERROR(VLOOKUP($B718,Effectifs!$F$8:$U$907,7,0)),"",VLOOKUP($B718,Effectifs!$F$8:$U$907,7,0))</f>
        <v/>
      </c>
      <c r="E718" s="83" t="str">
        <f>IF(ISERROR(VLOOKUP($B718,Effectifs!$F$8:$U$907,8,0)),"",VLOOKUP($B718,Effectifs!$F$8:$U$907,8,0))</f>
        <v/>
      </c>
      <c r="F718" s="83" t="str">
        <f>IF(ISERROR(VLOOKUP($B718,Effectifs!$F$8:$U$907,10,0)),"",VLOOKUP($B718,Effectifs!$F$8:$U$907,10,0))</f>
        <v/>
      </c>
      <c r="G718" s="82" t="str">
        <f>IF(ISERROR(VLOOKUP($B718,Effectifs!$F$8:$U$907,13,0)),"",VLOOKUP($B718,Effectifs!$F$8:$U$907,13,0))</f>
        <v/>
      </c>
      <c r="H718" s="79" t="str">
        <f>IF(ISERROR(VLOOKUP($B718,Effectifs!$F$8:$U$907,14,0)),"",VLOOKUP($B718,Effectifs!$F$8:$U$907,14,0))</f>
        <v/>
      </c>
      <c r="I718" s="71"/>
      <c r="J718" s="71"/>
      <c r="K718" s="71"/>
      <c r="L718" s="71"/>
      <c r="M718" s="71"/>
      <c r="N718" s="71"/>
      <c r="O718" s="71"/>
      <c r="P718" s="71"/>
      <c r="Q718" s="71"/>
      <c r="R718" s="74"/>
    </row>
    <row r="719" spans="2:18" x14ac:dyDescent="0.25">
      <c r="B719" s="69"/>
      <c r="C719" s="77" t="str">
        <f ca="1">IF(ISERROR(($C$3-VLOOKUP($B719,Effectifs!$F$8:$U$907,5,0))/365),"",($C$3-VLOOKUP($B719,Effectifs!$F$8:$U$907,5,0))/365)</f>
        <v/>
      </c>
      <c r="D719" s="82" t="str">
        <f>IF(ISERROR(VLOOKUP($B719,Effectifs!$F$8:$U$907,7,0)),"",VLOOKUP($B719,Effectifs!$F$8:$U$907,7,0))</f>
        <v/>
      </c>
      <c r="E719" s="83" t="str">
        <f>IF(ISERROR(VLOOKUP($B719,Effectifs!$F$8:$U$907,8,0)),"",VLOOKUP($B719,Effectifs!$F$8:$U$907,8,0))</f>
        <v/>
      </c>
      <c r="F719" s="83" t="str">
        <f>IF(ISERROR(VLOOKUP($B719,Effectifs!$F$8:$U$907,10,0)),"",VLOOKUP($B719,Effectifs!$F$8:$U$907,10,0))</f>
        <v/>
      </c>
      <c r="G719" s="82" t="str">
        <f>IF(ISERROR(VLOOKUP($B719,Effectifs!$F$8:$U$907,13,0)),"",VLOOKUP($B719,Effectifs!$F$8:$U$907,13,0))</f>
        <v/>
      </c>
      <c r="H719" s="79" t="str">
        <f>IF(ISERROR(VLOOKUP($B719,Effectifs!$F$8:$U$907,14,0)),"",VLOOKUP($B719,Effectifs!$F$8:$U$907,14,0))</f>
        <v/>
      </c>
      <c r="I719" s="71"/>
      <c r="J719" s="71"/>
      <c r="K719" s="71"/>
      <c r="L719" s="71"/>
      <c r="M719" s="71"/>
      <c r="N719" s="71"/>
      <c r="O719" s="71"/>
      <c r="P719" s="71"/>
      <c r="Q719" s="71"/>
      <c r="R719" s="74"/>
    </row>
    <row r="720" spans="2:18" x14ac:dyDescent="0.25">
      <c r="B720" s="69"/>
      <c r="C720" s="77" t="str">
        <f ca="1">IF(ISERROR(($C$3-VLOOKUP($B720,Effectifs!$F$8:$U$907,5,0))/365),"",($C$3-VLOOKUP($B720,Effectifs!$F$8:$U$907,5,0))/365)</f>
        <v/>
      </c>
      <c r="D720" s="82" t="str">
        <f>IF(ISERROR(VLOOKUP($B720,Effectifs!$F$8:$U$907,7,0)),"",VLOOKUP($B720,Effectifs!$F$8:$U$907,7,0))</f>
        <v/>
      </c>
      <c r="E720" s="83" t="str">
        <f>IF(ISERROR(VLOOKUP($B720,Effectifs!$F$8:$U$907,8,0)),"",VLOOKUP($B720,Effectifs!$F$8:$U$907,8,0))</f>
        <v/>
      </c>
      <c r="F720" s="83" t="str">
        <f>IF(ISERROR(VLOOKUP($B720,Effectifs!$F$8:$U$907,10,0)),"",VLOOKUP($B720,Effectifs!$F$8:$U$907,10,0))</f>
        <v/>
      </c>
      <c r="G720" s="82" t="str">
        <f>IF(ISERROR(VLOOKUP($B720,Effectifs!$F$8:$U$907,13,0)),"",VLOOKUP($B720,Effectifs!$F$8:$U$907,13,0))</f>
        <v/>
      </c>
      <c r="H720" s="79" t="str">
        <f>IF(ISERROR(VLOOKUP($B720,Effectifs!$F$8:$U$907,14,0)),"",VLOOKUP($B720,Effectifs!$F$8:$U$907,14,0))</f>
        <v/>
      </c>
      <c r="I720" s="71"/>
      <c r="J720" s="71"/>
      <c r="K720" s="71"/>
      <c r="L720" s="71"/>
      <c r="M720" s="71"/>
      <c r="N720" s="71"/>
      <c r="O720" s="71"/>
      <c r="P720" s="71"/>
      <c r="Q720" s="71"/>
      <c r="R720" s="74"/>
    </row>
    <row r="721" spans="2:18" x14ac:dyDescent="0.25">
      <c r="B721" s="69"/>
      <c r="C721" s="77" t="str">
        <f ca="1">IF(ISERROR(($C$3-VLOOKUP($B721,Effectifs!$F$8:$U$907,5,0))/365),"",($C$3-VLOOKUP($B721,Effectifs!$F$8:$U$907,5,0))/365)</f>
        <v/>
      </c>
      <c r="D721" s="82" t="str">
        <f>IF(ISERROR(VLOOKUP($B721,Effectifs!$F$8:$U$907,7,0)),"",VLOOKUP($B721,Effectifs!$F$8:$U$907,7,0))</f>
        <v/>
      </c>
      <c r="E721" s="83" t="str">
        <f>IF(ISERROR(VLOOKUP($B721,Effectifs!$F$8:$U$907,8,0)),"",VLOOKUP($B721,Effectifs!$F$8:$U$907,8,0))</f>
        <v/>
      </c>
      <c r="F721" s="83" t="str">
        <f>IF(ISERROR(VLOOKUP($B721,Effectifs!$F$8:$U$907,10,0)),"",VLOOKUP($B721,Effectifs!$F$8:$U$907,10,0))</f>
        <v/>
      </c>
      <c r="G721" s="82" t="str">
        <f>IF(ISERROR(VLOOKUP($B721,Effectifs!$F$8:$U$907,13,0)),"",VLOOKUP($B721,Effectifs!$F$8:$U$907,13,0))</f>
        <v/>
      </c>
      <c r="H721" s="79" t="str">
        <f>IF(ISERROR(VLOOKUP($B721,Effectifs!$F$8:$U$907,14,0)),"",VLOOKUP($B721,Effectifs!$F$8:$U$907,14,0))</f>
        <v/>
      </c>
      <c r="I721" s="71"/>
      <c r="J721" s="71"/>
      <c r="K721" s="71"/>
      <c r="L721" s="71"/>
      <c r="M721" s="71"/>
      <c r="N721" s="71"/>
      <c r="O721" s="71"/>
      <c r="P721" s="71"/>
      <c r="Q721" s="71"/>
      <c r="R721" s="74"/>
    </row>
    <row r="722" spans="2:18" x14ac:dyDescent="0.25">
      <c r="B722" s="69"/>
      <c r="C722" s="77" t="str">
        <f ca="1">IF(ISERROR(($C$3-VLOOKUP($B722,Effectifs!$F$8:$U$907,5,0))/365),"",($C$3-VLOOKUP($B722,Effectifs!$F$8:$U$907,5,0))/365)</f>
        <v/>
      </c>
      <c r="D722" s="82" t="str">
        <f>IF(ISERROR(VLOOKUP($B722,Effectifs!$F$8:$U$907,7,0)),"",VLOOKUP($B722,Effectifs!$F$8:$U$907,7,0))</f>
        <v/>
      </c>
      <c r="E722" s="83" t="str">
        <f>IF(ISERROR(VLOOKUP($B722,Effectifs!$F$8:$U$907,8,0)),"",VLOOKUP($B722,Effectifs!$F$8:$U$907,8,0))</f>
        <v/>
      </c>
      <c r="F722" s="83" t="str">
        <f>IF(ISERROR(VLOOKUP($B722,Effectifs!$F$8:$U$907,10,0)),"",VLOOKUP($B722,Effectifs!$F$8:$U$907,10,0))</f>
        <v/>
      </c>
      <c r="G722" s="82" t="str">
        <f>IF(ISERROR(VLOOKUP($B722,Effectifs!$F$8:$U$907,13,0)),"",VLOOKUP($B722,Effectifs!$F$8:$U$907,13,0))</f>
        <v/>
      </c>
      <c r="H722" s="79" t="str">
        <f>IF(ISERROR(VLOOKUP($B722,Effectifs!$F$8:$U$907,14,0)),"",VLOOKUP($B722,Effectifs!$F$8:$U$907,14,0))</f>
        <v/>
      </c>
      <c r="I722" s="71"/>
      <c r="J722" s="71"/>
      <c r="K722" s="71"/>
      <c r="L722" s="71"/>
      <c r="M722" s="71"/>
      <c r="N722" s="71"/>
      <c r="O722" s="71"/>
      <c r="P722" s="71"/>
      <c r="Q722" s="71"/>
      <c r="R722" s="74"/>
    </row>
    <row r="723" spans="2:18" x14ac:dyDescent="0.25">
      <c r="B723" s="69"/>
      <c r="C723" s="77" t="str">
        <f ca="1">IF(ISERROR(($C$3-VLOOKUP($B723,Effectifs!$F$8:$U$907,5,0))/365),"",($C$3-VLOOKUP($B723,Effectifs!$F$8:$U$907,5,0))/365)</f>
        <v/>
      </c>
      <c r="D723" s="82" t="str">
        <f>IF(ISERROR(VLOOKUP($B723,Effectifs!$F$8:$U$907,7,0)),"",VLOOKUP($B723,Effectifs!$F$8:$U$907,7,0))</f>
        <v/>
      </c>
      <c r="E723" s="83" t="str">
        <f>IF(ISERROR(VLOOKUP($B723,Effectifs!$F$8:$U$907,8,0)),"",VLOOKUP($B723,Effectifs!$F$8:$U$907,8,0))</f>
        <v/>
      </c>
      <c r="F723" s="83" t="str">
        <f>IF(ISERROR(VLOOKUP($B723,Effectifs!$F$8:$U$907,10,0)),"",VLOOKUP($B723,Effectifs!$F$8:$U$907,10,0))</f>
        <v/>
      </c>
      <c r="G723" s="82" t="str">
        <f>IF(ISERROR(VLOOKUP($B723,Effectifs!$F$8:$U$907,13,0)),"",VLOOKUP($B723,Effectifs!$F$8:$U$907,13,0))</f>
        <v/>
      </c>
      <c r="H723" s="79" t="str">
        <f>IF(ISERROR(VLOOKUP($B723,Effectifs!$F$8:$U$907,14,0)),"",VLOOKUP($B723,Effectifs!$F$8:$U$907,14,0))</f>
        <v/>
      </c>
      <c r="I723" s="71"/>
      <c r="J723" s="71"/>
      <c r="K723" s="71"/>
      <c r="L723" s="71"/>
      <c r="M723" s="71"/>
      <c r="N723" s="71"/>
      <c r="O723" s="71"/>
      <c r="P723" s="71"/>
      <c r="Q723" s="71"/>
      <c r="R723" s="74"/>
    </row>
    <row r="724" spans="2:18" x14ac:dyDescent="0.25">
      <c r="B724" s="69"/>
      <c r="C724" s="77" t="str">
        <f ca="1">IF(ISERROR(($C$3-VLOOKUP($B724,Effectifs!$F$8:$U$907,5,0))/365),"",($C$3-VLOOKUP($B724,Effectifs!$F$8:$U$907,5,0))/365)</f>
        <v/>
      </c>
      <c r="D724" s="82" t="str">
        <f>IF(ISERROR(VLOOKUP($B724,Effectifs!$F$8:$U$907,7,0)),"",VLOOKUP($B724,Effectifs!$F$8:$U$907,7,0))</f>
        <v/>
      </c>
      <c r="E724" s="83" t="str">
        <f>IF(ISERROR(VLOOKUP($B724,Effectifs!$F$8:$U$907,8,0)),"",VLOOKUP($B724,Effectifs!$F$8:$U$907,8,0))</f>
        <v/>
      </c>
      <c r="F724" s="83" t="str">
        <f>IF(ISERROR(VLOOKUP($B724,Effectifs!$F$8:$U$907,10,0)),"",VLOOKUP($B724,Effectifs!$F$8:$U$907,10,0))</f>
        <v/>
      </c>
      <c r="G724" s="82" t="str">
        <f>IF(ISERROR(VLOOKUP($B724,Effectifs!$F$8:$U$907,13,0)),"",VLOOKUP($B724,Effectifs!$F$8:$U$907,13,0))</f>
        <v/>
      </c>
      <c r="H724" s="79" t="str">
        <f>IF(ISERROR(VLOOKUP($B724,Effectifs!$F$8:$U$907,14,0)),"",VLOOKUP($B724,Effectifs!$F$8:$U$907,14,0))</f>
        <v/>
      </c>
      <c r="I724" s="71"/>
      <c r="J724" s="71"/>
      <c r="K724" s="71"/>
      <c r="L724" s="71"/>
      <c r="M724" s="71"/>
      <c r="N724" s="71"/>
      <c r="O724" s="71"/>
      <c r="P724" s="71"/>
      <c r="Q724" s="71"/>
      <c r="R724" s="74"/>
    </row>
    <row r="725" spans="2:18" x14ac:dyDescent="0.25">
      <c r="B725" s="69"/>
      <c r="C725" s="77" t="str">
        <f ca="1">IF(ISERROR(($C$3-VLOOKUP($B725,Effectifs!$F$8:$U$907,5,0))/365),"",($C$3-VLOOKUP($B725,Effectifs!$F$8:$U$907,5,0))/365)</f>
        <v/>
      </c>
      <c r="D725" s="82" t="str">
        <f>IF(ISERROR(VLOOKUP($B725,Effectifs!$F$8:$U$907,7,0)),"",VLOOKUP($B725,Effectifs!$F$8:$U$907,7,0))</f>
        <v/>
      </c>
      <c r="E725" s="83" t="str">
        <f>IF(ISERROR(VLOOKUP($B725,Effectifs!$F$8:$U$907,8,0)),"",VLOOKUP($B725,Effectifs!$F$8:$U$907,8,0))</f>
        <v/>
      </c>
      <c r="F725" s="83" t="str">
        <f>IF(ISERROR(VLOOKUP($B725,Effectifs!$F$8:$U$907,10,0)),"",VLOOKUP($B725,Effectifs!$F$8:$U$907,10,0))</f>
        <v/>
      </c>
      <c r="G725" s="82" t="str">
        <f>IF(ISERROR(VLOOKUP($B725,Effectifs!$F$8:$U$907,13,0)),"",VLOOKUP($B725,Effectifs!$F$8:$U$907,13,0))</f>
        <v/>
      </c>
      <c r="H725" s="79" t="str">
        <f>IF(ISERROR(VLOOKUP($B725,Effectifs!$F$8:$U$907,14,0)),"",VLOOKUP($B725,Effectifs!$F$8:$U$907,14,0))</f>
        <v/>
      </c>
      <c r="I725" s="71"/>
      <c r="J725" s="71"/>
      <c r="K725" s="71"/>
      <c r="L725" s="71"/>
      <c r="M725" s="71"/>
      <c r="N725" s="71"/>
      <c r="O725" s="71"/>
      <c r="P725" s="71"/>
      <c r="Q725" s="71"/>
      <c r="R725" s="74"/>
    </row>
    <row r="726" spans="2:18" x14ac:dyDescent="0.25">
      <c r="B726" s="69"/>
      <c r="C726" s="77" t="str">
        <f ca="1">IF(ISERROR(($C$3-VLOOKUP($B726,Effectifs!$F$8:$U$907,5,0))/365),"",($C$3-VLOOKUP($B726,Effectifs!$F$8:$U$907,5,0))/365)</f>
        <v/>
      </c>
      <c r="D726" s="82" t="str">
        <f>IF(ISERROR(VLOOKUP($B726,Effectifs!$F$8:$U$907,7,0)),"",VLOOKUP($B726,Effectifs!$F$8:$U$907,7,0))</f>
        <v/>
      </c>
      <c r="E726" s="83" t="str">
        <f>IF(ISERROR(VLOOKUP($B726,Effectifs!$F$8:$U$907,8,0)),"",VLOOKUP($B726,Effectifs!$F$8:$U$907,8,0))</f>
        <v/>
      </c>
      <c r="F726" s="83" t="str">
        <f>IF(ISERROR(VLOOKUP($B726,Effectifs!$F$8:$U$907,10,0)),"",VLOOKUP($B726,Effectifs!$F$8:$U$907,10,0))</f>
        <v/>
      </c>
      <c r="G726" s="82" t="str">
        <f>IF(ISERROR(VLOOKUP($B726,Effectifs!$F$8:$U$907,13,0)),"",VLOOKUP($B726,Effectifs!$F$8:$U$907,13,0))</f>
        <v/>
      </c>
      <c r="H726" s="79" t="str">
        <f>IF(ISERROR(VLOOKUP($B726,Effectifs!$F$8:$U$907,14,0)),"",VLOOKUP($B726,Effectifs!$F$8:$U$907,14,0))</f>
        <v/>
      </c>
      <c r="I726" s="71"/>
      <c r="J726" s="71"/>
      <c r="K726" s="71"/>
      <c r="L726" s="71"/>
      <c r="M726" s="71"/>
      <c r="N726" s="71"/>
      <c r="O726" s="71"/>
      <c r="P726" s="71"/>
      <c r="Q726" s="71"/>
      <c r="R726" s="74"/>
    </row>
    <row r="727" spans="2:18" x14ac:dyDescent="0.25">
      <c r="B727" s="69"/>
      <c r="C727" s="77" t="str">
        <f ca="1">IF(ISERROR(($C$3-VLOOKUP($B727,Effectifs!$F$8:$U$907,5,0))/365),"",($C$3-VLOOKUP($B727,Effectifs!$F$8:$U$907,5,0))/365)</f>
        <v/>
      </c>
      <c r="D727" s="82" t="str">
        <f>IF(ISERROR(VLOOKUP($B727,Effectifs!$F$8:$U$907,7,0)),"",VLOOKUP($B727,Effectifs!$F$8:$U$907,7,0))</f>
        <v/>
      </c>
      <c r="E727" s="83" t="str">
        <f>IF(ISERROR(VLOOKUP($B727,Effectifs!$F$8:$U$907,8,0)),"",VLOOKUP($B727,Effectifs!$F$8:$U$907,8,0))</f>
        <v/>
      </c>
      <c r="F727" s="83" t="str">
        <f>IF(ISERROR(VLOOKUP($B727,Effectifs!$F$8:$U$907,10,0)),"",VLOOKUP($B727,Effectifs!$F$8:$U$907,10,0))</f>
        <v/>
      </c>
      <c r="G727" s="82" t="str">
        <f>IF(ISERROR(VLOOKUP($B727,Effectifs!$F$8:$U$907,13,0)),"",VLOOKUP($B727,Effectifs!$F$8:$U$907,13,0))</f>
        <v/>
      </c>
      <c r="H727" s="79" t="str">
        <f>IF(ISERROR(VLOOKUP($B727,Effectifs!$F$8:$U$907,14,0)),"",VLOOKUP($B727,Effectifs!$F$8:$U$907,14,0))</f>
        <v/>
      </c>
      <c r="I727" s="71"/>
      <c r="J727" s="71"/>
      <c r="K727" s="71"/>
      <c r="L727" s="71"/>
      <c r="M727" s="71"/>
      <c r="N727" s="71"/>
      <c r="O727" s="71"/>
      <c r="P727" s="71"/>
      <c r="Q727" s="71"/>
      <c r="R727" s="74"/>
    </row>
    <row r="728" spans="2:18" x14ac:dyDescent="0.25">
      <c r="B728" s="69"/>
      <c r="C728" s="77" t="str">
        <f ca="1">IF(ISERROR(($C$3-VLOOKUP($B728,Effectifs!$F$8:$U$907,5,0))/365),"",($C$3-VLOOKUP($B728,Effectifs!$F$8:$U$907,5,0))/365)</f>
        <v/>
      </c>
      <c r="D728" s="82" t="str">
        <f>IF(ISERROR(VLOOKUP($B728,Effectifs!$F$8:$U$907,7,0)),"",VLOOKUP($B728,Effectifs!$F$8:$U$907,7,0))</f>
        <v/>
      </c>
      <c r="E728" s="83" t="str">
        <f>IF(ISERROR(VLOOKUP($B728,Effectifs!$F$8:$U$907,8,0)),"",VLOOKUP($B728,Effectifs!$F$8:$U$907,8,0))</f>
        <v/>
      </c>
      <c r="F728" s="83" t="str">
        <f>IF(ISERROR(VLOOKUP($B728,Effectifs!$F$8:$U$907,10,0)),"",VLOOKUP($B728,Effectifs!$F$8:$U$907,10,0))</f>
        <v/>
      </c>
      <c r="G728" s="82" t="str">
        <f>IF(ISERROR(VLOOKUP($B728,Effectifs!$F$8:$U$907,13,0)),"",VLOOKUP($B728,Effectifs!$F$8:$U$907,13,0))</f>
        <v/>
      </c>
      <c r="H728" s="79" t="str">
        <f>IF(ISERROR(VLOOKUP($B728,Effectifs!$F$8:$U$907,14,0)),"",VLOOKUP($B728,Effectifs!$F$8:$U$907,14,0))</f>
        <v/>
      </c>
      <c r="I728" s="71"/>
      <c r="J728" s="71"/>
      <c r="K728" s="71"/>
      <c r="L728" s="71"/>
      <c r="M728" s="71"/>
      <c r="N728" s="71"/>
      <c r="O728" s="71"/>
      <c r="P728" s="71"/>
      <c r="Q728" s="71"/>
      <c r="R728" s="74"/>
    </row>
    <row r="729" spans="2:18" x14ac:dyDescent="0.25">
      <c r="B729" s="69"/>
      <c r="C729" s="77" t="str">
        <f ca="1">IF(ISERROR(($C$3-VLOOKUP($B729,Effectifs!$F$8:$U$907,5,0))/365),"",($C$3-VLOOKUP($B729,Effectifs!$F$8:$U$907,5,0))/365)</f>
        <v/>
      </c>
      <c r="D729" s="82" t="str">
        <f>IF(ISERROR(VLOOKUP($B729,Effectifs!$F$8:$U$907,7,0)),"",VLOOKUP($B729,Effectifs!$F$8:$U$907,7,0))</f>
        <v/>
      </c>
      <c r="E729" s="83" t="str">
        <f>IF(ISERROR(VLOOKUP($B729,Effectifs!$F$8:$U$907,8,0)),"",VLOOKUP($B729,Effectifs!$F$8:$U$907,8,0))</f>
        <v/>
      </c>
      <c r="F729" s="83" t="str">
        <f>IF(ISERROR(VLOOKUP($B729,Effectifs!$F$8:$U$907,10,0)),"",VLOOKUP($B729,Effectifs!$F$8:$U$907,10,0))</f>
        <v/>
      </c>
      <c r="G729" s="82" t="str">
        <f>IF(ISERROR(VLOOKUP($B729,Effectifs!$F$8:$U$907,13,0)),"",VLOOKUP($B729,Effectifs!$F$8:$U$907,13,0))</f>
        <v/>
      </c>
      <c r="H729" s="79" t="str">
        <f>IF(ISERROR(VLOOKUP($B729,Effectifs!$F$8:$U$907,14,0)),"",VLOOKUP($B729,Effectifs!$F$8:$U$907,14,0))</f>
        <v/>
      </c>
      <c r="I729" s="71"/>
      <c r="J729" s="71"/>
      <c r="K729" s="71"/>
      <c r="L729" s="71"/>
      <c r="M729" s="71"/>
      <c r="N729" s="71"/>
      <c r="O729" s="71"/>
      <c r="P729" s="71"/>
      <c r="Q729" s="71"/>
      <c r="R729" s="74"/>
    </row>
    <row r="730" spans="2:18" x14ac:dyDescent="0.25">
      <c r="B730" s="69"/>
      <c r="C730" s="77" t="str">
        <f ca="1">IF(ISERROR(($C$3-VLOOKUP($B730,Effectifs!$F$8:$U$907,5,0))/365),"",($C$3-VLOOKUP($B730,Effectifs!$F$8:$U$907,5,0))/365)</f>
        <v/>
      </c>
      <c r="D730" s="82" t="str">
        <f>IF(ISERROR(VLOOKUP($B730,Effectifs!$F$8:$U$907,7,0)),"",VLOOKUP($B730,Effectifs!$F$8:$U$907,7,0))</f>
        <v/>
      </c>
      <c r="E730" s="83" t="str">
        <f>IF(ISERROR(VLOOKUP($B730,Effectifs!$F$8:$U$907,8,0)),"",VLOOKUP($B730,Effectifs!$F$8:$U$907,8,0))</f>
        <v/>
      </c>
      <c r="F730" s="83" t="str">
        <f>IF(ISERROR(VLOOKUP($B730,Effectifs!$F$8:$U$907,10,0)),"",VLOOKUP($B730,Effectifs!$F$8:$U$907,10,0))</f>
        <v/>
      </c>
      <c r="G730" s="82" t="str">
        <f>IF(ISERROR(VLOOKUP($B730,Effectifs!$F$8:$U$907,13,0)),"",VLOOKUP($B730,Effectifs!$F$8:$U$907,13,0))</f>
        <v/>
      </c>
      <c r="H730" s="79" t="str">
        <f>IF(ISERROR(VLOOKUP($B730,Effectifs!$F$8:$U$907,14,0)),"",VLOOKUP($B730,Effectifs!$F$8:$U$907,14,0))</f>
        <v/>
      </c>
      <c r="I730" s="71"/>
      <c r="J730" s="71"/>
      <c r="K730" s="71"/>
      <c r="L730" s="71"/>
      <c r="M730" s="71"/>
      <c r="N730" s="71"/>
      <c r="O730" s="71"/>
      <c r="P730" s="71"/>
      <c r="Q730" s="71"/>
      <c r="R730" s="74"/>
    </row>
    <row r="731" spans="2:18" x14ac:dyDescent="0.25">
      <c r="B731" s="69"/>
      <c r="C731" s="77" t="str">
        <f ca="1">IF(ISERROR(($C$3-VLOOKUP($B731,Effectifs!$F$8:$U$907,5,0))/365),"",($C$3-VLOOKUP($B731,Effectifs!$F$8:$U$907,5,0))/365)</f>
        <v/>
      </c>
      <c r="D731" s="82" t="str">
        <f>IF(ISERROR(VLOOKUP($B731,Effectifs!$F$8:$U$907,7,0)),"",VLOOKUP($B731,Effectifs!$F$8:$U$907,7,0))</f>
        <v/>
      </c>
      <c r="E731" s="83" t="str">
        <f>IF(ISERROR(VLOOKUP($B731,Effectifs!$F$8:$U$907,8,0)),"",VLOOKUP($B731,Effectifs!$F$8:$U$907,8,0))</f>
        <v/>
      </c>
      <c r="F731" s="83" t="str">
        <f>IF(ISERROR(VLOOKUP($B731,Effectifs!$F$8:$U$907,10,0)),"",VLOOKUP($B731,Effectifs!$F$8:$U$907,10,0))</f>
        <v/>
      </c>
      <c r="G731" s="82" t="str">
        <f>IF(ISERROR(VLOOKUP($B731,Effectifs!$F$8:$U$907,13,0)),"",VLOOKUP($B731,Effectifs!$F$8:$U$907,13,0))</f>
        <v/>
      </c>
      <c r="H731" s="79" t="str">
        <f>IF(ISERROR(VLOOKUP($B731,Effectifs!$F$8:$U$907,14,0)),"",VLOOKUP($B731,Effectifs!$F$8:$U$907,14,0))</f>
        <v/>
      </c>
      <c r="I731" s="71"/>
      <c r="J731" s="71"/>
      <c r="K731" s="71"/>
      <c r="L731" s="71"/>
      <c r="M731" s="71"/>
      <c r="N731" s="71"/>
      <c r="O731" s="71"/>
      <c r="P731" s="71"/>
      <c r="Q731" s="71"/>
      <c r="R731" s="74"/>
    </row>
    <row r="732" spans="2:18" x14ac:dyDescent="0.25">
      <c r="B732" s="69"/>
      <c r="C732" s="77" t="str">
        <f ca="1">IF(ISERROR(($C$3-VLOOKUP($B732,Effectifs!$F$8:$U$907,5,0))/365),"",($C$3-VLOOKUP($B732,Effectifs!$F$8:$U$907,5,0))/365)</f>
        <v/>
      </c>
      <c r="D732" s="82" t="str">
        <f>IF(ISERROR(VLOOKUP($B732,Effectifs!$F$8:$U$907,7,0)),"",VLOOKUP($B732,Effectifs!$F$8:$U$907,7,0))</f>
        <v/>
      </c>
      <c r="E732" s="83" t="str">
        <f>IF(ISERROR(VLOOKUP($B732,Effectifs!$F$8:$U$907,8,0)),"",VLOOKUP($B732,Effectifs!$F$8:$U$907,8,0))</f>
        <v/>
      </c>
      <c r="F732" s="83" t="str">
        <f>IF(ISERROR(VLOOKUP($B732,Effectifs!$F$8:$U$907,10,0)),"",VLOOKUP($B732,Effectifs!$F$8:$U$907,10,0))</f>
        <v/>
      </c>
      <c r="G732" s="82" t="str">
        <f>IF(ISERROR(VLOOKUP($B732,Effectifs!$F$8:$U$907,13,0)),"",VLOOKUP($B732,Effectifs!$F$8:$U$907,13,0))</f>
        <v/>
      </c>
      <c r="H732" s="79" t="str">
        <f>IF(ISERROR(VLOOKUP($B732,Effectifs!$F$8:$U$907,14,0)),"",VLOOKUP($B732,Effectifs!$F$8:$U$907,14,0))</f>
        <v/>
      </c>
      <c r="I732" s="71"/>
      <c r="J732" s="71"/>
      <c r="K732" s="71"/>
      <c r="L732" s="71"/>
      <c r="M732" s="71"/>
      <c r="N732" s="71"/>
      <c r="O732" s="71"/>
      <c r="P732" s="71"/>
      <c r="Q732" s="71"/>
      <c r="R732" s="74"/>
    </row>
    <row r="733" spans="2:18" x14ac:dyDescent="0.25">
      <c r="B733" s="69"/>
      <c r="C733" s="77" t="str">
        <f ca="1">IF(ISERROR(($C$3-VLOOKUP($B733,Effectifs!$F$8:$U$907,5,0))/365),"",($C$3-VLOOKUP($B733,Effectifs!$F$8:$U$907,5,0))/365)</f>
        <v/>
      </c>
      <c r="D733" s="82" t="str">
        <f>IF(ISERROR(VLOOKUP($B733,Effectifs!$F$8:$U$907,7,0)),"",VLOOKUP($B733,Effectifs!$F$8:$U$907,7,0))</f>
        <v/>
      </c>
      <c r="E733" s="83" t="str">
        <f>IF(ISERROR(VLOOKUP($B733,Effectifs!$F$8:$U$907,8,0)),"",VLOOKUP($B733,Effectifs!$F$8:$U$907,8,0))</f>
        <v/>
      </c>
      <c r="F733" s="83" t="str">
        <f>IF(ISERROR(VLOOKUP($B733,Effectifs!$F$8:$U$907,10,0)),"",VLOOKUP($B733,Effectifs!$F$8:$U$907,10,0))</f>
        <v/>
      </c>
      <c r="G733" s="82" t="str">
        <f>IF(ISERROR(VLOOKUP($B733,Effectifs!$F$8:$U$907,13,0)),"",VLOOKUP($B733,Effectifs!$F$8:$U$907,13,0))</f>
        <v/>
      </c>
      <c r="H733" s="79" t="str">
        <f>IF(ISERROR(VLOOKUP($B733,Effectifs!$F$8:$U$907,14,0)),"",VLOOKUP($B733,Effectifs!$F$8:$U$907,14,0))</f>
        <v/>
      </c>
      <c r="I733" s="71"/>
      <c r="J733" s="71"/>
      <c r="K733" s="71"/>
      <c r="L733" s="71"/>
      <c r="M733" s="71"/>
      <c r="N733" s="71"/>
      <c r="O733" s="71"/>
      <c r="P733" s="71"/>
      <c r="Q733" s="71"/>
      <c r="R733" s="74"/>
    </row>
    <row r="734" spans="2:18" x14ac:dyDescent="0.25">
      <c r="B734" s="69"/>
      <c r="C734" s="77" t="str">
        <f ca="1">IF(ISERROR(($C$3-VLOOKUP($B734,Effectifs!$F$8:$U$907,5,0))/365),"",($C$3-VLOOKUP($B734,Effectifs!$F$8:$U$907,5,0))/365)</f>
        <v/>
      </c>
      <c r="D734" s="82" t="str">
        <f>IF(ISERROR(VLOOKUP($B734,Effectifs!$F$8:$U$907,7,0)),"",VLOOKUP($B734,Effectifs!$F$8:$U$907,7,0))</f>
        <v/>
      </c>
      <c r="E734" s="83" t="str">
        <f>IF(ISERROR(VLOOKUP($B734,Effectifs!$F$8:$U$907,8,0)),"",VLOOKUP($B734,Effectifs!$F$8:$U$907,8,0))</f>
        <v/>
      </c>
      <c r="F734" s="83" t="str">
        <f>IF(ISERROR(VLOOKUP($B734,Effectifs!$F$8:$U$907,10,0)),"",VLOOKUP($B734,Effectifs!$F$8:$U$907,10,0))</f>
        <v/>
      </c>
      <c r="G734" s="82" t="str">
        <f>IF(ISERROR(VLOOKUP($B734,Effectifs!$F$8:$U$907,13,0)),"",VLOOKUP($B734,Effectifs!$F$8:$U$907,13,0))</f>
        <v/>
      </c>
      <c r="H734" s="79" t="str">
        <f>IF(ISERROR(VLOOKUP($B734,Effectifs!$F$8:$U$907,14,0)),"",VLOOKUP($B734,Effectifs!$F$8:$U$907,14,0))</f>
        <v/>
      </c>
      <c r="I734" s="71"/>
      <c r="J734" s="71"/>
      <c r="K734" s="71"/>
      <c r="L734" s="71"/>
      <c r="M734" s="71"/>
      <c r="N734" s="71"/>
      <c r="O734" s="71"/>
      <c r="P734" s="71"/>
      <c r="Q734" s="71"/>
      <c r="R734" s="74"/>
    </row>
    <row r="735" spans="2:18" x14ac:dyDescent="0.25">
      <c r="B735" s="69"/>
      <c r="C735" s="77" t="str">
        <f ca="1">IF(ISERROR(($C$3-VLOOKUP($B735,Effectifs!$F$8:$U$907,5,0))/365),"",($C$3-VLOOKUP($B735,Effectifs!$F$8:$U$907,5,0))/365)</f>
        <v/>
      </c>
      <c r="D735" s="82" t="str">
        <f>IF(ISERROR(VLOOKUP($B735,Effectifs!$F$8:$U$907,7,0)),"",VLOOKUP($B735,Effectifs!$F$8:$U$907,7,0))</f>
        <v/>
      </c>
      <c r="E735" s="83" t="str">
        <f>IF(ISERROR(VLOOKUP($B735,Effectifs!$F$8:$U$907,8,0)),"",VLOOKUP($B735,Effectifs!$F$8:$U$907,8,0))</f>
        <v/>
      </c>
      <c r="F735" s="83" t="str">
        <f>IF(ISERROR(VLOOKUP($B735,Effectifs!$F$8:$U$907,10,0)),"",VLOOKUP($B735,Effectifs!$F$8:$U$907,10,0))</f>
        <v/>
      </c>
      <c r="G735" s="82" t="str">
        <f>IF(ISERROR(VLOOKUP($B735,Effectifs!$F$8:$U$907,13,0)),"",VLOOKUP($B735,Effectifs!$F$8:$U$907,13,0))</f>
        <v/>
      </c>
      <c r="H735" s="79" t="str">
        <f>IF(ISERROR(VLOOKUP($B735,Effectifs!$F$8:$U$907,14,0)),"",VLOOKUP($B735,Effectifs!$F$8:$U$907,14,0))</f>
        <v/>
      </c>
      <c r="I735" s="71"/>
      <c r="J735" s="71"/>
      <c r="K735" s="71"/>
      <c r="L735" s="71"/>
      <c r="M735" s="71"/>
      <c r="N735" s="71"/>
      <c r="O735" s="71"/>
      <c r="P735" s="71"/>
      <c r="Q735" s="71"/>
      <c r="R735" s="74"/>
    </row>
    <row r="736" spans="2:18" x14ac:dyDescent="0.25">
      <c r="B736" s="69"/>
      <c r="C736" s="77" t="str">
        <f ca="1">IF(ISERROR(($C$3-VLOOKUP($B736,Effectifs!$F$8:$U$907,5,0))/365),"",($C$3-VLOOKUP($B736,Effectifs!$F$8:$U$907,5,0))/365)</f>
        <v/>
      </c>
      <c r="D736" s="82" t="str">
        <f>IF(ISERROR(VLOOKUP($B736,Effectifs!$F$8:$U$907,7,0)),"",VLOOKUP($B736,Effectifs!$F$8:$U$907,7,0))</f>
        <v/>
      </c>
      <c r="E736" s="83" t="str">
        <f>IF(ISERROR(VLOOKUP($B736,Effectifs!$F$8:$U$907,8,0)),"",VLOOKUP($B736,Effectifs!$F$8:$U$907,8,0))</f>
        <v/>
      </c>
      <c r="F736" s="83" t="str">
        <f>IF(ISERROR(VLOOKUP($B736,Effectifs!$F$8:$U$907,10,0)),"",VLOOKUP($B736,Effectifs!$F$8:$U$907,10,0))</f>
        <v/>
      </c>
      <c r="G736" s="82" t="str">
        <f>IF(ISERROR(VLOOKUP($B736,Effectifs!$F$8:$U$907,13,0)),"",VLOOKUP($B736,Effectifs!$F$8:$U$907,13,0))</f>
        <v/>
      </c>
      <c r="H736" s="79" t="str">
        <f>IF(ISERROR(VLOOKUP($B736,Effectifs!$F$8:$U$907,14,0)),"",VLOOKUP($B736,Effectifs!$F$8:$U$907,14,0))</f>
        <v/>
      </c>
      <c r="I736" s="71"/>
      <c r="J736" s="71"/>
      <c r="K736" s="71"/>
      <c r="L736" s="71"/>
      <c r="M736" s="71"/>
      <c r="N736" s="71"/>
      <c r="O736" s="71"/>
      <c r="P736" s="71"/>
      <c r="Q736" s="71"/>
      <c r="R736" s="74"/>
    </row>
    <row r="737" spans="2:18" x14ac:dyDescent="0.25">
      <c r="B737" s="69"/>
      <c r="C737" s="77" t="str">
        <f ca="1">IF(ISERROR(($C$3-VLOOKUP($B737,Effectifs!$F$8:$U$907,5,0))/365),"",($C$3-VLOOKUP($B737,Effectifs!$F$8:$U$907,5,0))/365)</f>
        <v/>
      </c>
      <c r="D737" s="82" t="str">
        <f>IF(ISERROR(VLOOKUP($B737,Effectifs!$F$8:$U$907,7,0)),"",VLOOKUP($B737,Effectifs!$F$8:$U$907,7,0))</f>
        <v/>
      </c>
      <c r="E737" s="83" t="str">
        <f>IF(ISERROR(VLOOKUP($B737,Effectifs!$F$8:$U$907,8,0)),"",VLOOKUP($B737,Effectifs!$F$8:$U$907,8,0))</f>
        <v/>
      </c>
      <c r="F737" s="83" t="str">
        <f>IF(ISERROR(VLOOKUP($B737,Effectifs!$F$8:$U$907,10,0)),"",VLOOKUP($B737,Effectifs!$F$8:$U$907,10,0))</f>
        <v/>
      </c>
      <c r="G737" s="82" t="str">
        <f>IF(ISERROR(VLOOKUP($B737,Effectifs!$F$8:$U$907,13,0)),"",VLOOKUP($B737,Effectifs!$F$8:$U$907,13,0))</f>
        <v/>
      </c>
      <c r="H737" s="79" t="str">
        <f>IF(ISERROR(VLOOKUP($B737,Effectifs!$F$8:$U$907,14,0)),"",VLOOKUP($B737,Effectifs!$F$8:$U$907,14,0))</f>
        <v/>
      </c>
      <c r="I737" s="71"/>
      <c r="J737" s="71"/>
      <c r="K737" s="71"/>
      <c r="L737" s="71"/>
      <c r="M737" s="71"/>
      <c r="N737" s="71"/>
      <c r="O737" s="71"/>
      <c r="P737" s="71"/>
      <c r="Q737" s="71"/>
      <c r="R737" s="74"/>
    </row>
    <row r="738" spans="2:18" x14ac:dyDescent="0.25">
      <c r="B738" s="69"/>
      <c r="C738" s="77" t="str">
        <f ca="1">IF(ISERROR(($C$3-VLOOKUP($B738,Effectifs!$F$8:$U$907,5,0))/365),"",($C$3-VLOOKUP($B738,Effectifs!$F$8:$U$907,5,0))/365)</f>
        <v/>
      </c>
      <c r="D738" s="82" t="str">
        <f>IF(ISERROR(VLOOKUP($B738,Effectifs!$F$8:$U$907,7,0)),"",VLOOKUP($B738,Effectifs!$F$8:$U$907,7,0))</f>
        <v/>
      </c>
      <c r="E738" s="83" t="str">
        <f>IF(ISERROR(VLOOKUP($B738,Effectifs!$F$8:$U$907,8,0)),"",VLOOKUP($B738,Effectifs!$F$8:$U$907,8,0))</f>
        <v/>
      </c>
      <c r="F738" s="83" t="str">
        <f>IF(ISERROR(VLOOKUP($B738,Effectifs!$F$8:$U$907,10,0)),"",VLOOKUP($B738,Effectifs!$F$8:$U$907,10,0))</f>
        <v/>
      </c>
      <c r="G738" s="82" t="str">
        <f>IF(ISERROR(VLOOKUP($B738,Effectifs!$F$8:$U$907,13,0)),"",VLOOKUP($B738,Effectifs!$F$8:$U$907,13,0))</f>
        <v/>
      </c>
      <c r="H738" s="79" t="str">
        <f>IF(ISERROR(VLOOKUP($B738,Effectifs!$F$8:$U$907,14,0)),"",VLOOKUP($B738,Effectifs!$F$8:$U$907,14,0))</f>
        <v/>
      </c>
      <c r="I738" s="71"/>
      <c r="J738" s="71"/>
      <c r="K738" s="71"/>
      <c r="L738" s="71"/>
      <c r="M738" s="71"/>
      <c r="N738" s="71"/>
      <c r="O738" s="71"/>
      <c r="P738" s="71"/>
      <c r="Q738" s="71"/>
      <c r="R738" s="74"/>
    </row>
    <row r="739" spans="2:18" x14ac:dyDescent="0.25">
      <c r="B739" s="69"/>
      <c r="C739" s="77" t="str">
        <f ca="1">IF(ISERROR(($C$3-VLOOKUP($B739,Effectifs!$F$8:$U$907,5,0))/365),"",($C$3-VLOOKUP($B739,Effectifs!$F$8:$U$907,5,0))/365)</f>
        <v/>
      </c>
      <c r="D739" s="82" t="str">
        <f>IF(ISERROR(VLOOKUP($B739,Effectifs!$F$8:$U$907,7,0)),"",VLOOKUP($B739,Effectifs!$F$8:$U$907,7,0))</f>
        <v/>
      </c>
      <c r="E739" s="83" t="str">
        <f>IF(ISERROR(VLOOKUP($B739,Effectifs!$F$8:$U$907,8,0)),"",VLOOKUP($B739,Effectifs!$F$8:$U$907,8,0))</f>
        <v/>
      </c>
      <c r="F739" s="83" t="str">
        <f>IF(ISERROR(VLOOKUP($B739,Effectifs!$F$8:$U$907,10,0)),"",VLOOKUP($B739,Effectifs!$F$8:$U$907,10,0))</f>
        <v/>
      </c>
      <c r="G739" s="82" t="str">
        <f>IF(ISERROR(VLOOKUP($B739,Effectifs!$F$8:$U$907,13,0)),"",VLOOKUP($B739,Effectifs!$F$8:$U$907,13,0))</f>
        <v/>
      </c>
      <c r="H739" s="79" t="str">
        <f>IF(ISERROR(VLOOKUP($B739,Effectifs!$F$8:$U$907,14,0)),"",VLOOKUP($B739,Effectifs!$F$8:$U$907,14,0))</f>
        <v/>
      </c>
      <c r="I739" s="71"/>
      <c r="J739" s="71"/>
      <c r="K739" s="71"/>
      <c r="L739" s="71"/>
      <c r="M739" s="71"/>
      <c r="N739" s="71"/>
      <c r="O739" s="71"/>
      <c r="P739" s="71"/>
      <c r="Q739" s="71"/>
      <c r="R739" s="74"/>
    </row>
    <row r="740" spans="2:18" x14ac:dyDescent="0.25">
      <c r="B740" s="69"/>
      <c r="C740" s="77" t="str">
        <f ca="1">IF(ISERROR(($C$3-VLOOKUP($B740,Effectifs!$F$8:$U$907,5,0))/365),"",($C$3-VLOOKUP($B740,Effectifs!$F$8:$U$907,5,0))/365)</f>
        <v/>
      </c>
      <c r="D740" s="82" t="str">
        <f>IF(ISERROR(VLOOKUP($B740,Effectifs!$F$8:$U$907,7,0)),"",VLOOKUP($B740,Effectifs!$F$8:$U$907,7,0))</f>
        <v/>
      </c>
      <c r="E740" s="83" t="str">
        <f>IF(ISERROR(VLOOKUP($B740,Effectifs!$F$8:$U$907,8,0)),"",VLOOKUP($B740,Effectifs!$F$8:$U$907,8,0))</f>
        <v/>
      </c>
      <c r="F740" s="83" t="str">
        <f>IF(ISERROR(VLOOKUP($B740,Effectifs!$F$8:$U$907,10,0)),"",VLOOKUP($B740,Effectifs!$F$8:$U$907,10,0))</f>
        <v/>
      </c>
      <c r="G740" s="82" t="str">
        <f>IF(ISERROR(VLOOKUP($B740,Effectifs!$F$8:$U$907,13,0)),"",VLOOKUP($B740,Effectifs!$F$8:$U$907,13,0))</f>
        <v/>
      </c>
      <c r="H740" s="79" t="str">
        <f>IF(ISERROR(VLOOKUP($B740,Effectifs!$F$8:$U$907,14,0)),"",VLOOKUP($B740,Effectifs!$F$8:$U$907,14,0))</f>
        <v/>
      </c>
      <c r="I740" s="71"/>
      <c r="J740" s="71"/>
      <c r="K740" s="71"/>
      <c r="L740" s="71"/>
      <c r="M740" s="71"/>
      <c r="N740" s="71"/>
      <c r="O740" s="71"/>
      <c r="P740" s="71"/>
      <c r="Q740" s="71"/>
      <c r="R740" s="74"/>
    </row>
    <row r="741" spans="2:18" x14ac:dyDescent="0.25">
      <c r="B741" s="69"/>
      <c r="C741" s="77" t="str">
        <f ca="1">IF(ISERROR(($C$3-VLOOKUP($B741,Effectifs!$F$8:$U$907,5,0))/365),"",($C$3-VLOOKUP($B741,Effectifs!$F$8:$U$907,5,0))/365)</f>
        <v/>
      </c>
      <c r="D741" s="82" t="str">
        <f>IF(ISERROR(VLOOKUP($B741,Effectifs!$F$8:$U$907,7,0)),"",VLOOKUP($B741,Effectifs!$F$8:$U$907,7,0))</f>
        <v/>
      </c>
      <c r="E741" s="83" t="str">
        <f>IF(ISERROR(VLOOKUP($B741,Effectifs!$F$8:$U$907,8,0)),"",VLOOKUP($B741,Effectifs!$F$8:$U$907,8,0))</f>
        <v/>
      </c>
      <c r="F741" s="83" t="str">
        <f>IF(ISERROR(VLOOKUP($B741,Effectifs!$F$8:$U$907,10,0)),"",VLOOKUP($B741,Effectifs!$F$8:$U$907,10,0))</f>
        <v/>
      </c>
      <c r="G741" s="82" t="str">
        <f>IF(ISERROR(VLOOKUP($B741,Effectifs!$F$8:$U$907,13,0)),"",VLOOKUP($B741,Effectifs!$F$8:$U$907,13,0))</f>
        <v/>
      </c>
      <c r="H741" s="79" t="str">
        <f>IF(ISERROR(VLOOKUP($B741,Effectifs!$F$8:$U$907,14,0)),"",VLOOKUP($B741,Effectifs!$F$8:$U$907,14,0))</f>
        <v/>
      </c>
      <c r="I741" s="71"/>
      <c r="J741" s="71"/>
      <c r="K741" s="71"/>
      <c r="L741" s="71"/>
      <c r="M741" s="71"/>
      <c r="N741" s="71"/>
      <c r="O741" s="71"/>
      <c r="P741" s="71"/>
      <c r="Q741" s="71"/>
      <c r="R741" s="74"/>
    </row>
    <row r="742" spans="2:18" x14ac:dyDescent="0.25">
      <c r="B742" s="69"/>
      <c r="C742" s="77" t="str">
        <f ca="1">IF(ISERROR(($C$3-VLOOKUP($B742,Effectifs!$F$8:$U$907,5,0))/365),"",($C$3-VLOOKUP($B742,Effectifs!$F$8:$U$907,5,0))/365)</f>
        <v/>
      </c>
      <c r="D742" s="82" t="str">
        <f>IF(ISERROR(VLOOKUP($B742,Effectifs!$F$8:$U$907,7,0)),"",VLOOKUP($B742,Effectifs!$F$8:$U$907,7,0))</f>
        <v/>
      </c>
      <c r="E742" s="83" t="str">
        <f>IF(ISERROR(VLOOKUP($B742,Effectifs!$F$8:$U$907,8,0)),"",VLOOKUP($B742,Effectifs!$F$8:$U$907,8,0))</f>
        <v/>
      </c>
      <c r="F742" s="83" t="str">
        <f>IF(ISERROR(VLOOKUP($B742,Effectifs!$F$8:$U$907,10,0)),"",VLOOKUP($B742,Effectifs!$F$8:$U$907,10,0))</f>
        <v/>
      </c>
      <c r="G742" s="82" t="str">
        <f>IF(ISERROR(VLOOKUP($B742,Effectifs!$F$8:$U$907,13,0)),"",VLOOKUP($B742,Effectifs!$F$8:$U$907,13,0))</f>
        <v/>
      </c>
      <c r="H742" s="79" t="str">
        <f>IF(ISERROR(VLOOKUP($B742,Effectifs!$F$8:$U$907,14,0)),"",VLOOKUP($B742,Effectifs!$F$8:$U$907,14,0))</f>
        <v/>
      </c>
      <c r="I742" s="71"/>
      <c r="J742" s="71"/>
      <c r="K742" s="71"/>
      <c r="L742" s="71"/>
      <c r="M742" s="71"/>
      <c r="N742" s="71"/>
      <c r="O742" s="71"/>
      <c r="P742" s="71"/>
      <c r="Q742" s="71"/>
      <c r="R742" s="74"/>
    </row>
    <row r="743" spans="2:18" x14ac:dyDescent="0.25">
      <c r="B743" s="69"/>
      <c r="C743" s="77" t="str">
        <f ca="1">IF(ISERROR(($C$3-VLOOKUP($B743,Effectifs!$F$8:$U$907,5,0))/365),"",($C$3-VLOOKUP($B743,Effectifs!$F$8:$U$907,5,0))/365)</f>
        <v/>
      </c>
      <c r="D743" s="82" t="str">
        <f>IF(ISERROR(VLOOKUP($B743,Effectifs!$F$8:$U$907,7,0)),"",VLOOKUP($B743,Effectifs!$F$8:$U$907,7,0))</f>
        <v/>
      </c>
      <c r="E743" s="83" t="str">
        <f>IF(ISERROR(VLOOKUP($B743,Effectifs!$F$8:$U$907,8,0)),"",VLOOKUP($B743,Effectifs!$F$8:$U$907,8,0))</f>
        <v/>
      </c>
      <c r="F743" s="83" t="str">
        <f>IF(ISERROR(VLOOKUP($B743,Effectifs!$F$8:$U$907,10,0)),"",VLOOKUP($B743,Effectifs!$F$8:$U$907,10,0))</f>
        <v/>
      </c>
      <c r="G743" s="82" t="str">
        <f>IF(ISERROR(VLOOKUP($B743,Effectifs!$F$8:$U$907,13,0)),"",VLOOKUP($B743,Effectifs!$F$8:$U$907,13,0))</f>
        <v/>
      </c>
      <c r="H743" s="79" t="str">
        <f>IF(ISERROR(VLOOKUP($B743,Effectifs!$F$8:$U$907,14,0)),"",VLOOKUP($B743,Effectifs!$F$8:$U$907,14,0))</f>
        <v/>
      </c>
      <c r="I743" s="71"/>
      <c r="J743" s="71"/>
      <c r="K743" s="71"/>
      <c r="L743" s="71"/>
      <c r="M743" s="71"/>
      <c r="N743" s="71"/>
      <c r="O743" s="71"/>
      <c r="P743" s="71"/>
      <c r="Q743" s="71"/>
      <c r="R743" s="74"/>
    </row>
    <row r="744" spans="2:18" x14ac:dyDescent="0.25">
      <c r="B744" s="69"/>
      <c r="C744" s="77" t="str">
        <f ca="1">IF(ISERROR(($C$3-VLOOKUP($B744,Effectifs!$F$8:$U$907,5,0))/365),"",($C$3-VLOOKUP($B744,Effectifs!$F$8:$U$907,5,0))/365)</f>
        <v/>
      </c>
      <c r="D744" s="82" t="str">
        <f>IF(ISERROR(VLOOKUP($B744,Effectifs!$F$8:$U$907,7,0)),"",VLOOKUP($B744,Effectifs!$F$8:$U$907,7,0))</f>
        <v/>
      </c>
      <c r="E744" s="83" t="str">
        <f>IF(ISERROR(VLOOKUP($B744,Effectifs!$F$8:$U$907,8,0)),"",VLOOKUP($B744,Effectifs!$F$8:$U$907,8,0))</f>
        <v/>
      </c>
      <c r="F744" s="83" t="str">
        <f>IF(ISERROR(VLOOKUP($B744,Effectifs!$F$8:$U$907,10,0)),"",VLOOKUP($B744,Effectifs!$F$8:$U$907,10,0))</f>
        <v/>
      </c>
      <c r="G744" s="82" t="str">
        <f>IF(ISERROR(VLOOKUP($B744,Effectifs!$F$8:$U$907,13,0)),"",VLOOKUP($B744,Effectifs!$F$8:$U$907,13,0))</f>
        <v/>
      </c>
      <c r="H744" s="79" t="str">
        <f>IF(ISERROR(VLOOKUP($B744,Effectifs!$F$8:$U$907,14,0)),"",VLOOKUP($B744,Effectifs!$F$8:$U$907,14,0))</f>
        <v/>
      </c>
      <c r="I744" s="71"/>
      <c r="J744" s="71"/>
      <c r="K744" s="71"/>
      <c r="L744" s="71"/>
      <c r="M744" s="71"/>
      <c r="N744" s="71"/>
      <c r="O744" s="71"/>
      <c r="P744" s="71"/>
      <c r="Q744" s="71"/>
      <c r="R744" s="74"/>
    </row>
    <row r="745" spans="2:18" x14ac:dyDescent="0.25">
      <c r="B745" s="69"/>
      <c r="C745" s="77" t="str">
        <f ca="1">IF(ISERROR(($C$3-VLOOKUP($B745,Effectifs!$F$8:$U$907,5,0))/365),"",($C$3-VLOOKUP($B745,Effectifs!$F$8:$U$907,5,0))/365)</f>
        <v/>
      </c>
      <c r="D745" s="82" t="str">
        <f>IF(ISERROR(VLOOKUP($B745,Effectifs!$F$8:$U$907,7,0)),"",VLOOKUP($B745,Effectifs!$F$8:$U$907,7,0))</f>
        <v/>
      </c>
      <c r="E745" s="83" t="str">
        <f>IF(ISERROR(VLOOKUP($B745,Effectifs!$F$8:$U$907,8,0)),"",VLOOKUP($B745,Effectifs!$F$8:$U$907,8,0))</f>
        <v/>
      </c>
      <c r="F745" s="83" t="str">
        <f>IF(ISERROR(VLOOKUP($B745,Effectifs!$F$8:$U$907,10,0)),"",VLOOKUP($B745,Effectifs!$F$8:$U$907,10,0))</f>
        <v/>
      </c>
      <c r="G745" s="82" t="str">
        <f>IF(ISERROR(VLOOKUP($B745,Effectifs!$F$8:$U$907,13,0)),"",VLOOKUP($B745,Effectifs!$F$8:$U$907,13,0))</f>
        <v/>
      </c>
      <c r="H745" s="79" t="str">
        <f>IF(ISERROR(VLOOKUP($B745,Effectifs!$F$8:$U$907,14,0)),"",VLOOKUP($B745,Effectifs!$F$8:$U$907,14,0))</f>
        <v/>
      </c>
      <c r="I745" s="71"/>
      <c r="J745" s="71"/>
      <c r="K745" s="71"/>
      <c r="L745" s="71"/>
      <c r="M745" s="71"/>
      <c r="N745" s="71"/>
      <c r="O745" s="71"/>
      <c r="P745" s="71"/>
      <c r="Q745" s="71"/>
      <c r="R745" s="74"/>
    </row>
    <row r="746" spans="2:18" x14ac:dyDescent="0.25">
      <c r="B746" s="69"/>
      <c r="C746" s="77" t="str">
        <f ca="1">IF(ISERROR(($C$3-VLOOKUP($B746,Effectifs!$F$8:$U$907,5,0))/365),"",($C$3-VLOOKUP($B746,Effectifs!$F$8:$U$907,5,0))/365)</f>
        <v/>
      </c>
      <c r="D746" s="82" t="str">
        <f>IF(ISERROR(VLOOKUP($B746,Effectifs!$F$8:$U$907,7,0)),"",VLOOKUP($B746,Effectifs!$F$8:$U$907,7,0))</f>
        <v/>
      </c>
      <c r="E746" s="83" t="str">
        <f>IF(ISERROR(VLOOKUP($B746,Effectifs!$F$8:$U$907,8,0)),"",VLOOKUP($B746,Effectifs!$F$8:$U$907,8,0))</f>
        <v/>
      </c>
      <c r="F746" s="83" t="str">
        <f>IF(ISERROR(VLOOKUP($B746,Effectifs!$F$8:$U$907,10,0)),"",VLOOKUP($B746,Effectifs!$F$8:$U$907,10,0))</f>
        <v/>
      </c>
      <c r="G746" s="82" t="str">
        <f>IF(ISERROR(VLOOKUP($B746,Effectifs!$F$8:$U$907,13,0)),"",VLOOKUP($B746,Effectifs!$F$8:$U$907,13,0))</f>
        <v/>
      </c>
      <c r="H746" s="79" t="str">
        <f>IF(ISERROR(VLOOKUP($B746,Effectifs!$F$8:$U$907,14,0)),"",VLOOKUP($B746,Effectifs!$F$8:$U$907,14,0))</f>
        <v/>
      </c>
      <c r="I746" s="71"/>
      <c r="J746" s="71"/>
      <c r="K746" s="71"/>
      <c r="L746" s="71"/>
      <c r="M746" s="71"/>
      <c r="N746" s="71"/>
      <c r="O746" s="71"/>
      <c r="P746" s="71"/>
      <c r="Q746" s="71"/>
      <c r="R746" s="74"/>
    </row>
    <row r="747" spans="2:18" x14ac:dyDescent="0.25">
      <c r="B747" s="69"/>
      <c r="C747" s="77" t="str">
        <f ca="1">IF(ISERROR(($C$3-VLOOKUP($B747,Effectifs!$F$8:$U$907,5,0))/365),"",($C$3-VLOOKUP($B747,Effectifs!$F$8:$U$907,5,0))/365)</f>
        <v/>
      </c>
      <c r="D747" s="82" t="str">
        <f>IF(ISERROR(VLOOKUP($B747,Effectifs!$F$8:$U$907,7,0)),"",VLOOKUP($B747,Effectifs!$F$8:$U$907,7,0))</f>
        <v/>
      </c>
      <c r="E747" s="83" t="str">
        <f>IF(ISERROR(VLOOKUP($B747,Effectifs!$F$8:$U$907,8,0)),"",VLOOKUP($B747,Effectifs!$F$8:$U$907,8,0))</f>
        <v/>
      </c>
      <c r="F747" s="83" t="str">
        <f>IF(ISERROR(VLOOKUP($B747,Effectifs!$F$8:$U$907,10,0)),"",VLOOKUP($B747,Effectifs!$F$8:$U$907,10,0))</f>
        <v/>
      </c>
      <c r="G747" s="82" t="str">
        <f>IF(ISERROR(VLOOKUP($B747,Effectifs!$F$8:$U$907,13,0)),"",VLOOKUP($B747,Effectifs!$F$8:$U$907,13,0))</f>
        <v/>
      </c>
      <c r="H747" s="79" t="str">
        <f>IF(ISERROR(VLOOKUP($B747,Effectifs!$F$8:$U$907,14,0)),"",VLOOKUP($B747,Effectifs!$F$8:$U$907,14,0))</f>
        <v/>
      </c>
      <c r="I747" s="71"/>
      <c r="J747" s="71"/>
      <c r="K747" s="71"/>
      <c r="L747" s="71"/>
      <c r="M747" s="71"/>
      <c r="N747" s="71"/>
      <c r="O747" s="71"/>
      <c r="P747" s="71"/>
      <c r="Q747" s="71"/>
      <c r="R747" s="74"/>
    </row>
    <row r="748" spans="2:18" x14ac:dyDescent="0.25">
      <c r="B748" s="69"/>
      <c r="C748" s="77" t="str">
        <f ca="1">IF(ISERROR(($C$3-VLOOKUP($B748,Effectifs!$F$8:$U$907,5,0))/365),"",($C$3-VLOOKUP($B748,Effectifs!$F$8:$U$907,5,0))/365)</f>
        <v/>
      </c>
      <c r="D748" s="82" t="str">
        <f>IF(ISERROR(VLOOKUP($B748,Effectifs!$F$8:$U$907,7,0)),"",VLOOKUP($B748,Effectifs!$F$8:$U$907,7,0))</f>
        <v/>
      </c>
      <c r="E748" s="83" t="str">
        <f>IF(ISERROR(VLOOKUP($B748,Effectifs!$F$8:$U$907,8,0)),"",VLOOKUP($B748,Effectifs!$F$8:$U$907,8,0))</f>
        <v/>
      </c>
      <c r="F748" s="83" t="str">
        <f>IF(ISERROR(VLOOKUP($B748,Effectifs!$F$8:$U$907,10,0)),"",VLOOKUP($B748,Effectifs!$F$8:$U$907,10,0))</f>
        <v/>
      </c>
      <c r="G748" s="82" t="str">
        <f>IF(ISERROR(VLOOKUP($B748,Effectifs!$F$8:$U$907,13,0)),"",VLOOKUP($B748,Effectifs!$F$8:$U$907,13,0))</f>
        <v/>
      </c>
      <c r="H748" s="79" t="str">
        <f>IF(ISERROR(VLOOKUP($B748,Effectifs!$F$8:$U$907,14,0)),"",VLOOKUP($B748,Effectifs!$F$8:$U$907,14,0))</f>
        <v/>
      </c>
      <c r="I748" s="71"/>
      <c r="J748" s="71"/>
      <c r="K748" s="71"/>
      <c r="L748" s="71"/>
      <c r="M748" s="71"/>
      <c r="N748" s="71"/>
      <c r="O748" s="71"/>
      <c r="P748" s="71"/>
      <c r="Q748" s="71"/>
      <c r="R748" s="74"/>
    </row>
    <row r="749" spans="2:18" x14ac:dyDescent="0.25">
      <c r="B749" s="69"/>
      <c r="C749" s="77" t="str">
        <f ca="1">IF(ISERROR(($C$3-VLOOKUP($B749,Effectifs!$F$8:$U$907,5,0))/365),"",($C$3-VLOOKUP($B749,Effectifs!$F$8:$U$907,5,0))/365)</f>
        <v/>
      </c>
      <c r="D749" s="82" t="str">
        <f>IF(ISERROR(VLOOKUP($B749,Effectifs!$F$8:$U$907,7,0)),"",VLOOKUP($B749,Effectifs!$F$8:$U$907,7,0))</f>
        <v/>
      </c>
      <c r="E749" s="83" t="str">
        <f>IF(ISERROR(VLOOKUP($B749,Effectifs!$F$8:$U$907,8,0)),"",VLOOKUP($B749,Effectifs!$F$8:$U$907,8,0))</f>
        <v/>
      </c>
      <c r="F749" s="83" t="str">
        <f>IF(ISERROR(VLOOKUP($B749,Effectifs!$F$8:$U$907,10,0)),"",VLOOKUP($B749,Effectifs!$F$8:$U$907,10,0))</f>
        <v/>
      </c>
      <c r="G749" s="82" t="str">
        <f>IF(ISERROR(VLOOKUP($B749,Effectifs!$F$8:$U$907,13,0)),"",VLOOKUP($B749,Effectifs!$F$8:$U$907,13,0))</f>
        <v/>
      </c>
      <c r="H749" s="79" t="str">
        <f>IF(ISERROR(VLOOKUP($B749,Effectifs!$F$8:$U$907,14,0)),"",VLOOKUP($B749,Effectifs!$F$8:$U$907,14,0))</f>
        <v/>
      </c>
      <c r="I749" s="71"/>
      <c r="J749" s="71"/>
      <c r="K749" s="71"/>
      <c r="L749" s="71"/>
      <c r="M749" s="71"/>
      <c r="N749" s="71"/>
      <c r="O749" s="71"/>
      <c r="P749" s="71"/>
      <c r="Q749" s="71"/>
      <c r="R749" s="74"/>
    </row>
    <row r="750" spans="2:18" x14ac:dyDescent="0.25">
      <c r="B750" s="69"/>
      <c r="C750" s="77" t="str">
        <f ca="1">IF(ISERROR(($C$3-VLOOKUP($B750,Effectifs!$F$8:$U$907,5,0))/365),"",($C$3-VLOOKUP($B750,Effectifs!$F$8:$U$907,5,0))/365)</f>
        <v/>
      </c>
      <c r="D750" s="82" t="str">
        <f>IF(ISERROR(VLOOKUP($B750,Effectifs!$F$8:$U$907,7,0)),"",VLOOKUP($B750,Effectifs!$F$8:$U$907,7,0))</f>
        <v/>
      </c>
      <c r="E750" s="83" t="str">
        <f>IF(ISERROR(VLOOKUP($B750,Effectifs!$F$8:$U$907,8,0)),"",VLOOKUP($B750,Effectifs!$F$8:$U$907,8,0))</f>
        <v/>
      </c>
      <c r="F750" s="83" t="str">
        <f>IF(ISERROR(VLOOKUP($B750,Effectifs!$F$8:$U$907,10,0)),"",VLOOKUP($B750,Effectifs!$F$8:$U$907,10,0))</f>
        <v/>
      </c>
      <c r="G750" s="82" t="str">
        <f>IF(ISERROR(VLOOKUP($B750,Effectifs!$F$8:$U$907,13,0)),"",VLOOKUP($B750,Effectifs!$F$8:$U$907,13,0))</f>
        <v/>
      </c>
      <c r="H750" s="79" t="str">
        <f>IF(ISERROR(VLOOKUP($B750,Effectifs!$F$8:$U$907,14,0)),"",VLOOKUP($B750,Effectifs!$F$8:$U$907,14,0))</f>
        <v/>
      </c>
      <c r="I750" s="71"/>
      <c r="J750" s="71"/>
      <c r="K750" s="71"/>
      <c r="L750" s="71"/>
      <c r="M750" s="71"/>
      <c r="N750" s="71"/>
      <c r="O750" s="71"/>
      <c r="P750" s="71"/>
      <c r="Q750" s="71"/>
      <c r="R750" s="74"/>
    </row>
    <row r="751" spans="2:18" x14ac:dyDescent="0.25">
      <c r="B751" s="69"/>
      <c r="C751" s="77" t="str">
        <f ca="1">IF(ISERROR(($C$3-VLOOKUP($B751,Effectifs!$F$8:$U$907,5,0))/365),"",($C$3-VLOOKUP($B751,Effectifs!$F$8:$U$907,5,0))/365)</f>
        <v/>
      </c>
      <c r="D751" s="82" t="str">
        <f>IF(ISERROR(VLOOKUP($B751,Effectifs!$F$8:$U$907,7,0)),"",VLOOKUP($B751,Effectifs!$F$8:$U$907,7,0))</f>
        <v/>
      </c>
      <c r="E751" s="83" t="str">
        <f>IF(ISERROR(VLOOKUP($B751,Effectifs!$F$8:$U$907,8,0)),"",VLOOKUP($B751,Effectifs!$F$8:$U$907,8,0))</f>
        <v/>
      </c>
      <c r="F751" s="83" t="str">
        <f>IF(ISERROR(VLOOKUP($B751,Effectifs!$F$8:$U$907,10,0)),"",VLOOKUP($B751,Effectifs!$F$8:$U$907,10,0))</f>
        <v/>
      </c>
      <c r="G751" s="82" t="str">
        <f>IF(ISERROR(VLOOKUP($B751,Effectifs!$F$8:$U$907,13,0)),"",VLOOKUP($B751,Effectifs!$F$8:$U$907,13,0))</f>
        <v/>
      </c>
      <c r="H751" s="79" t="str">
        <f>IF(ISERROR(VLOOKUP($B751,Effectifs!$F$8:$U$907,14,0)),"",VLOOKUP($B751,Effectifs!$F$8:$U$907,14,0))</f>
        <v/>
      </c>
      <c r="I751" s="71"/>
      <c r="J751" s="71"/>
      <c r="K751" s="71"/>
      <c r="L751" s="71"/>
      <c r="M751" s="71"/>
      <c r="N751" s="71"/>
      <c r="O751" s="71"/>
      <c r="P751" s="71"/>
      <c r="Q751" s="71"/>
      <c r="R751" s="74"/>
    </row>
    <row r="752" spans="2:18" x14ac:dyDescent="0.25">
      <c r="B752" s="69"/>
      <c r="C752" s="77" t="str">
        <f ca="1">IF(ISERROR(($C$3-VLOOKUP($B752,Effectifs!$F$8:$U$907,5,0))/365),"",($C$3-VLOOKUP($B752,Effectifs!$F$8:$U$907,5,0))/365)</f>
        <v/>
      </c>
      <c r="D752" s="82" t="str">
        <f>IF(ISERROR(VLOOKUP($B752,Effectifs!$F$8:$U$907,7,0)),"",VLOOKUP($B752,Effectifs!$F$8:$U$907,7,0))</f>
        <v/>
      </c>
      <c r="E752" s="83" t="str">
        <f>IF(ISERROR(VLOOKUP($B752,Effectifs!$F$8:$U$907,8,0)),"",VLOOKUP($B752,Effectifs!$F$8:$U$907,8,0))</f>
        <v/>
      </c>
      <c r="F752" s="83" t="str">
        <f>IF(ISERROR(VLOOKUP($B752,Effectifs!$F$8:$U$907,10,0)),"",VLOOKUP($B752,Effectifs!$F$8:$U$907,10,0))</f>
        <v/>
      </c>
      <c r="G752" s="82" t="str">
        <f>IF(ISERROR(VLOOKUP($B752,Effectifs!$F$8:$U$907,13,0)),"",VLOOKUP($B752,Effectifs!$F$8:$U$907,13,0))</f>
        <v/>
      </c>
      <c r="H752" s="79" t="str">
        <f>IF(ISERROR(VLOOKUP($B752,Effectifs!$F$8:$U$907,14,0)),"",VLOOKUP($B752,Effectifs!$F$8:$U$907,14,0))</f>
        <v/>
      </c>
      <c r="I752" s="71"/>
      <c r="J752" s="71"/>
      <c r="K752" s="71"/>
      <c r="L752" s="71"/>
      <c r="M752" s="71"/>
      <c r="N752" s="71"/>
      <c r="O752" s="71"/>
      <c r="P752" s="71"/>
      <c r="Q752" s="71"/>
      <c r="R752" s="74"/>
    </row>
    <row r="753" spans="2:18" x14ac:dyDescent="0.25">
      <c r="B753" s="69"/>
      <c r="C753" s="77" t="str">
        <f ca="1">IF(ISERROR(($C$3-VLOOKUP($B753,Effectifs!$F$8:$U$907,5,0))/365),"",($C$3-VLOOKUP($B753,Effectifs!$F$8:$U$907,5,0))/365)</f>
        <v/>
      </c>
      <c r="D753" s="82" t="str">
        <f>IF(ISERROR(VLOOKUP($B753,Effectifs!$F$8:$U$907,7,0)),"",VLOOKUP($B753,Effectifs!$F$8:$U$907,7,0))</f>
        <v/>
      </c>
      <c r="E753" s="83" t="str">
        <f>IF(ISERROR(VLOOKUP($B753,Effectifs!$F$8:$U$907,8,0)),"",VLOOKUP($B753,Effectifs!$F$8:$U$907,8,0))</f>
        <v/>
      </c>
      <c r="F753" s="83" t="str">
        <f>IF(ISERROR(VLOOKUP($B753,Effectifs!$F$8:$U$907,10,0)),"",VLOOKUP($B753,Effectifs!$F$8:$U$907,10,0))</f>
        <v/>
      </c>
      <c r="G753" s="82" t="str">
        <f>IF(ISERROR(VLOOKUP($B753,Effectifs!$F$8:$U$907,13,0)),"",VLOOKUP($B753,Effectifs!$F$8:$U$907,13,0))</f>
        <v/>
      </c>
      <c r="H753" s="79" t="str">
        <f>IF(ISERROR(VLOOKUP($B753,Effectifs!$F$8:$U$907,14,0)),"",VLOOKUP($B753,Effectifs!$F$8:$U$907,14,0))</f>
        <v/>
      </c>
      <c r="I753" s="71"/>
      <c r="J753" s="71"/>
      <c r="K753" s="71"/>
      <c r="L753" s="71"/>
      <c r="M753" s="71"/>
      <c r="N753" s="71"/>
      <c r="O753" s="71"/>
      <c r="P753" s="71"/>
      <c r="Q753" s="71"/>
      <c r="R753" s="74"/>
    </row>
    <row r="754" spans="2:18" x14ac:dyDescent="0.25">
      <c r="B754" s="69"/>
      <c r="C754" s="77" t="str">
        <f ca="1">IF(ISERROR(($C$3-VLOOKUP($B754,Effectifs!$F$8:$U$907,5,0))/365),"",($C$3-VLOOKUP($B754,Effectifs!$F$8:$U$907,5,0))/365)</f>
        <v/>
      </c>
      <c r="D754" s="82" t="str">
        <f>IF(ISERROR(VLOOKUP($B754,Effectifs!$F$8:$U$907,7,0)),"",VLOOKUP($B754,Effectifs!$F$8:$U$907,7,0))</f>
        <v/>
      </c>
      <c r="E754" s="83" t="str">
        <f>IF(ISERROR(VLOOKUP($B754,Effectifs!$F$8:$U$907,8,0)),"",VLOOKUP($B754,Effectifs!$F$8:$U$907,8,0))</f>
        <v/>
      </c>
      <c r="F754" s="83" t="str">
        <f>IF(ISERROR(VLOOKUP($B754,Effectifs!$F$8:$U$907,10,0)),"",VLOOKUP($B754,Effectifs!$F$8:$U$907,10,0))</f>
        <v/>
      </c>
      <c r="G754" s="82" t="str">
        <f>IF(ISERROR(VLOOKUP($B754,Effectifs!$F$8:$U$907,13,0)),"",VLOOKUP($B754,Effectifs!$F$8:$U$907,13,0))</f>
        <v/>
      </c>
      <c r="H754" s="79" t="str">
        <f>IF(ISERROR(VLOOKUP($B754,Effectifs!$F$8:$U$907,14,0)),"",VLOOKUP($B754,Effectifs!$F$8:$U$907,14,0))</f>
        <v/>
      </c>
      <c r="I754" s="71"/>
      <c r="J754" s="71"/>
      <c r="K754" s="71"/>
      <c r="L754" s="71"/>
      <c r="M754" s="71"/>
      <c r="N754" s="71"/>
      <c r="O754" s="71"/>
      <c r="P754" s="71"/>
      <c r="Q754" s="71"/>
      <c r="R754" s="74"/>
    </row>
    <row r="755" spans="2:18" x14ac:dyDescent="0.25">
      <c r="B755" s="69"/>
      <c r="C755" s="77" t="str">
        <f ca="1">IF(ISERROR(($C$3-VLOOKUP($B755,Effectifs!$F$8:$U$907,5,0))/365),"",($C$3-VLOOKUP($B755,Effectifs!$F$8:$U$907,5,0))/365)</f>
        <v/>
      </c>
      <c r="D755" s="82" t="str">
        <f>IF(ISERROR(VLOOKUP($B755,Effectifs!$F$8:$U$907,7,0)),"",VLOOKUP($B755,Effectifs!$F$8:$U$907,7,0))</f>
        <v/>
      </c>
      <c r="E755" s="83" t="str">
        <f>IF(ISERROR(VLOOKUP($B755,Effectifs!$F$8:$U$907,8,0)),"",VLOOKUP($B755,Effectifs!$F$8:$U$907,8,0))</f>
        <v/>
      </c>
      <c r="F755" s="83" t="str">
        <f>IF(ISERROR(VLOOKUP($B755,Effectifs!$F$8:$U$907,10,0)),"",VLOOKUP($B755,Effectifs!$F$8:$U$907,10,0))</f>
        <v/>
      </c>
      <c r="G755" s="82" t="str">
        <f>IF(ISERROR(VLOOKUP($B755,Effectifs!$F$8:$U$907,13,0)),"",VLOOKUP($B755,Effectifs!$F$8:$U$907,13,0))</f>
        <v/>
      </c>
      <c r="H755" s="79" t="str">
        <f>IF(ISERROR(VLOOKUP($B755,Effectifs!$F$8:$U$907,14,0)),"",VLOOKUP($B755,Effectifs!$F$8:$U$907,14,0))</f>
        <v/>
      </c>
      <c r="I755" s="71"/>
      <c r="J755" s="71"/>
      <c r="K755" s="71"/>
      <c r="L755" s="71"/>
      <c r="M755" s="71"/>
      <c r="N755" s="71"/>
      <c r="O755" s="71"/>
      <c r="P755" s="71"/>
      <c r="Q755" s="71"/>
      <c r="R755" s="74"/>
    </row>
    <row r="756" spans="2:18" x14ac:dyDescent="0.25">
      <c r="B756" s="69"/>
      <c r="C756" s="77" t="str">
        <f ca="1">IF(ISERROR(($C$3-VLOOKUP($B756,Effectifs!$F$8:$U$907,5,0))/365),"",($C$3-VLOOKUP($B756,Effectifs!$F$8:$U$907,5,0))/365)</f>
        <v/>
      </c>
      <c r="D756" s="82" t="str">
        <f>IF(ISERROR(VLOOKUP($B756,Effectifs!$F$8:$U$907,7,0)),"",VLOOKUP($B756,Effectifs!$F$8:$U$907,7,0))</f>
        <v/>
      </c>
      <c r="E756" s="83" t="str">
        <f>IF(ISERROR(VLOOKUP($B756,Effectifs!$F$8:$U$907,8,0)),"",VLOOKUP($B756,Effectifs!$F$8:$U$907,8,0))</f>
        <v/>
      </c>
      <c r="F756" s="83" t="str">
        <f>IF(ISERROR(VLOOKUP($B756,Effectifs!$F$8:$U$907,10,0)),"",VLOOKUP($B756,Effectifs!$F$8:$U$907,10,0))</f>
        <v/>
      </c>
      <c r="G756" s="82" t="str">
        <f>IF(ISERROR(VLOOKUP($B756,Effectifs!$F$8:$U$907,13,0)),"",VLOOKUP($B756,Effectifs!$F$8:$U$907,13,0))</f>
        <v/>
      </c>
      <c r="H756" s="79" t="str">
        <f>IF(ISERROR(VLOOKUP($B756,Effectifs!$F$8:$U$907,14,0)),"",VLOOKUP($B756,Effectifs!$F$8:$U$907,14,0))</f>
        <v/>
      </c>
      <c r="I756" s="71"/>
      <c r="J756" s="71"/>
      <c r="K756" s="71"/>
      <c r="L756" s="71"/>
      <c r="M756" s="71"/>
      <c r="N756" s="71"/>
      <c r="O756" s="71"/>
      <c r="P756" s="71"/>
      <c r="Q756" s="71"/>
      <c r="R756" s="74"/>
    </row>
    <row r="757" spans="2:18" x14ac:dyDescent="0.25">
      <c r="B757" s="69"/>
      <c r="C757" s="77" t="str">
        <f ca="1">IF(ISERROR(($C$3-VLOOKUP($B757,Effectifs!$F$8:$U$907,5,0))/365),"",($C$3-VLOOKUP($B757,Effectifs!$F$8:$U$907,5,0))/365)</f>
        <v/>
      </c>
      <c r="D757" s="82" t="str">
        <f>IF(ISERROR(VLOOKUP($B757,Effectifs!$F$8:$U$907,7,0)),"",VLOOKUP($B757,Effectifs!$F$8:$U$907,7,0))</f>
        <v/>
      </c>
      <c r="E757" s="83" t="str">
        <f>IF(ISERROR(VLOOKUP($B757,Effectifs!$F$8:$U$907,8,0)),"",VLOOKUP($B757,Effectifs!$F$8:$U$907,8,0))</f>
        <v/>
      </c>
      <c r="F757" s="83" t="str">
        <f>IF(ISERROR(VLOOKUP($B757,Effectifs!$F$8:$U$907,10,0)),"",VLOOKUP($B757,Effectifs!$F$8:$U$907,10,0))</f>
        <v/>
      </c>
      <c r="G757" s="82" t="str">
        <f>IF(ISERROR(VLOOKUP($B757,Effectifs!$F$8:$U$907,13,0)),"",VLOOKUP($B757,Effectifs!$F$8:$U$907,13,0))</f>
        <v/>
      </c>
      <c r="H757" s="79" t="str">
        <f>IF(ISERROR(VLOOKUP($B757,Effectifs!$F$8:$U$907,14,0)),"",VLOOKUP($B757,Effectifs!$F$8:$U$907,14,0))</f>
        <v/>
      </c>
      <c r="I757" s="71"/>
      <c r="J757" s="71"/>
      <c r="K757" s="71"/>
      <c r="L757" s="71"/>
      <c r="M757" s="71"/>
      <c r="N757" s="71"/>
      <c r="O757" s="71"/>
      <c r="P757" s="71"/>
      <c r="Q757" s="71"/>
      <c r="R757" s="74"/>
    </row>
    <row r="758" spans="2:18" x14ac:dyDescent="0.25">
      <c r="B758" s="69"/>
      <c r="C758" s="77" t="str">
        <f ca="1">IF(ISERROR(($C$3-VLOOKUP($B758,Effectifs!$F$8:$U$907,5,0))/365),"",($C$3-VLOOKUP($B758,Effectifs!$F$8:$U$907,5,0))/365)</f>
        <v/>
      </c>
      <c r="D758" s="82" t="str">
        <f>IF(ISERROR(VLOOKUP($B758,Effectifs!$F$8:$U$907,7,0)),"",VLOOKUP($B758,Effectifs!$F$8:$U$907,7,0))</f>
        <v/>
      </c>
      <c r="E758" s="83" t="str">
        <f>IF(ISERROR(VLOOKUP($B758,Effectifs!$F$8:$U$907,8,0)),"",VLOOKUP($B758,Effectifs!$F$8:$U$907,8,0))</f>
        <v/>
      </c>
      <c r="F758" s="83" t="str">
        <f>IF(ISERROR(VLOOKUP($B758,Effectifs!$F$8:$U$907,10,0)),"",VLOOKUP($B758,Effectifs!$F$8:$U$907,10,0))</f>
        <v/>
      </c>
      <c r="G758" s="82" t="str">
        <f>IF(ISERROR(VLOOKUP($B758,Effectifs!$F$8:$U$907,13,0)),"",VLOOKUP($B758,Effectifs!$F$8:$U$907,13,0))</f>
        <v/>
      </c>
      <c r="H758" s="79" t="str">
        <f>IF(ISERROR(VLOOKUP($B758,Effectifs!$F$8:$U$907,14,0)),"",VLOOKUP($B758,Effectifs!$F$8:$U$907,14,0))</f>
        <v/>
      </c>
      <c r="I758" s="71"/>
      <c r="J758" s="71"/>
      <c r="K758" s="71"/>
      <c r="L758" s="71"/>
      <c r="M758" s="71"/>
      <c r="N758" s="71"/>
      <c r="O758" s="71"/>
      <c r="P758" s="71"/>
      <c r="Q758" s="71"/>
      <c r="R758" s="74"/>
    </row>
    <row r="759" spans="2:18" x14ac:dyDescent="0.25">
      <c r="B759" s="69"/>
      <c r="C759" s="77" t="str">
        <f ca="1">IF(ISERROR(($C$3-VLOOKUP($B759,Effectifs!$F$8:$U$907,5,0))/365),"",($C$3-VLOOKUP($B759,Effectifs!$F$8:$U$907,5,0))/365)</f>
        <v/>
      </c>
      <c r="D759" s="82" t="str">
        <f>IF(ISERROR(VLOOKUP($B759,Effectifs!$F$8:$U$907,7,0)),"",VLOOKUP($B759,Effectifs!$F$8:$U$907,7,0))</f>
        <v/>
      </c>
      <c r="E759" s="83" t="str">
        <f>IF(ISERROR(VLOOKUP($B759,Effectifs!$F$8:$U$907,8,0)),"",VLOOKUP($B759,Effectifs!$F$8:$U$907,8,0))</f>
        <v/>
      </c>
      <c r="F759" s="83" t="str">
        <f>IF(ISERROR(VLOOKUP($B759,Effectifs!$F$8:$U$907,10,0)),"",VLOOKUP($B759,Effectifs!$F$8:$U$907,10,0))</f>
        <v/>
      </c>
      <c r="G759" s="82" t="str">
        <f>IF(ISERROR(VLOOKUP($B759,Effectifs!$F$8:$U$907,13,0)),"",VLOOKUP($B759,Effectifs!$F$8:$U$907,13,0))</f>
        <v/>
      </c>
      <c r="H759" s="79" t="str">
        <f>IF(ISERROR(VLOOKUP($B759,Effectifs!$F$8:$U$907,14,0)),"",VLOOKUP($B759,Effectifs!$F$8:$U$907,14,0))</f>
        <v/>
      </c>
      <c r="I759" s="71"/>
      <c r="J759" s="71"/>
      <c r="K759" s="71"/>
      <c r="L759" s="71"/>
      <c r="M759" s="71"/>
      <c r="N759" s="71"/>
      <c r="O759" s="71"/>
      <c r="P759" s="71"/>
      <c r="Q759" s="71"/>
      <c r="R759" s="74"/>
    </row>
    <row r="760" spans="2:18" x14ac:dyDescent="0.25">
      <c r="B760" s="69"/>
      <c r="C760" s="77" t="str">
        <f ca="1">IF(ISERROR(($C$3-VLOOKUP($B760,Effectifs!$F$8:$U$907,5,0))/365),"",($C$3-VLOOKUP($B760,Effectifs!$F$8:$U$907,5,0))/365)</f>
        <v/>
      </c>
      <c r="D760" s="82" t="str">
        <f>IF(ISERROR(VLOOKUP($B760,Effectifs!$F$8:$U$907,7,0)),"",VLOOKUP($B760,Effectifs!$F$8:$U$907,7,0))</f>
        <v/>
      </c>
      <c r="E760" s="83" t="str">
        <f>IF(ISERROR(VLOOKUP($B760,Effectifs!$F$8:$U$907,8,0)),"",VLOOKUP($B760,Effectifs!$F$8:$U$907,8,0))</f>
        <v/>
      </c>
      <c r="F760" s="83" t="str">
        <f>IF(ISERROR(VLOOKUP($B760,Effectifs!$F$8:$U$907,10,0)),"",VLOOKUP($B760,Effectifs!$F$8:$U$907,10,0))</f>
        <v/>
      </c>
      <c r="G760" s="82" t="str">
        <f>IF(ISERROR(VLOOKUP($B760,Effectifs!$F$8:$U$907,13,0)),"",VLOOKUP($B760,Effectifs!$F$8:$U$907,13,0))</f>
        <v/>
      </c>
      <c r="H760" s="79" t="str">
        <f>IF(ISERROR(VLOOKUP($B760,Effectifs!$F$8:$U$907,14,0)),"",VLOOKUP($B760,Effectifs!$F$8:$U$907,14,0))</f>
        <v/>
      </c>
      <c r="I760" s="71"/>
      <c r="J760" s="71"/>
      <c r="K760" s="71"/>
      <c r="L760" s="71"/>
      <c r="M760" s="71"/>
      <c r="N760" s="71"/>
      <c r="O760" s="71"/>
      <c r="P760" s="71"/>
      <c r="Q760" s="71"/>
      <c r="R760" s="74"/>
    </row>
    <row r="761" spans="2:18" x14ac:dyDescent="0.25">
      <c r="B761" s="69"/>
      <c r="C761" s="77" t="str">
        <f ca="1">IF(ISERROR(($C$3-VLOOKUP($B761,Effectifs!$F$8:$U$907,5,0))/365),"",($C$3-VLOOKUP($B761,Effectifs!$F$8:$U$907,5,0))/365)</f>
        <v/>
      </c>
      <c r="D761" s="82" t="str">
        <f>IF(ISERROR(VLOOKUP($B761,Effectifs!$F$8:$U$907,7,0)),"",VLOOKUP($B761,Effectifs!$F$8:$U$907,7,0))</f>
        <v/>
      </c>
      <c r="E761" s="83" t="str">
        <f>IF(ISERROR(VLOOKUP($B761,Effectifs!$F$8:$U$907,8,0)),"",VLOOKUP($B761,Effectifs!$F$8:$U$907,8,0))</f>
        <v/>
      </c>
      <c r="F761" s="83" t="str">
        <f>IF(ISERROR(VLOOKUP($B761,Effectifs!$F$8:$U$907,10,0)),"",VLOOKUP($B761,Effectifs!$F$8:$U$907,10,0))</f>
        <v/>
      </c>
      <c r="G761" s="82" t="str">
        <f>IF(ISERROR(VLOOKUP($B761,Effectifs!$F$8:$U$907,13,0)),"",VLOOKUP($B761,Effectifs!$F$8:$U$907,13,0))</f>
        <v/>
      </c>
      <c r="H761" s="79" t="str">
        <f>IF(ISERROR(VLOOKUP($B761,Effectifs!$F$8:$U$907,14,0)),"",VLOOKUP($B761,Effectifs!$F$8:$U$907,14,0))</f>
        <v/>
      </c>
      <c r="I761" s="71"/>
      <c r="J761" s="71"/>
      <c r="K761" s="71"/>
      <c r="L761" s="71"/>
      <c r="M761" s="71"/>
      <c r="N761" s="71"/>
      <c r="O761" s="71"/>
      <c r="P761" s="71"/>
      <c r="Q761" s="71"/>
      <c r="R761" s="74"/>
    </row>
    <row r="762" spans="2:18" x14ac:dyDescent="0.25">
      <c r="B762" s="69"/>
      <c r="C762" s="77" t="str">
        <f ca="1">IF(ISERROR(($C$3-VLOOKUP($B762,Effectifs!$F$8:$U$907,5,0))/365),"",($C$3-VLOOKUP($B762,Effectifs!$F$8:$U$907,5,0))/365)</f>
        <v/>
      </c>
      <c r="D762" s="82" t="str">
        <f>IF(ISERROR(VLOOKUP($B762,Effectifs!$F$8:$U$907,7,0)),"",VLOOKUP($B762,Effectifs!$F$8:$U$907,7,0))</f>
        <v/>
      </c>
      <c r="E762" s="83" t="str">
        <f>IF(ISERROR(VLOOKUP($B762,Effectifs!$F$8:$U$907,8,0)),"",VLOOKUP($B762,Effectifs!$F$8:$U$907,8,0))</f>
        <v/>
      </c>
      <c r="F762" s="83" t="str">
        <f>IF(ISERROR(VLOOKUP($B762,Effectifs!$F$8:$U$907,10,0)),"",VLOOKUP($B762,Effectifs!$F$8:$U$907,10,0))</f>
        <v/>
      </c>
      <c r="G762" s="82" t="str">
        <f>IF(ISERROR(VLOOKUP($B762,Effectifs!$F$8:$U$907,13,0)),"",VLOOKUP($B762,Effectifs!$F$8:$U$907,13,0))</f>
        <v/>
      </c>
      <c r="H762" s="79" t="str">
        <f>IF(ISERROR(VLOOKUP($B762,Effectifs!$F$8:$U$907,14,0)),"",VLOOKUP($B762,Effectifs!$F$8:$U$907,14,0))</f>
        <v/>
      </c>
      <c r="I762" s="71"/>
      <c r="J762" s="71"/>
      <c r="K762" s="71"/>
      <c r="L762" s="71"/>
      <c r="M762" s="71"/>
      <c r="N762" s="71"/>
      <c r="O762" s="71"/>
      <c r="P762" s="71"/>
      <c r="Q762" s="71"/>
      <c r="R762" s="74"/>
    </row>
    <row r="763" spans="2:18" x14ac:dyDescent="0.25">
      <c r="B763" s="69"/>
      <c r="C763" s="77" t="str">
        <f ca="1">IF(ISERROR(($C$3-VLOOKUP($B763,Effectifs!$F$8:$U$907,5,0))/365),"",($C$3-VLOOKUP($B763,Effectifs!$F$8:$U$907,5,0))/365)</f>
        <v/>
      </c>
      <c r="D763" s="82" t="str">
        <f>IF(ISERROR(VLOOKUP($B763,Effectifs!$F$8:$U$907,7,0)),"",VLOOKUP($B763,Effectifs!$F$8:$U$907,7,0))</f>
        <v/>
      </c>
      <c r="E763" s="83" t="str">
        <f>IF(ISERROR(VLOOKUP($B763,Effectifs!$F$8:$U$907,8,0)),"",VLOOKUP($B763,Effectifs!$F$8:$U$907,8,0))</f>
        <v/>
      </c>
      <c r="F763" s="83" t="str">
        <f>IF(ISERROR(VLOOKUP($B763,Effectifs!$F$8:$U$907,10,0)),"",VLOOKUP($B763,Effectifs!$F$8:$U$907,10,0))</f>
        <v/>
      </c>
      <c r="G763" s="82" t="str">
        <f>IF(ISERROR(VLOOKUP($B763,Effectifs!$F$8:$U$907,13,0)),"",VLOOKUP($B763,Effectifs!$F$8:$U$907,13,0))</f>
        <v/>
      </c>
      <c r="H763" s="79" t="str">
        <f>IF(ISERROR(VLOOKUP($B763,Effectifs!$F$8:$U$907,14,0)),"",VLOOKUP($B763,Effectifs!$F$8:$U$907,14,0))</f>
        <v/>
      </c>
      <c r="I763" s="71"/>
      <c r="J763" s="71"/>
      <c r="K763" s="71"/>
      <c r="L763" s="71"/>
      <c r="M763" s="71"/>
      <c r="N763" s="71"/>
      <c r="O763" s="71"/>
      <c r="P763" s="71"/>
      <c r="Q763" s="71"/>
      <c r="R763" s="74"/>
    </row>
    <row r="764" spans="2:18" x14ac:dyDescent="0.25">
      <c r="B764" s="69"/>
      <c r="C764" s="77" t="str">
        <f ca="1">IF(ISERROR(($C$3-VLOOKUP($B764,Effectifs!$F$8:$U$907,5,0))/365),"",($C$3-VLOOKUP($B764,Effectifs!$F$8:$U$907,5,0))/365)</f>
        <v/>
      </c>
      <c r="D764" s="82" t="str">
        <f>IF(ISERROR(VLOOKUP($B764,Effectifs!$F$8:$U$907,7,0)),"",VLOOKUP($B764,Effectifs!$F$8:$U$907,7,0))</f>
        <v/>
      </c>
      <c r="E764" s="83" t="str">
        <f>IF(ISERROR(VLOOKUP($B764,Effectifs!$F$8:$U$907,8,0)),"",VLOOKUP($B764,Effectifs!$F$8:$U$907,8,0))</f>
        <v/>
      </c>
      <c r="F764" s="83" t="str">
        <f>IF(ISERROR(VLOOKUP($B764,Effectifs!$F$8:$U$907,10,0)),"",VLOOKUP($B764,Effectifs!$F$8:$U$907,10,0))</f>
        <v/>
      </c>
      <c r="G764" s="82" t="str">
        <f>IF(ISERROR(VLOOKUP($B764,Effectifs!$F$8:$U$907,13,0)),"",VLOOKUP($B764,Effectifs!$F$8:$U$907,13,0))</f>
        <v/>
      </c>
      <c r="H764" s="79" t="str">
        <f>IF(ISERROR(VLOOKUP($B764,Effectifs!$F$8:$U$907,14,0)),"",VLOOKUP($B764,Effectifs!$F$8:$U$907,14,0))</f>
        <v/>
      </c>
      <c r="I764" s="71"/>
      <c r="J764" s="71"/>
      <c r="K764" s="71"/>
      <c r="L764" s="71"/>
      <c r="M764" s="71"/>
      <c r="N764" s="71"/>
      <c r="O764" s="71"/>
      <c r="P764" s="71"/>
      <c r="Q764" s="71"/>
      <c r="R764" s="74"/>
    </row>
    <row r="765" spans="2:18" x14ac:dyDescent="0.25">
      <c r="B765" s="69"/>
      <c r="C765" s="77" t="str">
        <f ca="1">IF(ISERROR(($C$3-VLOOKUP($B765,Effectifs!$F$8:$U$907,5,0))/365),"",($C$3-VLOOKUP($B765,Effectifs!$F$8:$U$907,5,0))/365)</f>
        <v/>
      </c>
      <c r="D765" s="82" t="str">
        <f>IF(ISERROR(VLOOKUP($B765,Effectifs!$F$8:$U$907,7,0)),"",VLOOKUP($B765,Effectifs!$F$8:$U$907,7,0))</f>
        <v/>
      </c>
      <c r="E765" s="83" t="str">
        <f>IF(ISERROR(VLOOKUP($B765,Effectifs!$F$8:$U$907,8,0)),"",VLOOKUP($B765,Effectifs!$F$8:$U$907,8,0))</f>
        <v/>
      </c>
      <c r="F765" s="83" t="str">
        <f>IF(ISERROR(VLOOKUP($B765,Effectifs!$F$8:$U$907,10,0)),"",VLOOKUP($B765,Effectifs!$F$8:$U$907,10,0))</f>
        <v/>
      </c>
      <c r="G765" s="82" t="str">
        <f>IF(ISERROR(VLOOKUP($B765,Effectifs!$F$8:$U$907,13,0)),"",VLOOKUP($B765,Effectifs!$F$8:$U$907,13,0))</f>
        <v/>
      </c>
      <c r="H765" s="79" t="str">
        <f>IF(ISERROR(VLOOKUP($B765,Effectifs!$F$8:$U$907,14,0)),"",VLOOKUP($B765,Effectifs!$F$8:$U$907,14,0))</f>
        <v/>
      </c>
      <c r="I765" s="71"/>
      <c r="J765" s="71"/>
      <c r="K765" s="71"/>
      <c r="L765" s="71"/>
      <c r="M765" s="71"/>
      <c r="N765" s="71"/>
      <c r="O765" s="71"/>
      <c r="P765" s="71"/>
      <c r="Q765" s="71"/>
      <c r="R765" s="74"/>
    </row>
    <row r="766" spans="2:18" x14ac:dyDescent="0.25">
      <c r="B766" s="69"/>
      <c r="C766" s="77" t="str">
        <f ca="1">IF(ISERROR(($C$3-VLOOKUP($B766,Effectifs!$F$8:$U$907,5,0))/365),"",($C$3-VLOOKUP($B766,Effectifs!$F$8:$U$907,5,0))/365)</f>
        <v/>
      </c>
      <c r="D766" s="82" t="str">
        <f>IF(ISERROR(VLOOKUP($B766,Effectifs!$F$8:$U$907,7,0)),"",VLOOKUP($B766,Effectifs!$F$8:$U$907,7,0))</f>
        <v/>
      </c>
      <c r="E766" s="83" t="str">
        <f>IF(ISERROR(VLOOKUP($B766,Effectifs!$F$8:$U$907,8,0)),"",VLOOKUP($B766,Effectifs!$F$8:$U$907,8,0))</f>
        <v/>
      </c>
      <c r="F766" s="83" t="str">
        <f>IF(ISERROR(VLOOKUP($B766,Effectifs!$F$8:$U$907,10,0)),"",VLOOKUP($B766,Effectifs!$F$8:$U$907,10,0))</f>
        <v/>
      </c>
      <c r="G766" s="82" t="str">
        <f>IF(ISERROR(VLOOKUP($B766,Effectifs!$F$8:$U$907,13,0)),"",VLOOKUP($B766,Effectifs!$F$8:$U$907,13,0))</f>
        <v/>
      </c>
      <c r="H766" s="79" t="str">
        <f>IF(ISERROR(VLOOKUP($B766,Effectifs!$F$8:$U$907,14,0)),"",VLOOKUP($B766,Effectifs!$F$8:$U$907,14,0))</f>
        <v/>
      </c>
      <c r="I766" s="71"/>
      <c r="J766" s="71"/>
      <c r="K766" s="71"/>
      <c r="L766" s="71"/>
      <c r="M766" s="71"/>
      <c r="N766" s="71"/>
      <c r="O766" s="71"/>
      <c r="P766" s="71"/>
      <c r="Q766" s="71"/>
      <c r="R766" s="74"/>
    </row>
    <row r="767" spans="2:18" x14ac:dyDescent="0.25">
      <c r="B767" s="69"/>
      <c r="C767" s="77" t="str">
        <f ca="1">IF(ISERROR(($C$3-VLOOKUP($B767,Effectifs!$F$8:$U$907,5,0))/365),"",($C$3-VLOOKUP($B767,Effectifs!$F$8:$U$907,5,0))/365)</f>
        <v/>
      </c>
      <c r="D767" s="82" t="str">
        <f>IF(ISERROR(VLOOKUP($B767,Effectifs!$F$8:$U$907,7,0)),"",VLOOKUP($B767,Effectifs!$F$8:$U$907,7,0))</f>
        <v/>
      </c>
      <c r="E767" s="83" t="str">
        <f>IF(ISERROR(VLOOKUP($B767,Effectifs!$F$8:$U$907,8,0)),"",VLOOKUP($B767,Effectifs!$F$8:$U$907,8,0))</f>
        <v/>
      </c>
      <c r="F767" s="83" t="str">
        <f>IF(ISERROR(VLOOKUP($B767,Effectifs!$F$8:$U$907,10,0)),"",VLOOKUP($B767,Effectifs!$F$8:$U$907,10,0))</f>
        <v/>
      </c>
      <c r="G767" s="82" t="str">
        <f>IF(ISERROR(VLOOKUP($B767,Effectifs!$F$8:$U$907,13,0)),"",VLOOKUP($B767,Effectifs!$F$8:$U$907,13,0))</f>
        <v/>
      </c>
      <c r="H767" s="79" t="str">
        <f>IF(ISERROR(VLOOKUP($B767,Effectifs!$F$8:$U$907,14,0)),"",VLOOKUP($B767,Effectifs!$F$8:$U$907,14,0))</f>
        <v/>
      </c>
      <c r="I767" s="71"/>
      <c r="J767" s="71"/>
      <c r="K767" s="71"/>
      <c r="L767" s="71"/>
      <c r="M767" s="71"/>
      <c r="N767" s="71"/>
      <c r="O767" s="71"/>
      <c r="P767" s="71"/>
      <c r="Q767" s="71"/>
      <c r="R767" s="74"/>
    </row>
    <row r="768" spans="2:18" x14ac:dyDescent="0.25">
      <c r="B768" s="69"/>
      <c r="C768" s="77" t="str">
        <f ca="1">IF(ISERROR(($C$3-VLOOKUP($B768,Effectifs!$F$8:$U$907,5,0))/365),"",($C$3-VLOOKUP($B768,Effectifs!$F$8:$U$907,5,0))/365)</f>
        <v/>
      </c>
      <c r="D768" s="82" t="str">
        <f>IF(ISERROR(VLOOKUP($B768,Effectifs!$F$8:$U$907,7,0)),"",VLOOKUP($B768,Effectifs!$F$8:$U$907,7,0))</f>
        <v/>
      </c>
      <c r="E768" s="83" t="str">
        <f>IF(ISERROR(VLOOKUP($B768,Effectifs!$F$8:$U$907,8,0)),"",VLOOKUP($B768,Effectifs!$F$8:$U$907,8,0))</f>
        <v/>
      </c>
      <c r="F768" s="83" t="str">
        <f>IF(ISERROR(VLOOKUP($B768,Effectifs!$F$8:$U$907,10,0)),"",VLOOKUP($B768,Effectifs!$F$8:$U$907,10,0))</f>
        <v/>
      </c>
      <c r="G768" s="82" t="str">
        <f>IF(ISERROR(VLOOKUP($B768,Effectifs!$F$8:$U$907,13,0)),"",VLOOKUP($B768,Effectifs!$F$8:$U$907,13,0))</f>
        <v/>
      </c>
      <c r="H768" s="79" t="str">
        <f>IF(ISERROR(VLOOKUP($B768,Effectifs!$F$8:$U$907,14,0)),"",VLOOKUP($B768,Effectifs!$F$8:$U$907,14,0))</f>
        <v/>
      </c>
      <c r="I768" s="71"/>
      <c r="J768" s="71"/>
      <c r="K768" s="71"/>
      <c r="L768" s="71"/>
      <c r="M768" s="71"/>
      <c r="N768" s="71"/>
      <c r="O768" s="71"/>
      <c r="P768" s="71"/>
      <c r="Q768" s="71"/>
      <c r="R768" s="74"/>
    </row>
    <row r="769" spans="2:18" x14ac:dyDescent="0.25">
      <c r="B769" s="69"/>
      <c r="C769" s="77" t="str">
        <f ca="1">IF(ISERROR(($C$3-VLOOKUP($B769,Effectifs!$F$8:$U$907,5,0))/365),"",($C$3-VLOOKUP($B769,Effectifs!$F$8:$U$907,5,0))/365)</f>
        <v/>
      </c>
      <c r="D769" s="82" t="str">
        <f>IF(ISERROR(VLOOKUP($B769,Effectifs!$F$8:$U$907,7,0)),"",VLOOKUP($B769,Effectifs!$F$8:$U$907,7,0))</f>
        <v/>
      </c>
      <c r="E769" s="83" t="str">
        <f>IF(ISERROR(VLOOKUP($B769,Effectifs!$F$8:$U$907,8,0)),"",VLOOKUP($B769,Effectifs!$F$8:$U$907,8,0))</f>
        <v/>
      </c>
      <c r="F769" s="83" t="str">
        <f>IF(ISERROR(VLOOKUP($B769,Effectifs!$F$8:$U$907,10,0)),"",VLOOKUP($B769,Effectifs!$F$8:$U$907,10,0))</f>
        <v/>
      </c>
      <c r="G769" s="82" t="str">
        <f>IF(ISERROR(VLOOKUP($B769,Effectifs!$F$8:$U$907,13,0)),"",VLOOKUP($B769,Effectifs!$F$8:$U$907,13,0))</f>
        <v/>
      </c>
      <c r="H769" s="79" t="str">
        <f>IF(ISERROR(VLOOKUP($B769,Effectifs!$F$8:$U$907,14,0)),"",VLOOKUP($B769,Effectifs!$F$8:$U$907,14,0))</f>
        <v/>
      </c>
      <c r="I769" s="71"/>
      <c r="J769" s="71"/>
      <c r="K769" s="71"/>
      <c r="L769" s="71"/>
      <c r="M769" s="71"/>
      <c r="N769" s="71"/>
      <c r="O769" s="71"/>
      <c r="P769" s="71"/>
      <c r="Q769" s="71"/>
      <c r="R769" s="74"/>
    </row>
    <row r="770" spans="2:18" x14ac:dyDescent="0.25">
      <c r="B770" s="69"/>
      <c r="C770" s="77" t="str">
        <f ca="1">IF(ISERROR(($C$3-VLOOKUP($B770,Effectifs!$F$8:$U$907,5,0))/365),"",($C$3-VLOOKUP($B770,Effectifs!$F$8:$U$907,5,0))/365)</f>
        <v/>
      </c>
      <c r="D770" s="82" t="str">
        <f>IF(ISERROR(VLOOKUP($B770,Effectifs!$F$8:$U$907,7,0)),"",VLOOKUP($B770,Effectifs!$F$8:$U$907,7,0))</f>
        <v/>
      </c>
      <c r="E770" s="83" t="str">
        <f>IF(ISERROR(VLOOKUP($B770,Effectifs!$F$8:$U$907,8,0)),"",VLOOKUP($B770,Effectifs!$F$8:$U$907,8,0))</f>
        <v/>
      </c>
      <c r="F770" s="83" t="str">
        <f>IF(ISERROR(VLOOKUP($B770,Effectifs!$F$8:$U$907,10,0)),"",VLOOKUP($B770,Effectifs!$F$8:$U$907,10,0))</f>
        <v/>
      </c>
      <c r="G770" s="82" t="str">
        <f>IF(ISERROR(VLOOKUP($B770,Effectifs!$F$8:$U$907,13,0)),"",VLOOKUP($B770,Effectifs!$F$8:$U$907,13,0))</f>
        <v/>
      </c>
      <c r="H770" s="79" t="str">
        <f>IF(ISERROR(VLOOKUP($B770,Effectifs!$F$8:$U$907,14,0)),"",VLOOKUP($B770,Effectifs!$F$8:$U$907,14,0))</f>
        <v/>
      </c>
      <c r="I770" s="71"/>
      <c r="J770" s="71"/>
      <c r="K770" s="71"/>
      <c r="L770" s="71"/>
      <c r="M770" s="71"/>
      <c r="N770" s="71"/>
      <c r="O770" s="71"/>
      <c r="P770" s="71"/>
      <c r="Q770" s="71"/>
      <c r="R770" s="74"/>
    </row>
    <row r="771" spans="2:18" x14ac:dyDescent="0.25">
      <c r="B771" s="69"/>
      <c r="C771" s="77" t="str">
        <f ca="1">IF(ISERROR(($C$3-VLOOKUP($B771,Effectifs!$F$8:$U$907,5,0))/365),"",($C$3-VLOOKUP($B771,Effectifs!$F$8:$U$907,5,0))/365)</f>
        <v/>
      </c>
      <c r="D771" s="82" t="str">
        <f>IF(ISERROR(VLOOKUP($B771,Effectifs!$F$8:$U$907,7,0)),"",VLOOKUP($B771,Effectifs!$F$8:$U$907,7,0))</f>
        <v/>
      </c>
      <c r="E771" s="83" t="str">
        <f>IF(ISERROR(VLOOKUP($B771,Effectifs!$F$8:$U$907,8,0)),"",VLOOKUP($B771,Effectifs!$F$8:$U$907,8,0))</f>
        <v/>
      </c>
      <c r="F771" s="83" t="str">
        <f>IF(ISERROR(VLOOKUP($B771,Effectifs!$F$8:$U$907,10,0)),"",VLOOKUP($B771,Effectifs!$F$8:$U$907,10,0))</f>
        <v/>
      </c>
      <c r="G771" s="82" t="str">
        <f>IF(ISERROR(VLOOKUP($B771,Effectifs!$F$8:$U$907,13,0)),"",VLOOKUP($B771,Effectifs!$F$8:$U$907,13,0))</f>
        <v/>
      </c>
      <c r="H771" s="79" t="str">
        <f>IF(ISERROR(VLOOKUP($B771,Effectifs!$F$8:$U$907,14,0)),"",VLOOKUP($B771,Effectifs!$F$8:$U$907,14,0))</f>
        <v/>
      </c>
      <c r="I771" s="71"/>
      <c r="J771" s="71"/>
      <c r="K771" s="71"/>
      <c r="L771" s="71"/>
      <c r="M771" s="71"/>
      <c r="N771" s="71"/>
      <c r="O771" s="71"/>
      <c r="P771" s="71"/>
      <c r="Q771" s="71"/>
      <c r="R771" s="74"/>
    </row>
    <row r="772" spans="2:18" x14ac:dyDescent="0.25">
      <c r="B772" s="69"/>
      <c r="C772" s="77" t="str">
        <f ca="1">IF(ISERROR(($C$3-VLOOKUP($B772,Effectifs!$F$8:$U$907,5,0))/365),"",($C$3-VLOOKUP($B772,Effectifs!$F$8:$U$907,5,0))/365)</f>
        <v/>
      </c>
      <c r="D772" s="82" t="str">
        <f>IF(ISERROR(VLOOKUP($B772,Effectifs!$F$8:$U$907,7,0)),"",VLOOKUP($B772,Effectifs!$F$8:$U$907,7,0))</f>
        <v/>
      </c>
      <c r="E772" s="83" t="str">
        <f>IF(ISERROR(VLOOKUP($B772,Effectifs!$F$8:$U$907,8,0)),"",VLOOKUP($B772,Effectifs!$F$8:$U$907,8,0))</f>
        <v/>
      </c>
      <c r="F772" s="83" t="str">
        <f>IF(ISERROR(VLOOKUP($B772,Effectifs!$F$8:$U$907,10,0)),"",VLOOKUP($B772,Effectifs!$F$8:$U$907,10,0))</f>
        <v/>
      </c>
      <c r="G772" s="82" t="str">
        <f>IF(ISERROR(VLOOKUP($B772,Effectifs!$F$8:$U$907,13,0)),"",VLOOKUP($B772,Effectifs!$F$8:$U$907,13,0))</f>
        <v/>
      </c>
      <c r="H772" s="79" t="str">
        <f>IF(ISERROR(VLOOKUP($B772,Effectifs!$F$8:$U$907,14,0)),"",VLOOKUP($B772,Effectifs!$F$8:$U$907,14,0))</f>
        <v/>
      </c>
      <c r="I772" s="71"/>
      <c r="J772" s="71"/>
      <c r="K772" s="71"/>
      <c r="L772" s="71"/>
      <c r="M772" s="71"/>
      <c r="N772" s="71"/>
      <c r="O772" s="71"/>
      <c r="P772" s="71"/>
      <c r="Q772" s="71"/>
      <c r="R772" s="74"/>
    </row>
    <row r="773" spans="2:18" x14ac:dyDescent="0.25">
      <c r="B773" s="69"/>
      <c r="C773" s="77" t="str">
        <f ca="1">IF(ISERROR(($C$3-VLOOKUP($B773,Effectifs!$F$8:$U$907,5,0))/365),"",($C$3-VLOOKUP($B773,Effectifs!$F$8:$U$907,5,0))/365)</f>
        <v/>
      </c>
      <c r="D773" s="82" t="str">
        <f>IF(ISERROR(VLOOKUP($B773,Effectifs!$F$8:$U$907,7,0)),"",VLOOKUP($B773,Effectifs!$F$8:$U$907,7,0))</f>
        <v/>
      </c>
      <c r="E773" s="83" t="str">
        <f>IF(ISERROR(VLOOKUP($B773,Effectifs!$F$8:$U$907,8,0)),"",VLOOKUP($B773,Effectifs!$F$8:$U$907,8,0))</f>
        <v/>
      </c>
      <c r="F773" s="83" t="str">
        <f>IF(ISERROR(VLOOKUP($B773,Effectifs!$F$8:$U$907,10,0)),"",VLOOKUP($B773,Effectifs!$F$8:$U$907,10,0))</f>
        <v/>
      </c>
      <c r="G773" s="82" t="str">
        <f>IF(ISERROR(VLOOKUP($B773,Effectifs!$F$8:$U$907,13,0)),"",VLOOKUP($B773,Effectifs!$F$8:$U$907,13,0))</f>
        <v/>
      </c>
      <c r="H773" s="79" t="str">
        <f>IF(ISERROR(VLOOKUP($B773,Effectifs!$F$8:$U$907,14,0)),"",VLOOKUP($B773,Effectifs!$F$8:$U$907,14,0))</f>
        <v/>
      </c>
      <c r="I773" s="71"/>
      <c r="J773" s="71"/>
      <c r="K773" s="71"/>
      <c r="L773" s="71"/>
      <c r="M773" s="71"/>
      <c r="N773" s="71"/>
      <c r="O773" s="71"/>
      <c r="P773" s="71"/>
      <c r="Q773" s="71"/>
      <c r="R773" s="74"/>
    </row>
    <row r="774" spans="2:18" x14ac:dyDescent="0.25">
      <c r="B774" s="69"/>
      <c r="C774" s="77" t="str">
        <f ca="1">IF(ISERROR(($C$3-VLOOKUP($B774,Effectifs!$F$8:$U$907,5,0))/365),"",($C$3-VLOOKUP($B774,Effectifs!$F$8:$U$907,5,0))/365)</f>
        <v/>
      </c>
      <c r="D774" s="82" t="str">
        <f>IF(ISERROR(VLOOKUP($B774,Effectifs!$F$8:$U$907,7,0)),"",VLOOKUP($B774,Effectifs!$F$8:$U$907,7,0))</f>
        <v/>
      </c>
      <c r="E774" s="83" t="str">
        <f>IF(ISERROR(VLOOKUP($B774,Effectifs!$F$8:$U$907,8,0)),"",VLOOKUP($B774,Effectifs!$F$8:$U$907,8,0))</f>
        <v/>
      </c>
      <c r="F774" s="83" t="str">
        <f>IF(ISERROR(VLOOKUP($B774,Effectifs!$F$8:$U$907,10,0)),"",VLOOKUP($B774,Effectifs!$F$8:$U$907,10,0))</f>
        <v/>
      </c>
      <c r="G774" s="82" t="str">
        <f>IF(ISERROR(VLOOKUP($B774,Effectifs!$F$8:$U$907,13,0)),"",VLOOKUP($B774,Effectifs!$F$8:$U$907,13,0))</f>
        <v/>
      </c>
      <c r="H774" s="79" t="str">
        <f>IF(ISERROR(VLOOKUP($B774,Effectifs!$F$8:$U$907,14,0)),"",VLOOKUP($B774,Effectifs!$F$8:$U$907,14,0))</f>
        <v/>
      </c>
      <c r="I774" s="71"/>
      <c r="J774" s="71"/>
      <c r="K774" s="71"/>
      <c r="L774" s="71"/>
      <c r="M774" s="71"/>
      <c r="N774" s="71"/>
      <c r="O774" s="71"/>
      <c r="P774" s="71"/>
      <c r="Q774" s="71"/>
      <c r="R774" s="74"/>
    </row>
    <row r="775" spans="2:18" x14ac:dyDescent="0.25">
      <c r="B775" s="69"/>
      <c r="C775" s="77" t="str">
        <f ca="1">IF(ISERROR(($C$3-VLOOKUP($B775,Effectifs!$F$8:$U$907,5,0))/365),"",($C$3-VLOOKUP($B775,Effectifs!$F$8:$U$907,5,0))/365)</f>
        <v/>
      </c>
      <c r="D775" s="82" t="str">
        <f>IF(ISERROR(VLOOKUP($B775,Effectifs!$F$8:$U$907,7,0)),"",VLOOKUP($B775,Effectifs!$F$8:$U$907,7,0))</f>
        <v/>
      </c>
      <c r="E775" s="83" t="str">
        <f>IF(ISERROR(VLOOKUP($B775,Effectifs!$F$8:$U$907,8,0)),"",VLOOKUP($B775,Effectifs!$F$8:$U$907,8,0))</f>
        <v/>
      </c>
      <c r="F775" s="83" t="str">
        <f>IF(ISERROR(VLOOKUP($B775,Effectifs!$F$8:$U$907,10,0)),"",VLOOKUP($B775,Effectifs!$F$8:$U$907,10,0))</f>
        <v/>
      </c>
      <c r="G775" s="82" t="str">
        <f>IF(ISERROR(VLOOKUP($B775,Effectifs!$F$8:$U$907,13,0)),"",VLOOKUP($B775,Effectifs!$F$8:$U$907,13,0))</f>
        <v/>
      </c>
      <c r="H775" s="79" t="str">
        <f>IF(ISERROR(VLOOKUP($B775,Effectifs!$F$8:$U$907,14,0)),"",VLOOKUP($B775,Effectifs!$F$8:$U$907,14,0))</f>
        <v/>
      </c>
      <c r="I775" s="71"/>
      <c r="J775" s="71"/>
      <c r="K775" s="71"/>
      <c r="L775" s="71"/>
      <c r="M775" s="71"/>
      <c r="N775" s="71"/>
      <c r="O775" s="71"/>
      <c r="P775" s="71"/>
      <c r="Q775" s="71"/>
      <c r="R775" s="74"/>
    </row>
    <row r="776" spans="2:18" x14ac:dyDescent="0.25">
      <c r="B776" s="69"/>
      <c r="C776" s="77" t="str">
        <f ca="1">IF(ISERROR(($C$3-VLOOKUP($B776,Effectifs!$F$8:$U$907,5,0))/365),"",($C$3-VLOOKUP($B776,Effectifs!$F$8:$U$907,5,0))/365)</f>
        <v/>
      </c>
      <c r="D776" s="82" t="str">
        <f>IF(ISERROR(VLOOKUP($B776,Effectifs!$F$8:$U$907,7,0)),"",VLOOKUP($B776,Effectifs!$F$8:$U$907,7,0))</f>
        <v/>
      </c>
      <c r="E776" s="83" t="str">
        <f>IF(ISERROR(VLOOKUP($B776,Effectifs!$F$8:$U$907,8,0)),"",VLOOKUP($B776,Effectifs!$F$8:$U$907,8,0))</f>
        <v/>
      </c>
      <c r="F776" s="83" t="str">
        <f>IF(ISERROR(VLOOKUP($B776,Effectifs!$F$8:$U$907,10,0)),"",VLOOKUP($B776,Effectifs!$F$8:$U$907,10,0))</f>
        <v/>
      </c>
      <c r="G776" s="82" t="str">
        <f>IF(ISERROR(VLOOKUP($B776,Effectifs!$F$8:$U$907,13,0)),"",VLOOKUP($B776,Effectifs!$F$8:$U$907,13,0))</f>
        <v/>
      </c>
      <c r="H776" s="79" t="str">
        <f>IF(ISERROR(VLOOKUP($B776,Effectifs!$F$8:$U$907,14,0)),"",VLOOKUP($B776,Effectifs!$F$8:$U$907,14,0))</f>
        <v/>
      </c>
      <c r="I776" s="71"/>
      <c r="J776" s="71"/>
      <c r="K776" s="71"/>
      <c r="L776" s="71"/>
      <c r="M776" s="71"/>
      <c r="N776" s="71"/>
      <c r="O776" s="71"/>
      <c r="P776" s="71"/>
      <c r="Q776" s="71"/>
      <c r="R776" s="74"/>
    </row>
    <row r="777" spans="2:18" x14ac:dyDescent="0.25">
      <c r="B777" s="69"/>
      <c r="C777" s="77" t="str">
        <f ca="1">IF(ISERROR(($C$3-VLOOKUP($B777,Effectifs!$F$8:$U$907,5,0))/365),"",($C$3-VLOOKUP($B777,Effectifs!$F$8:$U$907,5,0))/365)</f>
        <v/>
      </c>
      <c r="D777" s="82" t="str">
        <f>IF(ISERROR(VLOOKUP($B777,Effectifs!$F$8:$U$907,7,0)),"",VLOOKUP($B777,Effectifs!$F$8:$U$907,7,0))</f>
        <v/>
      </c>
      <c r="E777" s="83" t="str">
        <f>IF(ISERROR(VLOOKUP($B777,Effectifs!$F$8:$U$907,8,0)),"",VLOOKUP($B777,Effectifs!$F$8:$U$907,8,0))</f>
        <v/>
      </c>
      <c r="F777" s="83" t="str">
        <f>IF(ISERROR(VLOOKUP($B777,Effectifs!$F$8:$U$907,10,0)),"",VLOOKUP($B777,Effectifs!$F$8:$U$907,10,0))</f>
        <v/>
      </c>
      <c r="G777" s="82" t="str">
        <f>IF(ISERROR(VLOOKUP($B777,Effectifs!$F$8:$U$907,13,0)),"",VLOOKUP($B777,Effectifs!$F$8:$U$907,13,0))</f>
        <v/>
      </c>
      <c r="H777" s="79" t="str">
        <f>IF(ISERROR(VLOOKUP($B777,Effectifs!$F$8:$U$907,14,0)),"",VLOOKUP($B777,Effectifs!$F$8:$U$907,14,0))</f>
        <v/>
      </c>
      <c r="I777" s="71"/>
      <c r="J777" s="71"/>
      <c r="K777" s="71"/>
      <c r="L777" s="71"/>
      <c r="M777" s="71"/>
      <c r="N777" s="71"/>
      <c r="O777" s="71"/>
      <c r="P777" s="71"/>
      <c r="Q777" s="71"/>
      <c r="R777" s="74"/>
    </row>
    <row r="778" spans="2:18" x14ac:dyDescent="0.25">
      <c r="B778" s="69"/>
      <c r="C778" s="77" t="str">
        <f ca="1">IF(ISERROR(($C$3-VLOOKUP($B778,Effectifs!$F$8:$U$907,5,0))/365),"",($C$3-VLOOKUP($B778,Effectifs!$F$8:$U$907,5,0))/365)</f>
        <v/>
      </c>
      <c r="D778" s="82" t="str">
        <f>IF(ISERROR(VLOOKUP($B778,Effectifs!$F$8:$U$907,7,0)),"",VLOOKUP($B778,Effectifs!$F$8:$U$907,7,0))</f>
        <v/>
      </c>
      <c r="E778" s="83" t="str">
        <f>IF(ISERROR(VLOOKUP($B778,Effectifs!$F$8:$U$907,8,0)),"",VLOOKUP($B778,Effectifs!$F$8:$U$907,8,0))</f>
        <v/>
      </c>
      <c r="F778" s="83" t="str">
        <f>IF(ISERROR(VLOOKUP($B778,Effectifs!$F$8:$U$907,10,0)),"",VLOOKUP($B778,Effectifs!$F$8:$U$907,10,0))</f>
        <v/>
      </c>
      <c r="G778" s="82" t="str">
        <f>IF(ISERROR(VLOOKUP($B778,Effectifs!$F$8:$U$907,13,0)),"",VLOOKUP($B778,Effectifs!$F$8:$U$907,13,0))</f>
        <v/>
      </c>
      <c r="H778" s="79" t="str">
        <f>IF(ISERROR(VLOOKUP($B778,Effectifs!$F$8:$U$907,14,0)),"",VLOOKUP($B778,Effectifs!$F$8:$U$907,14,0))</f>
        <v/>
      </c>
      <c r="I778" s="71"/>
      <c r="J778" s="71"/>
      <c r="K778" s="71"/>
      <c r="L778" s="71"/>
      <c r="M778" s="71"/>
      <c r="N778" s="71"/>
      <c r="O778" s="71"/>
      <c r="P778" s="71"/>
      <c r="Q778" s="71"/>
      <c r="R778" s="74"/>
    </row>
    <row r="779" spans="2:18" x14ac:dyDescent="0.25">
      <c r="B779" s="69"/>
      <c r="C779" s="77" t="str">
        <f ca="1">IF(ISERROR(($C$3-VLOOKUP($B779,Effectifs!$F$8:$U$907,5,0))/365),"",($C$3-VLOOKUP($B779,Effectifs!$F$8:$U$907,5,0))/365)</f>
        <v/>
      </c>
      <c r="D779" s="82" t="str">
        <f>IF(ISERROR(VLOOKUP($B779,Effectifs!$F$8:$U$907,7,0)),"",VLOOKUP($B779,Effectifs!$F$8:$U$907,7,0))</f>
        <v/>
      </c>
      <c r="E779" s="83" t="str">
        <f>IF(ISERROR(VLOOKUP($B779,Effectifs!$F$8:$U$907,8,0)),"",VLOOKUP($B779,Effectifs!$F$8:$U$907,8,0))</f>
        <v/>
      </c>
      <c r="F779" s="83" t="str">
        <f>IF(ISERROR(VLOOKUP($B779,Effectifs!$F$8:$U$907,10,0)),"",VLOOKUP($B779,Effectifs!$F$8:$U$907,10,0))</f>
        <v/>
      </c>
      <c r="G779" s="82" t="str">
        <f>IF(ISERROR(VLOOKUP($B779,Effectifs!$F$8:$U$907,13,0)),"",VLOOKUP($B779,Effectifs!$F$8:$U$907,13,0))</f>
        <v/>
      </c>
      <c r="H779" s="79" t="str">
        <f>IF(ISERROR(VLOOKUP($B779,Effectifs!$F$8:$U$907,14,0)),"",VLOOKUP($B779,Effectifs!$F$8:$U$907,14,0))</f>
        <v/>
      </c>
      <c r="I779" s="71"/>
      <c r="J779" s="71"/>
      <c r="K779" s="71"/>
      <c r="L779" s="71"/>
      <c r="M779" s="71"/>
      <c r="N779" s="71"/>
      <c r="O779" s="71"/>
      <c r="P779" s="71"/>
      <c r="Q779" s="71"/>
      <c r="R779" s="74"/>
    </row>
    <row r="780" spans="2:18" x14ac:dyDescent="0.25">
      <c r="B780" s="69"/>
      <c r="C780" s="77" t="str">
        <f ca="1">IF(ISERROR(($C$3-VLOOKUP($B780,Effectifs!$F$8:$U$907,5,0))/365),"",($C$3-VLOOKUP($B780,Effectifs!$F$8:$U$907,5,0))/365)</f>
        <v/>
      </c>
      <c r="D780" s="82" t="str">
        <f>IF(ISERROR(VLOOKUP($B780,Effectifs!$F$8:$U$907,7,0)),"",VLOOKUP($B780,Effectifs!$F$8:$U$907,7,0))</f>
        <v/>
      </c>
      <c r="E780" s="83" t="str">
        <f>IF(ISERROR(VLOOKUP($B780,Effectifs!$F$8:$U$907,8,0)),"",VLOOKUP($B780,Effectifs!$F$8:$U$907,8,0))</f>
        <v/>
      </c>
      <c r="F780" s="83" t="str">
        <f>IF(ISERROR(VLOOKUP($B780,Effectifs!$F$8:$U$907,10,0)),"",VLOOKUP($B780,Effectifs!$F$8:$U$907,10,0))</f>
        <v/>
      </c>
      <c r="G780" s="82" t="str">
        <f>IF(ISERROR(VLOOKUP($B780,Effectifs!$F$8:$U$907,13,0)),"",VLOOKUP($B780,Effectifs!$F$8:$U$907,13,0))</f>
        <v/>
      </c>
      <c r="H780" s="79" t="str">
        <f>IF(ISERROR(VLOOKUP($B780,Effectifs!$F$8:$U$907,14,0)),"",VLOOKUP($B780,Effectifs!$F$8:$U$907,14,0))</f>
        <v/>
      </c>
      <c r="I780" s="71"/>
      <c r="J780" s="71"/>
      <c r="K780" s="71"/>
      <c r="L780" s="71"/>
      <c r="M780" s="71"/>
      <c r="N780" s="71"/>
      <c r="O780" s="71"/>
      <c r="P780" s="71"/>
      <c r="Q780" s="71"/>
      <c r="R780" s="74"/>
    </row>
    <row r="781" spans="2:18" x14ac:dyDescent="0.25">
      <c r="B781" s="69"/>
      <c r="C781" s="77" t="str">
        <f ca="1">IF(ISERROR(($C$3-VLOOKUP($B781,Effectifs!$F$8:$U$907,5,0))/365),"",($C$3-VLOOKUP($B781,Effectifs!$F$8:$U$907,5,0))/365)</f>
        <v/>
      </c>
      <c r="D781" s="82" t="str">
        <f>IF(ISERROR(VLOOKUP($B781,Effectifs!$F$8:$U$907,7,0)),"",VLOOKUP($B781,Effectifs!$F$8:$U$907,7,0))</f>
        <v/>
      </c>
      <c r="E781" s="83" t="str">
        <f>IF(ISERROR(VLOOKUP($B781,Effectifs!$F$8:$U$907,8,0)),"",VLOOKUP($B781,Effectifs!$F$8:$U$907,8,0))</f>
        <v/>
      </c>
      <c r="F781" s="83" t="str">
        <f>IF(ISERROR(VLOOKUP($B781,Effectifs!$F$8:$U$907,10,0)),"",VLOOKUP($B781,Effectifs!$F$8:$U$907,10,0))</f>
        <v/>
      </c>
      <c r="G781" s="82" t="str">
        <f>IF(ISERROR(VLOOKUP($B781,Effectifs!$F$8:$U$907,13,0)),"",VLOOKUP($B781,Effectifs!$F$8:$U$907,13,0))</f>
        <v/>
      </c>
      <c r="H781" s="79" t="str">
        <f>IF(ISERROR(VLOOKUP($B781,Effectifs!$F$8:$U$907,14,0)),"",VLOOKUP($B781,Effectifs!$F$8:$U$907,14,0))</f>
        <v/>
      </c>
      <c r="I781" s="71"/>
      <c r="J781" s="71"/>
      <c r="K781" s="71"/>
      <c r="L781" s="71"/>
      <c r="M781" s="71"/>
      <c r="N781" s="71"/>
      <c r="O781" s="71"/>
      <c r="P781" s="71"/>
      <c r="Q781" s="71"/>
      <c r="R781" s="74"/>
    </row>
    <row r="782" spans="2:18" x14ac:dyDescent="0.25">
      <c r="B782" s="69"/>
      <c r="C782" s="77" t="str">
        <f ca="1">IF(ISERROR(($C$3-VLOOKUP($B782,Effectifs!$F$8:$U$907,5,0))/365),"",($C$3-VLOOKUP($B782,Effectifs!$F$8:$U$907,5,0))/365)</f>
        <v/>
      </c>
      <c r="D782" s="82" t="str">
        <f>IF(ISERROR(VLOOKUP($B782,Effectifs!$F$8:$U$907,7,0)),"",VLOOKUP($B782,Effectifs!$F$8:$U$907,7,0))</f>
        <v/>
      </c>
      <c r="E782" s="83" t="str">
        <f>IF(ISERROR(VLOOKUP($B782,Effectifs!$F$8:$U$907,8,0)),"",VLOOKUP($B782,Effectifs!$F$8:$U$907,8,0))</f>
        <v/>
      </c>
      <c r="F782" s="83" t="str">
        <f>IF(ISERROR(VLOOKUP($B782,Effectifs!$F$8:$U$907,10,0)),"",VLOOKUP($B782,Effectifs!$F$8:$U$907,10,0))</f>
        <v/>
      </c>
      <c r="G782" s="82" t="str">
        <f>IF(ISERROR(VLOOKUP($B782,Effectifs!$F$8:$U$907,13,0)),"",VLOOKUP($B782,Effectifs!$F$8:$U$907,13,0))</f>
        <v/>
      </c>
      <c r="H782" s="79" t="str">
        <f>IF(ISERROR(VLOOKUP($B782,Effectifs!$F$8:$U$907,14,0)),"",VLOOKUP($B782,Effectifs!$F$8:$U$907,14,0))</f>
        <v/>
      </c>
      <c r="I782" s="71"/>
      <c r="J782" s="71"/>
      <c r="K782" s="71"/>
      <c r="L782" s="71"/>
      <c r="M782" s="71"/>
      <c r="N782" s="71"/>
      <c r="O782" s="71"/>
      <c r="P782" s="71"/>
      <c r="Q782" s="71"/>
      <c r="R782" s="74"/>
    </row>
    <row r="783" spans="2:18" x14ac:dyDescent="0.25">
      <c r="B783" s="69"/>
      <c r="C783" s="77" t="str">
        <f ca="1">IF(ISERROR(($C$3-VLOOKUP($B783,Effectifs!$F$8:$U$907,5,0))/365),"",($C$3-VLOOKUP($B783,Effectifs!$F$8:$U$907,5,0))/365)</f>
        <v/>
      </c>
      <c r="D783" s="82" t="str">
        <f>IF(ISERROR(VLOOKUP($B783,Effectifs!$F$8:$U$907,7,0)),"",VLOOKUP($B783,Effectifs!$F$8:$U$907,7,0))</f>
        <v/>
      </c>
      <c r="E783" s="83" t="str">
        <f>IF(ISERROR(VLOOKUP($B783,Effectifs!$F$8:$U$907,8,0)),"",VLOOKUP($B783,Effectifs!$F$8:$U$907,8,0))</f>
        <v/>
      </c>
      <c r="F783" s="83" t="str">
        <f>IF(ISERROR(VLOOKUP($B783,Effectifs!$F$8:$U$907,10,0)),"",VLOOKUP($B783,Effectifs!$F$8:$U$907,10,0))</f>
        <v/>
      </c>
      <c r="G783" s="82" t="str">
        <f>IF(ISERROR(VLOOKUP($B783,Effectifs!$F$8:$U$907,13,0)),"",VLOOKUP($B783,Effectifs!$F$8:$U$907,13,0))</f>
        <v/>
      </c>
      <c r="H783" s="79" t="str">
        <f>IF(ISERROR(VLOOKUP($B783,Effectifs!$F$8:$U$907,14,0)),"",VLOOKUP($B783,Effectifs!$F$8:$U$907,14,0))</f>
        <v/>
      </c>
      <c r="I783" s="71"/>
      <c r="J783" s="71"/>
      <c r="K783" s="71"/>
      <c r="L783" s="71"/>
      <c r="M783" s="71"/>
      <c r="N783" s="71"/>
      <c r="O783" s="71"/>
      <c r="P783" s="71"/>
      <c r="Q783" s="71"/>
      <c r="R783" s="74"/>
    </row>
    <row r="784" spans="2:18" x14ac:dyDescent="0.25">
      <c r="B784" s="69"/>
      <c r="C784" s="77" t="str">
        <f ca="1">IF(ISERROR(($C$3-VLOOKUP($B784,Effectifs!$F$8:$U$907,5,0))/365),"",($C$3-VLOOKUP($B784,Effectifs!$F$8:$U$907,5,0))/365)</f>
        <v/>
      </c>
      <c r="D784" s="82" t="str">
        <f>IF(ISERROR(VLOOKUP($B784,Effectifs!$F$8:$U$907,7,0)),"",VLOOKUP($B784,Effectifs!$F$8:$U$907,7,0))</f>
        <v/>
      </c>
      <c r="E784" s="83" t="str">
        <f>IF(ISERROR(VLOOKUP($B784,Effectifs!$F$8:$U$907,8,0)),"",VLOOKUP($B784,Effectifs!$F$8:$U$907,8,0))</f>
        <v/>
      </c>
      <c r="F784" s="83" t="str">
        <f>IF(ISERROR(VLOOKUP($B784,Effectifs!$F$8:$U$907,10,0)),"",VLOOKUP($B784,Effectifs!$F$8:$U$907,10,0))</f>
        <v/>
      </c>
      <c r="G784" s="82" t="str">
        <f>IF(ISERROR(VLOOKUP($B784,Effectifs!$F$8:$U$907,13,0)),"",VLOOKUP($B784,Effectifs!$F$8:$U$907,13,0))</f>
        <v/>
      </c>
      <c r="H784" s="79" t="str">
        <f>IF(ISERROR(VLOOKUP($B784,Effectifs!$F$8:$U$907,14,0)),"",VLOOKUP($B784,Effectifs!$F$8:$U$907,14,0))</f>
        <v/>
      </c>
      <c r="I784" s="71"/>
      <c r="J784" s="71"/>
      <c r="K784" s="71"/>
      <c r="L784" s="71"/>
      <c r="M784" s="71"/>
      <c r="N784" s="71"/>
      <c r="O784" s="71"/>
      <c r="P784" s="71"/>
      <c r="Q784" s="71"/>
      <c r="R784" s="74"/>
    </row>
    <row r="785" spans="2:18" x14ac:dyDescent="0.25">
      <c r="B785" s="69"/>
      <c r="C785" s="77" t="str">
        <f ca="1">IF(ISERROR(($C$3-VLOOKUP($B785,Effectifs!$F$8:$U$907,5,0))/365),"",($C$3-VLOOKUP($B785,Effectifs!$F$8:$U$907,5,0))/365)</f>
        <v/>
      </c>
      <c r="D785" s="82" t="str">
        <f>IF(ISERROR(VLOOKUP($B785,Effectifs!$F$8:$U$907,7,0)),"",VLOOKUP($B785,Effectifs!$F$8:$U$907,7,0))</f>
        <v/>
      </c>
      <c r="E785" s="83" t="str">
        <f>IF(ISERROR(VLOOKUP($B785,Effectifs!$F$8:$U$907,8,0)),"",VLOOKUP($B785,Effectifs!$F$8:$U$907,8,0))</f>
        <v/>
      </c>
      <c r="F785" s="83" t="str">
        <f>IF(ISERROR(VLOOKUP($B785,Effectifs!$F$8:$U$907,10,0)),"",VLOOKUP($B785,Effectifs!$F$8:$U$907,10,0))</f>
        <v/>
      </c>
      <c r="G785" s="82" t="str">
        <f>IF(ISERROR(VLOOKUP($B785,Effectifs!$F$8:$U$907,13,0)),"",VLOOKUP($B785,Effectifs!$F$8:$U$907,13,0))</f>
        <v/>
      </c>
      <c r="H785" s="79" t="str">
        <f>IF(ISERROR(VLOOKUP($B785,Effectifs!$F$8:$U$907,14,0)),"",VLOOKUP($B785,Effectifs!$F$8:$U$907,14,0))</f>
        <v/>
      </c>
      <c r="I785" s="71"/>
      <c r="J785" s="71"/>
      <c r="K785" s="71"/>
      <c r="L785" s="71"/>
      <c r="M785" s="71"/>
      <c r="N785" s="71"/>
      <c r="O785" s="71"/>
      <c r="P785" s="71"/>
      <c r="Q785" s="71"/>
      <c r="R785" s="74"/>
    </row>
    <row r="786" spans="2:18" x14ac:dyDescent="0.25">
      <c r="B786" s="69"/>
      <c r="C786" s="77" t="str">
        <f ca="1">IF(ISERROR(($C$3-VLOOKUP($B786,Effectifs!$F$8:$U$907,5,0))/365),"",($C$3-VLOOKUP($B786,Effectifs!$F$8:$U$907,5,0))/365)</f>
        <v/>
      </c>
      <c r="D786" s="82" t="str">
        <f>IF(ISERROR(VLOOKUP($B786,Effectifs!$F$8:$U$907,7,0)),"",VLOOKUP($B786,Effectifs!$F$8:$U$907,7,0))</f>
        <v/>
      </c>
      <c r="E786" s="83" t="str">
        <f>IF(ISERROR(VLOOKUP($B786,Effectifs!$F$8:$U$907,8,0)),"",VLOOKUP($B786,Effectifs!$F$8:$U$907,8,0))</f>
        <v/>
      </c>
      <c r="F786" s="83" t="str">
        <f>IF(ISERROR(VLOOKUP($B786,Effectifs!$F$8:$U$907,10,0)),"",VLOOKUP($B786,Effectifs!$F$8:$U$907,10,0))</f>
        <v/>
      </c>
      <c r="G786" s="82" t="str">
        <f>IF(ISERROR(VLOOKUP($B786,Effectifs!$F$8:$U$907,13,0)),"",VLOOKUP($B786,Effectifs!$F$8:$U$907,13,0))</f>
        <v/>
      </c>
      <c r="H786" s="79" t="str">
        <f>IF(ISERROR(VLOOKUP($B786,Effectifs!$F$8:$U$907,14,0)),"",VLOOKUP($B786,Effectifs!$F$8:$U$907,14,0))</f>
        <v/>
      </c>
      <c r="I786" s="71"/>
      <c r="J786" s="71"/>
      <c r="K786" s="71"/>
      <c r="L786" s="71"/>
      <c r="M786" s="71"/>
      <c r="N786" s="71"/>
      <c r="O786" s="71"/>
      <c r="P786" s="71"/>
      <c r="Q786" s="71"/>
      <c r="R786" s="74"/>
    </row>
    <row r="787" spans="2:18" x14ac:dyDescent="0.25">
      <c r="B787" s="69"/>
      <c r="C787" s="77" t="str">
        <f ca="1">IF(ISERROR(($C$3-VLOOKUP($B787,Effectifs!$F$8:$U$907,5,0))/365),"",($C$3-VLOOKUP($B787,Effectifs!$F$8:$U$907,5,0))/365)</f>
        <v/>
      </c>
      <c r="D787" s="82" t="str">
        <f>IF(ISERROR(VLOOKUP($B787,Effectifs!$F$8:$U$907,7,0)),"",VLOOKUP($B787,Effectifs!$F$8:$U$907,7,0))</f>
        <v/>
      </c>
      <c r="E787" s="83" t="str">
        <f>IF(ISERROR(VLOOKUP($B787,Effectifs!$F$8:$U$907,8,0)),"",VLOOKUP($B787,Effectifs!$F$8:$U$907,8,0))</f>
        <v/>
      </c>
      <c r="F787" s="83" t="str">
        <f>IF(ISERROR(VLOOKUP($B787,Effectifs!$F$8:$U$907,10,0)),"",VLOOKUP($B787,Effectifs!$F$8:$U$907,10,0))</f>
        <v/>
      </c>
      <c r="G787" s="82" t="str">
        <f>IF(ISERROR(VLOOKUP($B787,Effectifs!$F$8:$U$907,13,0)),"",VLOOKUP($B787,Effectifs!$F$8:$U$907,13,0))</f>
        <v/>
      </c>
      <c r="H787" s="79" t="str">
        <f>IF(ISERROR(VLOOKUP($B787,Effectifs!$F$8:$U$907,14,0)),"",VLOOKUP($B787,Effectifs!$F$8:$U$907,14,0))</f>
        <v/>
      </c>
      <c r="I787" s="71"/>
      <c r="J787" s="71"/>
      <c r="K787" s="71"/>
      <c r="L787" s="71"/>
      <c r="M787" s="71"/>
      <c r="N787" s="71"/>
      <c r="O787" s="71"/>
      <c r="P787" s="71"/>
      <c r="Q787" s="71"/>
      <c r="R787" s="74"/>
    </row>
    <row r="788" spans="2:18" x14ac:dyDescent="0.25">
      <c r="B788" s="69"/>
      <c r="C788" s="77" t="str">
        <f ca="1">IF(ISERROR(($C$3-VLOOKUP($B788,Effectifs!$F$8:$U$907,5,0))/365),"",($C$3-VLOOKUP($B788,Effectifs!$F$8:$U$907,5,0))/365)</f>
        <v/>
      </c>
      <c r="D788" s="82" t="str">
        <f>IF(ISERROR(VLOOKUP($B788,Effectifs!$F$8:$U$907,7,0)),"",VLOOKUP($B788,Effectifs!$F$8:$U$907,7,0))</f>
        <v/>
      </c>
      <c r="E788" s="83" t="str">
        <f>IF(ISERROR(VLOOKUP($B788,Effectifs!$F$8:$U$907,8,0)),"",VLOOKUP($B788,Effectifs!$F$8:$U$907,8,0))</f>
        <v/>
      </c>
      <c r="F788" s="83" t="str">
        <f>IF(ISERROR(VLOOKUP($B788,Effectifs!$F$8:$U$907,10,0)),"",VLOOKUP($B788,Effectifs!$F$8:$U$907,10,0))</f>
        <v/>
      </c>
      <c r="G788" s="82" t="str">
        <f>IF(ISERROR(VLOOKUP($B788,Effectifs!$F$8:$U$907,13,0)),"",VLOOKUP($B788,Effectifs!$F$8:$U$907,13,0))</f>
        <v/>
      </c>
      <c r="H788" s="79" t="str">
        <f>IF(ISERROR(VLOOKUP($B788,Effectifs!$F$8:$U$907,14,0)),"",VLOOKUP($B788,Effectifs!$F$8:$U$907,14,0))</f>
        <v/>
      </c>
      <c r="I788" s="71"/>
      <c r="J788" s="71"/>
      <c r="K788" s="71"/>
      <c r="L788" s="71"/>
      <c r="M788" s="71"/>
      <c r="N788" s="71"/>
      <c r="O788" s="71"/>
      <c r="P788" s="71"/>
      <c r="Q788" s="71"/>
      <c r="R788" s="74"/>
    </row>
    <row r="789" spans="2:18" x14ac:dyDescent="0.25">
      <c r="B789" s="69"/>
      <c r="C789" s="77" t="str">
        <f ca="1">IF(ISERROR(($C$3-VLOOKUP($B789,Effectifs!$F$8:$U$907,5,0))/365),"",($C$3-VLOOKUP($B789,Effectifs!$F$8:$U$907,5,0))/365)</f>
        <v/>
      </c>
      <c r="D789" s="82" t="str">
        <f>IF(ISERROR(VLOOKUP($B789,Effectifs!$F$8:$U$907,7,0)),"",VLOOKUP($B789,Effectifs!$F$8:$U$907,7,0))</f>
        <v/>
      </c>
      <c r="E789" s="83" t="str">
        <f>IF(ISERROR(VLOOKUP($B789,Effectifs!$F$8:$U$907,8,0)),"",VLOOKUP($B789,Effectifs!$F$8:$U$907,8,0))</f>
        <v/>
      </c>
      <c r="F789" s="83" t="str">
        <f>IF(ISERROR(VLOOKUP($B789,Effectifs!$F$8:$U$907,10,0)),"",VLOOKUP($B789,Effectifs!$F$8:$U$907,10,0))</f>
        <v/>
      </c>
      <c r="G789" s="82" t="str">
        <f>IF(ISERROR(VLOOKUP($B789,Effectifs!$F$8:$U$907,13,0)),"",VLOOKUP($B789,Effectifs!$F$8:$U$907,13,0))</f>
        <v/>
      </c>
      <c r="H789" s="79" t="str">
        <f>IF(ISERROR(VLOOKUP($B789,Effectifs!$F$8:$U$907,14,0)),"",VLOOKUP($B789,Effectifs!$F$8:$U$907,14,0))</f>
        <v/>
      </c>
      <c r="I789" s="71"/>
      <c r="J789" s="71"/>
      <c r="K789" s="71"/>
      <c r="L789" s="71"/>
      <c r="M789" s="71"/>
      <c r="N789" s="71"/>
      <c r="O789" s="71"/>
      <c r="P789" s="71"/>
      <c r="Q789" s="71"/>
      <c r="R789" s="74"/>
    </row>
    <row r="790" spans="2:18" x14ac:dyDescent="0.25">
      <c r="B790" s="69"/>
      <c r="C790" s="77" t="str">
        <f ca="1">IF(ISERROR(($C$3-VLOOKUP($B790,Effectifs!$F$8:$U$907,5,0))/365),"",($C$3-VLOOKUP($B790,Effectifs!$F$8:$U$907,5,0))/365)</f>
        <v/>
      </c>
      <c r="D790" s="82" t="str">
        <f>IF(ISERROR(VLOOKUP($B790,Effectifs!$F$8:$U$907,7,0)),"",VLOOKUP($B790,Effectifs!$F$8:$U$907,7,0))</f>
        <v/>
      </c>
      <c r="E790" s="83" t="str">
        <f>IF(ISERROR(VLOOKUP($B790,Effectifs!$F$8:$U$907,8,0)),"",VLOOKUP($B790,Effectifs!$F$8:$U$907,8,0))</f>
        <v/>
      </c>
      <c r="F790" s="83" t="str">
        <f>IF(ISERROR(VLOOKUP($B790,Effectifs!$F$8:$U$907,10,0)),"",VLOOKUP($B790,Effectifs!$F$8:$U$907,10,0))</f>
        <v/>
      </c>
      <c r="G790" s="82" t="str">
        <f>IF(ISERROR(VLOOKUP($B790,Effectifs!$F$8:$U$907,13,0)),"",VLOOKUP($B790,Effectifs!$F$8:$U$907,13,0))</f>
        <v/>
      </c>
      <c r="H790" s="79" t="str">
        <f>IF(ISERROR(VLOOKUP($B790,Effectifs!$F$8:$U$907,14,0)),"",VLOOKUP($B790,Effectifs!$F$8:$U$907,14,0))</f>
        <v/>
      </c>
      <c r="I790" s="71"/>
      <c r="J790" s="71"/>
      <c r="K790" s="71"/>
      <c r="L790" s="71"/>
      <c r="M790" s="71"/>
      <c r="N790" s="71"/>
      <c r="O790" s="71"/>
      <c r="P790" s="71"/>
      <c r="Q790" s="71"/>
      <c r="R790" s="74"/>
    </row>
    <row r="791" spans="2:18" x14ac:dyDescent="0.25">
      <c r="B791" s="69"/>
      <c r="C791" s="77" t="str">
        <f ca="1">IF(ISERROR(($C$3-VLOOKUP($B791,Effectifs!$F$8:$U$907,5,0))/365),"",($C$3-VLOOKUP($B791,Effectifs!$F$8:$U$907,5,0))/365)</f>
        <v/>
      </c>
      <c r="D791" s="82" t="str">
        <f>IF(ISERROR(VLOOKUP($B791,Effectifs!$F$8:$U$907,7,0)),"",VLOOKUP($B791,Effectifs!$F$8:$U$907,7,0))</f>
        <v/>
      </c>
      <c r="E791" s="83" t="str">
        <f>IF(ISERROR(VLOOKUP($B791,Effectifs!$F$8:$U$907,8,0)),"",VLOOKUP($B791,Effectifs!$F$8:$U$907,8,0))</f>
        <v/>
      </c>
      <c r="F791" s="83" t="str">
        <f>IF(ISERROR(VLOOKUP($B791,Effectifs!$F$8:$U$907,10,0)),"",VLOOKUP($B791,Effectifs!$F$8:$U$907,10,0))</f>
        <v/>
      </c>
      <c r="G791" s="82" t="str">
        <f>IF(ISERROR(VLOOKUP($B791,Effectifs!$F$8:$U$907,13,0)),"",VLOOKUP($B791,Effectifs!$F$8:$U$907,13,0))</f>
        <v/>
      </c>
      <c r="H791" s="79" t="str">
        <f>IF(ISERROR(VLOOKUP($B791,Effectifs!$F$8:$U$907,14,0)),"",VLOOKUP($B791,Effectifs!$F$8:$U$907,14,0))</f>
        <v/>
      </c>
      <c r="I791" s="71"/>
      <c r="J791" s="71"/>
      <c r="K791" s="71"/>
      <c r="L791" s="71"/>
      <c r="M791" s="71"/>
      <c r="N791" s="71"/>
      <c r="O791" s="71"/>
      <c r="P791" s="71"/>
      <c r="Q791" s="71"/>
      <c r="R791" s="74"/>
    </row>
    <row r="792" spans="2:18" x14ac:dyDescent="0.25">
      <c r="B792" s="69"/>
      <c r="C792" s="77" t="str">
        <f ca="1">IF(ISERROR(($C$3-VLOOKUP($B792,Effectifs!$F$8:$U$907,5,0))/365),"",($C$3-VLOOKUP($B792,Effectifs!$F$8:$U$907,5,0))/365)</f>
        <v/>
      </c>
      <c r="D792" s="82" t="str">
        <f>IF(ISERROR(VLOOKUP($B792,Effectifs!$F$8:$U$907,7,0)),"",VLOOKUP($B792,Effectifs!$F$8:$U$907,7,0))</f>
        <v/>
      </c>
      <c r="E792" s="83" t="str">
        <f>IF(ISERROR(VLOOKUP($B792,Effectifs!$F$8:$U$907,8,0)),"",VLOOKUP($B792,Effectifs!$F$8:$U$907,8,0))</f>
        <v/>
      </c>
      <c r="F792" s="83" t="str">
        <f>IF(ISERROR(VLOOKUP($B792,Effectifs!$F$8:$U$907,10,0)),"",VLOOKUP($B792,Effectifs!$F$8:$U$907,10,0))</f>
        <v/>
      </c>
      <c r="G792" s="82" t="str">
        <f>IF(ISERROR(VLOOKUP($B792,Effectifs!$F$8:$U$907,13,0)),"",VLOOKUP($B792,Effectifs!$F$8:$U$907,13,0))</f>
        <v/>
      </c>
      <c r="H792" s="79" t="str">
        <f>IF(ISERROR(VLOOKUP($B792,Effectifs!$F$8:$U$907,14,0)),"",VLOOKUP($B792,Effectifs!$F$8:$U$907,14,0))</f>
        <v/>
      </c>
      <c r="I792" s="71"/>
      <c r="J792" s="71"/>
      <c r="K792" s="71"/>
      <c r="L792" s="71"/>
      <c r="M792" s="71"/>
      <c r="N792" s="71"/>
      <c r="O792" s="71"/>
      <c r="P792" s="71"/>
      <c r="Q792" s="71"/>
      <c r="R792" s="74"/>
    </row>
    <row r="793" spans="2:18" x14ac:dyDescent="0.25">
      <c r="B793" s="69"/>
      <c r="C793" s="77" t="str">
        <f ca="1">IF(ISERROR(($C$3-VLOOKUP($B793,Effectifs!$F$8:$U$907,5,0))/365),"",($C$3-VLOOKUP($B793,Effectifs!$F$8:$U$907,5,0))/365)</f>
        <v/>
      </c>
      <c r="D793" s="82" t="str">
        <f>IF(ISERROR(VLOOKUP($B793,Effectifs!$F$8:$U$907,7,0)),"",VLOOKUP($B793,Effectifs!$F$8:$U$907,7,0))</f>
        <v/>
      </c>
      <c r="E793" s="83" t="str">
        <f>IF(ISERROR(VLOOKUP($B793,Effectifs!$F$8:$U$907,8,0)),"",VLOOKUP($B793,Effectifs!$F$8:$U$907,8,0))</f>
        <v/>
      </c>
      <c r="F793" s="83" t="str">
        <f>IF(ISERROR(VLOOKUP($B793,Effectifs!$F$8:$U$907,10,0)),"",VLOOKUP($B793,Effectifs!$F$8:$U$907,10,0))</f>
        <v/>
      </c>
      <c r="G793" s="82" t="str">
        <f>IF(ISERROR(VLOOKUP($B793,Effectifs!$F$8:$U$907,13,0)),"",VLOOKUP($B793,Effectifs!$F$8:$U$907,13,0))</f>
        <v/>
      </c>
      <c r="H793" s="79" t="str">
        <f>IF(ISERROR(VLOOKUP($B793,Effectifs!$F$8:$U$907,14,0)),"",VLOOKUP($B793,Effectifs!$F$8:$U$907,14,0))</f>
        <v/>
      </c>
      <c r="I793" s="71"/>
      <c r="J793" s="71"/>
      <c r="K793" s="71"/>
      <c r="L793" s="71"/>
      <c r="M793" s="71"/>
      <c r="N793" s="71"/>
      <c r="O793" s="71"/>
      <c r="P793" s="71"/>
      <c r="Q793" s="71"/>
      <c r="R793" s="74"/>
    </row>
    <row r="794" spans="2:18" x14ac:dyDescent="0.25">
      <c r="B794" s="69"/>
      <c r="C794" s="77" t="str">
        <f ca="1">IF(ISERROR(($C$3-VLOOKUP($B794,Effectifs!$F$8:$U$907,5,0))/365),"",($C$3-VLOOKUP($B794,Effectifs!$F$8:$U$907,5,0))/365)</f>
        <v/>
      </c>
      <c r="D794" s="82" t="str">
        <f>IF(ISERROR(VLOOKUP($B794,Effectifs!$F$8:$U$907,7,0)),"",VLOOKUP($B794,Effectifs!$F$8:$U$907,7,0))</f>
        <v/>
      </c>
      <c r="E794" s="83" t="str">
        <f>IF(ISERROR(VLOOKUP($B794,Effectifs!$F$8:$U$907,8,0)),"",VLOOKUP($B794,Effectifs!$F$8:$U$907,8,0))</f>
        <v/>
      </c>
      <c r="F794" s="83" t="str">
        <f>IF(ISERROR(VLOOKUP($B794,Effectifs!$F$8:$U$907,10,0)),"",VLOOKUP($B794,Effectifs!$F$8:$U$907,10,0))</f>
        <v/>
      </c>
      <c r="G794" s="82" t="str">
        <f>IF(ISERROR(VLOOKUP($B794,Effectifs!$F$8:$U$907,13,0)),"",VLOOKUP($B794,Effectifs!$F$8:$U$907,13,0))</f>
        <v/>
      </c>
      <c r="H794" s="79" t="str">
        <f>IF(ISERROR(VLOOKUP($B794,Effectifs!$F$8:$U$907,14,0)),"",VLOOKUP($B794,Effectifs!$F$8:$U$907,14,0))</f>
        <v/>
      </c>
      <c r="I794" s="71"/>
      <c r="J794" s="71"/>
      <c r="K794" s="71"/>
      <c r="L794" s="71"/>
      <c r="M794" s="71"/>
      <c r="N794" s="71"/>
      <c r="O794" s="71"/>
      <c r="P794" s="71"/>
      <c r="Q794" s="71"/>
      <c r="R794" s="74"/>
    </row>
    <row r="795" spans="2:18" x14ac:dyDescent="0.25">
      <c r="B795" s="69"/>
      <c r="C795" s="77" t="str">
        <f ca="1">IF(ISERROR(($C$3-VLOOKUP($B795,Effectifs!$F$8:$U$907,5,0))/365),"",($C$3-VLOOKUP($B795,Effectifs!$F$8:$U$907,5,0))/365)</f>
        <v/>
      </c>
      <c r="D795" s="82" t="str">
        <f>IF(ISERROR(VLOOKUP($B795,Effectifs!$F$8:$U$907,7,0)),"",VLOOKUP($B795,Effectifs!$F$8:$U$907,7,0))</f>
        <v/>
      </c>
      <c r="E795" s="83" t="str">
        <f>IF(ISERROR(VLOOKUP($B795,Effectifs!$F$8:$U$907,8,0)),"",VLOOKUP($B795,Effectifs!$F$8:$U$907,8,0))</f>
        <v/>
      </c>
      <c r="F795" s="83" t="str">
        <f>IF(ISERROR(VLOOKUP($B795,Effectifs!$F$8:$U$907,10,0)),"",VLOOKUP($B795,Effectifs!$F$8:$U$907,10,0))</f>
        <v/>
      </c>
      <c r="G795" s="82" t="str">
        <f>IF(ISERROR(VLOOKUP($B795,Effectifs!$F$8:$U$907,13,0)),"",VLOOKUP($B795,Effectifs!$F$8:$U$907,13,0))</f>
        <v/>
      </c>
      <c r="H795" s="79" t="str">
        <f>IF(ISERROR(VLOOKUP($B795,Effectifs!$F$8:$U$907,14,0)),"",VLOOKUP($B795,Effectifs!$F$8:$U$907,14,0))</f>
        <v/>
      </c>
      <c r="I795" s="71"/>
      <c r="J795" s="71"/>
      <c r="K795" s="71"/>
      <c r="L795" s="71"/>
      <c r="M795" s="71"/>
      <c r="N795" s="71"/>
      <c r="O795" s="71"/>
      <c r="P795" s="71"/>
      <c r="Q795" s="71"/>
      <c r="R795" s="74"/>
    </row>
    <row r="796" spans="2:18" x14ac:dyDescent="0.25">
      <c r="B796" s="69"/>
      <c r="C796" s="77" t="str">
        <f ca="1">IF(ISERROR(($C$3-VLOOKUP($B796,Effectifs!$F$8:$U$907,5,0))/365),"",($C$3-VLOOKUP($B796,Effectifs!$F$8:$U$907,5,0))/365)</f>
        <v/>
      </c>
      <c r="D796" s="82" t="str">
        <f>IF(ISERROR(VLOOKUP($B796,Effectifs!$F$8:$U$907,7,0)),"",VLOOKUP($B796,Effectifs!$F$8:$U$907,7,0))</f>
        <v/>
      </c>
      <c r="E796" s="83" t="str">
        <f>IF(ISERROR(VLOOKUP($B796,Effectifs!$F$8:$U$907,8,0)),"",VLOOKUP($B796,Effectifs!$F$8:$U$907,8,0))</f>
        <v/>
      </c>
      <c r="F796" s="83" t="str">
        <f>IF(ISERROR(VLOOKUP($B796,Effectifs!$F$8:$U$907,10,0)),"",VLOOKUP($B796,Effectifs!$F$8:$U$907,10,0))</f>
        <v/>
      </c>
      <c r="G796" s="82" t="str">
        <f>IF(ISERROR(VLOOKUP($B796,Effectifs!$F$8:$U$907,13,0)),"",VLOOKUP($B796,Effectifs!$F$8:$U$907,13,0))</f>
        <v/>
      </c>
      <c r="H796" s="79" t="str">
        <f>IF(ISERROR(VLOOKUP($B796,Effectifs!$F$8:$U$907,14,0)),"",VLOOKUP($B796,Effectifs!$F$8:$U$907,14,0))</f>
        <v/>
      </c>
      <c r="I796" s="71"/>
      <c r="J796" s="71"/>
      <c r="K796" s="71"/>
      <c r="L796" s="71"/>
      <c r="M796" s="71"/>
      <c r="N796" s="71"/>
      <c r="O796" s="71"/>
      <c r="P796" s="71"/>
      <c r="Q796" s="71"/>
      <c r="R796" s="74"/>
    </row>
    <row r="797" spans="2:18" x14ac:dyDescent="0.25">
      <c r="B797" s="69"/>
      <c r="C797" s="77" t="str">
        <f ca="1">IF(ISERROR(($C$3-VLOOKUP($B797,Effectifs!$F$8:$U$907,5,0))/365),"",($C$3-VLOOKUP($B797,Effectifs!$F$8:$U$907,5,0))/365)</f>
        <v/>
      </c>
      <c r="D797" s="82" t="str">
        <f>IF(ISERROR(VLOOKUP($B797,Effectifs!$F$8:$U$907,7,0)),"",VLOOKUP($B797,Effectifs!$F$8:$U$907,7,0))</f>
        <v/>
      </c>
      <c r="E797" s="83" t="str">
        <f>IF(ISERROR(VLOOKUP($B797,Effectifs!$F$8:$U$907,8,0)),"",VLOOKUP($B797,Effectifs!$F$8:$U$907,8,0))</f>
        <v/>
      </c>
      <c r="F797" s="83" t="str">
        <f>IF(ISERROR(VLOOKUP($B797,Effectifs!$F$8:$U$907,10,0)),"",VLOOKUP($B797,Effectifs!$F$8:$U$907,10,0))</f>
        <v/>
      </c>
      <c r="G797" s="82" t="str">
        <f>IF(ISERROR(VLOOKUP($B797,Effectifs!$F$8:$U$907,13,0)),"",VLOOKUP($B797,Effectifs!$F$8:$U$907,13,0))</f>
        <v/>
      </c>
      <c r="H797" s="79" t="str">
        <f>IF(ISERROR(VLOOKUP($B797,Effectifs!$F$8:$U$907,14,0)),"",VLOOKUP($B797,Effectifs!$F$8:$U$907,14,0))</f>
        <v/>
      </c>
      <c r="I797" s="71"/>
      <c r="J797" s="71"/>
      <c r="K797" s="71"/>
      <c r="L797" s="71"/>
      <c r="M797" s="71"/>
      <c r="N797" s="71"/>
      <c r="O797" s="71"/>
      <c r="P797" s="71"/>
      <c r="Q797" s="71"/>
      <c r="R797" s="74"/>
    </row>
    <row r="798" spans="2:18" x14ac:dyDescent="0.25">
      <c r="B798" s="69"/>
      <c r="C798" s="77" t="str">
        <f ca="1">IF(ISERROR(($C$3-VLOOKUP($B798,Effectifs!$F$8:$U$907,5,0))/365),"",($C$3-VLOOKUP($B798,Effectifs!$F$8:$U$907,5,0))/365)</f>
        <v/>
      </c>
      <c r="D798" s="82" t="str">
        <f>IF(ISERROR(VLOOKUP($B798,Effectifs!$F$8:$U$907,7,0)),"",VLOOKUP($B798,Effectifs!$F$8:$U$907,7,0))</f>
        <v/>
      </c>
      <c r="E798" s="83" t="str">
        <f>IF(ISERROR(VLOOKUP($B798,Effectifs!$F$8:$U$907,8,0)),"",VLOOKUP($B798,Effectifs!$F$8:$U$907,8,0))</f>
        <v/>
      </c>
      <c r="F798" s="83" t="str">
        <f>IF(ISERROR(VLOOKUP($B798,Effectifs!$F$8:$U$907,10,0)),"",VLOOKUP($B798,Effectifs!$F$8:$U$907,10,0))</f>
        <v/>
      </c>
      <c r="G798" s="82" t="str">
        <f>IF(ISERROR(VLOOKUP($B798,Effectifs!$F$8:$U$907,13,0)),"",VLOOKUP($B798,Effectifs!$F$8:$U$907,13,0))</f>
        <v/>
      </c>
      <c r="H798" s="79" t="str">
        <f>IF(ISERROR(VLOOKUP($B798,Effectifs!$F$8:$U$907,14,0)),"",VLOOKUP($B798,Effectifs!$F$8:$U$907,14,0))</f>
        <v/>
      </c>
      <c r="I798" s="71"/>
      <c r="J798" s="71"/>
      <c r="K798" s="71"/>
      <c r="L798" s="71"/>
      <c r="M798" s="71"/>
      <c r="N798" s="71"/>
      <c r="O798" s="71"/>
      <c r="P798" s="71"/>
      <c r="Q798" s="71"/>
      <c r="R798" s="74"/>
    </row>
    <row r="799" spans="2:18" x14ac:dyDescent="0.25">
      <c r="B799" s="69"/>
      <c r="C799" s="77" t="str">
        <f ca="1">IF(ISERROR(($C$3-VLOOKUP($B799,Effectifs!$F$8:$U$907,5,0))/365),"",($C$3-VLOOKUP($B799,Effectifs!$F$8:$U$907,5,0))/365)</f>
        <v/>
      </c>
      <c r="D799" s="82" t="str">
        <f>IF(ISERROR(VLOOKUP($B799,Effectifs!$F$8:$U$907,7,0)),"",VLOOKUP($B799,Effectifs!$F$8:$U$907,7,0))</f>
        <v/>
      </c>
      <c r="E799" s="83" t="str">
        <f>IF(ISERROR(VLOOKUP($B799,Effectifs!$F$8:$U$907,8,0)),"",VLOOKUP($B799,Effectifs!$F$8:$U$907,8,0))</f>
        <v/>
      </c>
      <c r="F799" s="83" t="str">
        <f>IF(ISERROR(VLOOKUP($B799,Effectifs!$F$8:$U$907,10,0)),"",VLOOKUP($B799,Effectifs!$F$8:$U$907,10,0))</f>
        <v/>
      </c>
      <c r="G799" s="82" t="str">
        <f>IF(ISERROR(VLOOKUP($B799,Effectifs!$F$8:$U$907,13,0)),"",VLOOKUP($B799,Effectifs!$F$8:$U$907,13,0))</f>
        <v/>
      </c>
      <c r="H799" s="79" t="str">
        <f>IF(ISERROR(VLOOKUP($B799,Effectifs!$F$8:$U$907,14,0)),"",VLOOKUP($B799,Effectifs!$F$8:$U$907,14,0))</f>
        <v/>
      </c>
      <c r="I799" s="71"/>
      <c r="J799" s="71"/>
      <c r="K799" s="71"/>
      <c r="L799" s="71"/>
      <c r="M799" s="71"/>
      <c r="N799" s="71"/>
      <c r="O799" s="71"/>
      <c r="P799" s="71"/>
      <c r="Q799" s="71"/>
      <c r="R799" s="74"/>
    </row>
    <row r="800" spans="2:18" x14ac:dyDescent="0.25">
      <c r="B800" s="69"/>
      <c r="C800" s="77" t="str">
        <f ca="1">IF(ISERROR(($C$3-VLOOKUP($B800,Effectifs!$F$8:$U$907,5,0))/365),"",($C$3-VLOOKUP($B800,Effectifs!$F$8:$U$907,5,0))/365)</f>
        <v/>
      </c>
      <c r="D800" s="82" t="str">
        <f>IF(ISERROR(VLOOKUP($B800,Effectifs!$F$8:$U$907,7,0)),"",VLOOKUP($B800,Effectifs!$F$8:$U$907,7,0))</f>
        <v/>
      </c>
      <c r="E800" s="83" t="str">
        <f>IF(ISERROR(VLOOKUP($B800,Effectifs!$F$8:$U$907,8,0)),"",VLOOKUP($B800,Effectifs!$F$8:$U$907,8,0))</f>
        <v/>
      </c>
      <c r="F800" s="83" t="str">
        <f>IF(ISERROR(VLOOKUP($B800,Effectifs!$F$8:$U$907,10,0)),"",VLOOKUP($B800,Effectifs!$F$8:$U$907,10,0))</f>
        <v/>
      </c>
      <c r="G800" s="82" t="str">
        <f>IF(ISERROR(VLOOKUP($B800,Effectifs!$F$8:$U$907,13,0)),"",VLOOKUP($B800,Effectifs!$F$8:$U$907,13,0))</f>
        <v/>
      </c>
      <c r="H800" s="79" t="str">
        <f>IF(ISERROR(VLOOKUP($B800,Effectifs!$F$8:$U$907,14,0)),"",VLOOKUP($B800,Effectifs!$F$8:$U$907,14,0))</f>
        <v/>
      </c>
      <c r="I800" s="71"/>
      <c r="J800" s="71"/>
      <c r="K800" s="71"/>
      <c r="L800" s="71"/>
      <c r="M800" s="71"/>
      <c r="N800" s="71"/>
      <c r="O800" s="71"/>
      <c r="P800" s="71"/>
      <c r="Q800" s="71"/>
      <c r="R800" s="74"/>
    </row>
    <row r="801" spans="2:18" x14ac:dyDescent="0.25">
      <c r="B801" s="69"/>
      <c r="C801" s="77" t="str">
        <f ca="1">IF(ISERROR(($C$3-VLOOKUP($B801,Effectifs!$F$8:$U$907,5,0))/365),"",($C$3-VLOOKUP($B801,Effectifs!$F$8:$U$907,5,0))/365)</f>
        <v/>
      </c>
      <c r="D801" s="82" t="str">
        <f>IF(ISERROR(VLOOKUP($B801,Effectifs!$F$8:$U$907,7,0)),"",VLOOKUP($B801,Effectifs!$F$8:$U$907,7,0))</f>
        <v/>
      </c>
      <c r="E801" s="83" t="str">
        <f>IF(ISERROR(VLOOKUP($B801,Effectifs!$F$8:$U$907,8,0)),"",VLOOKUP($B801,Effectifs!$F$8:$U$907,8,0))</f>
        <v/>
      </c>
      <c r="F801" s="83" t="str">
        <f>IF(ISERROR(VLOOKUP($B801,Effectifs!$F$8:$U$907,10,0)),"",VLOOKUP($B801,Effectifs!$F$8:$U$907,10,0))</f>
        <v/>
      </c>
      <c r="G801" s="82" t="str">
        <f>IF(ISERROR(VLOOKUP($B801,Effectifs!$F$8:$U$907,13,0)),"",VLOOKUP($B801,Effectifs!$F$8:$U$907,13,0))</f>
        <v/>
      </c>
      <c r="H801" s="79" t="str">
        <f>IF(ISERROR(VLOOKUP($B801,Effectifs!$F$8:$U$907,14,0)),"",VLOOKUP($B801,Effectifs!$F$8:$U$907,14,0))</f>
        <v/>
      </c>
      <c r="I801" s="71"/>
      <c r="J801" s="71"/>
      <c r="K801" s="71"/>
      <c r="L801" s="71"/>
      <c r="M801" s="71"/>
      <c r="N801" s="71"/>
      <c r="O801" s="71"/>
      <c r="P801" s="71"/>
      <c r="Q801" s="71"/>
      <c r="R801" s="74"/>
    </row>
    <row r="802" spans="2:18" x14ac:dyDescent="0.25">
      <c r="B802" s="69"/>
      <c r="C802" s="77" t="str">
        <f ca="1">IF(ISERROR(($C$3-VLOOKUP($B802,Effectifs!$F$8:$U$907,5,0))/365),"",($C$3-VLOOKUP($B802,Effectifs!$F$8:$U$907,5,0))/365)</f>
        <v/>
      </c>
      <c r="D802" s="82" t="str">
        <f>IF(ISERROR(VLOOKUP($B802,Effectifs!$F$8:$U$907,7,0)),"",VLOOKUP($B802,Effectifs!$F$8:$U$907,7,0))</f>
        <v/>
      </c>
      <c r="E802" s="83" t="str">
        <f>IF(ISERROR(VLOOKUP($B802,Effectifs!$F$8:$U$907,8,0)),"",VLOOKUP($B802,Effectifs!$F$8:$U$907,8,0))</f>
        <v/>
      </c>
      <c r="F802" s="83" t="str">
        <f>IF(ISERROR(VLOOKUP($B802,Effectifs!$F$8:$U$907,10,0)),"",VLOOKUP($B802,Effectifs!$F$8:$U$907,10,0))</f>
        <v/>
      </c>
      <c r="G802" s="82" t="str">
        <f>IF(ISERROR(VLOOKUP($B802,Effectifs!$F$8:$U$907,13,0)),"",VLOOKUP($B802,Effectifs!$F$8:$U$907,13,0))</f>
        <v/>
      </c>
      <c r="H802" s="79" t="str">
        <f>IF(ISERROR(VLOOKUP($B802,Effectifs!$F$8:$U$907,14,0)),"",VLOOKUP($B802,Effectifs!$F$8:$U$907,14,0))</f>
        <v/>
      </c>
      <c r="I802" s="71"/>
      <c r="J802" s="71"/>
      <c r="K802" s="71"/>
      <c r="L802" s="71"/>
      <c r="M802" s="71"/>
      <c r="N802" s="71"/>
      <c r="O802" s="71"/>
      <c r="P802" s="71"/>
      <c r="Q802" s="71"/>
      <c r="R802" s="74"/>
    </row>
    <row r="803" spans="2:18" x14ac:dyDescent="0.25">
      <c r="B803" s="69"/>
      <c r="C803" s="77" t="str">
        <f ca="1">IF(ISERROR(($C$3-VLOOKUP($B803,Effectifs!$F$8:$U$907,5,0))/365),"",($C$3-VLOOKUP($B803,Effectifs!$F$8:$U$907,5,0))/365)</f>
        <v/>
      </c>
      <c r="D803" s="82" t="str">
        <f>IF(ISERROR(VLOOKUP($B803,Effectifs!$F$8:$U$907,7,0)),"",VLOOKUP($B803,Effectifs!$F$8:$U$907,7,0))</f>
        <v/>
      </c>
      <c r="E803" s="83" t="str">
        <f>IF(ISERROR(VLOOKUP($B803,Effectifs!$F$8:$U$907,8,0)),"",VLOOKUP($B803,Effectifs!$F$8:$U$907,8,0))</f>
        <v/>
      </c>
      <c r="F803" s="83" t="str">
        <f>IF(ISERROR(VLOOKUP($B803,Effectifs!$F$8:$U$907,10,0)),"",VLOOKUP($B803,Effectifs!$F$8:$U$907,10,0))</f>
        <v/>
      </c>
      <c r="G803" s="82" t="str">
        <f>IF(ISERROR(VLOOKUP($B803,Effectifs!$F$8:$U$907,13,0)),"",VLOOKUP($B803,Effectifs!$F$8:$U$907,13,0))</f>
        <v/>
      </c>
      <c r="H803" s="79" t="str">
        <f>IF(ISERROR(VLOOKUP($B803,Effectifs!$F$8:$U$907,14,0)),"",VLOOKUP($B803,Effectifs!$F$8:$U$907,14,0))</f>
        <v/>
      </c>
      <c r="I803" s="71"/>
      <c r="J803" s="71"/>
      <c r="K803" s="71"/>
      <c r="L803" s="71"/>
      <c r="M803" s="71"/>
      <c r="N803" s="71"/>
      <c r="O803" s="71"/>
      <c r="P803" s="71"/>
      <c r="Q803" s="71"/>
      <c r="R803" s="74"/>
    </row>
    <row r="804" spans="2:18" x14ac:dyDescent="0.25">
      <c r="B804" s="69"/>
      <c r="C804" s="77" t="str">
        <f ca="1">IF(ISERROR(($C$3-VLOOKUP($B804,Effectifs!$F$8:$U$907,5,0))/365),"",($C$3-VLOOKUP($B804,Effectifs!$F$8:$U$907,5,0))/365)</f>
        <v/>
      </c>
      <c r="D804" s="82" t="str">
        <f>IF(ISERROR(VLOOKUP($B804,Effectifs!$F$8:$U$907,7,0)),"",VLOOKUP($B804,Effectifs!$F$8:$U$907,7,0))</f>
        <v/>
      </c>
      <c r="E804" s="83" t="str">
        <f>IF(ISERROR(VLOOKUP($B804,Effectifs!$F$8:$U$907,8,0)),"",VLOOKUP($B804,Effectifs!$F$8:$U$907,8,0))</f>
        <v/>
      </c>
      <c r="F804" s="83" t="str">
        <f>IF(ISERROR(VLOOKUP($B804,Effectifs!$F$8:$U$907,10,0)),"",VLOOKUP($B804,Effectifs!$F$8:$U$907,10,0))</f>
        <v/>
      </c>
      <c r="G804" s="82" t="str">
        <f>IF(ISERROR(VLOOKUP($B804,Effectifs!$F$8:$U$907,13,0)),"",VLOOKUP($B804,Effectifs!$F$8:$U$907,13,0))</f>
        <v/>
      </c>
      <c r="H804" s="79" t="str">
        <f>IF(ISERROR(VLOOKUP($B804,Effectifs!$F$8:$U$907,14,0)),"",VLOOKUP($B804,Effectifs!$F$8:$U$907,14,0))</f>
        <v/>
      </c>
      <c r="I804" s="71"/>
      <c r="J804" s="71"/>
      <c r="K804" s="71"/>
      <c r="L804" s="71"/>
      <c r="M804" s="71"/>
      <c r="N804" s="71"/>
      <c r="O804" s="71"/>
      <c r="P804" s="71"/>
      <c r="Q804" s="71"/>
      <c r="R804" s="74"/>
    </row>
    <row r="805" spans="2:18" x14ac:dyDescent="0.25">
      <c r="B805" s="69"/>
      <c r="C805" s="77" t="str">
        <f ca="1">IF(ISERROR(($C$3-VLOOKUP($B805,Effectifs!$F$8:$U$907,5,0))/365),"",($C$3-VLOOKUP($B805,Effectifs!$F$8:$U$907,5,0))/365)</f>
        <v/>
      </c>
      <c r="D805" s="82" t="str">
        <f>IF(ISERROR(VLOOKUP($B805,Effectifs!$F$8:$U$907,7,0)),"",VLOOKUP($B805,Effectifs!$F$8:$U$907,7,0))</f>
        <v/>
      </c>
      <c r="E805" s="83" t="str">
        <f>IF(ISERROR(VLOOKUP($B805,Effectifs!$F$8:$U$907,8,0)),"",VLOOKUP($B805,Effectifs!$F$8:$U$907,8,0))</f>
        <v/>
      </c>
      <c r="F805" s="83" t="str">
        <f>IF(ISERROR(VLOOKUP($B805,Effectifs!$F$8:$U$907,10,0)),"",VLOOKUP($B805,Effectifs!$F$8:$U$907,10,0))</f>
        <v/>
      </c>
      <c r="G805" s="82" t="str">
        <f>IF(ISERROR(VLOOKUP($B805,Effectifs!$F$8:$U$907,13,0)),"",VLOOKUP($B805,Effectifs!$F$8:$U$907,13,0))</f>
        <v/>
      </c>
      <c r="H805" s="79" t="str">
        <f>IF(ISERROR(VLOOKUP($B805,Effectifs!$F$8:$U$907,14,0)),"",VLOOKUP($B805,Effectifs!$F$8:$U$907,14,0))</f>
        <v/>
      </c>
      <c r="I805" s="71"/>
      <c r="J805" s="71"/>
      <c r="K805" s="71"/>
      <c r="L805" s="71"/>
      <c r="M805" s="71"/>
      <c r="N805" s="71"/>
      <c r="O805" s="71"/>
      <c r="P805" s="71"/>
      <c r="Q805" s="71"/>
      <c r="R805" s="74"/>
    </row>
    <row r="806" spans="2:18" x14ac:dyDescent="0.25">
      <c r="B806" s="69"/>
      <c r="C806" s="77" t="str">
        <f ca="1">IF(ISERROR(($C$3-VLOOKUP($B806,Effectifs!$F$8:$U$907,5,0))/365),"",($C$3-VLOOKUP($B806,Effectifs!$F$8:$U$907,5,0))/365)</f>
        <v/>
      </c>
      <c r="D806" s="82" t="str">
        <f>IF(ISERROR(VLOOKUP($B806,Effectifs!$F$8:$U$907,7,0)),"",VLOOKUP($B806,Effectifs!$F$8:$U$907,7,0))</f>
        <v/>
      </c>
      <c r="E806" s="83" t="str">
        <f>IF(ISERROR(VLOOKUP($B806,Effectifs!$F$8:$U$907,8,0)),"",VLOOKUP($B806,Effectifs!$F$8:$U$907,8,0))</f>
        <v/>
      </c>
      <c r="F806" s="83" t="str">
        <f>IF(ISERROR(VLOOKUP($B806,Effectifs!$F$8:$U$907,10,0)),"",VLOOKUP($B806,Effectifs!$F$8:$U$907,10,0))</f>
        <v/>
      </c>
      <c r="G806" s="82" t="str">
        <f>IF(ISERROR(VLOOKUP($B806,Effectifs!$F$8:$U$907,13,0)),"",VLOOKUP($B806,Effectifs!$F$8:$U$907,13,0))</f>
        <v/>
      </c>
      <c r="H806" s="79" t="str">
        <f>IF(ISERROR(VLOOKUP($B806,Effectifs!$F$8:$U$907,14,0)),"",VLOOKUP($B806,Effectifs!$F$8:$U$907,14,0))</f>
        <v/>
      </c>
      <c r="I806" s="71"/>
      <c r="J806" s="71"/>
      <c r="K806" s="71"/>
      <c r="L806" s="71"/>
      <c r="M806" s="71"/>
      <c r="N806" s="71"/>
      <c r="O806" s="71"/>
      <c r="P806" s="71"/>
      <c r="Q806" s="71"/>
      <c r="R806" s="74"/>
    </row>
    <row r="807" spans="2:18" x14ac:dyDescent="0.25">
      <c r="B807" s="69"/>
      <c r="C807" s="77" t="str">
        <f ca="1">IF(ISERROR(($C$3-VLOOKUP($B807,Effectifs!$F$8:$U$907,5,0))/365),"",($C$3-VLOOKUP($B807,Effectifs!$F$8:$U$907,5,0))/365)</f>
        <v/>
      </c>
      <c r="D807" s="82" t="str">
        <f>IF(ISERROR(VLOOKUP($B807,Effectifs!$F$8:$U$907,7,0)),"",VLOOKUP($B807,Effectifs!$F$8:$U$907,7,0))</f>
        <v/>
      </c>
      <c r="E807" s="83" t="str">
        <f>IF(ISERROR(VLOOKUP($B807,Effectifs!$F$8:$U$907,8,0)),"",VLOOKUP($B807,Effectifs!$F$8:$U$907,8,0))</f>
        <v/>
      </c>
      <c r="F807" s="83" t="str">
        <f>IF(ISERROR(VLOOKUP($B807,Effectifs!$F$8:$U$907,10,0)),"",VLOOKUP($B807,Effectifs!$F$8:$U$907,10,0))</f>
        <v/>
      </c>
      <c r="G807" s="82" t="str">
        <f>IF(ISERROR(VLOOKUP($B807,Effectifs!$F$8:$U$907,13,0)),"",VLOOKUP($B807,Effectifs!$F$8:$U$907,13,0))</f>
        <v/>
      </c>
      <c r="H807" s="79" t="str">
        <f>IF(ISERROR(VLOOKUP($B807,Effectifs!$F$8:$U$907,14,0)),"",VLOOKUP($B807,Effectifs!$F$8:$U$907,14,0))</f>
        <v/>
      </c>
      <c r="I807" s="71"/>
      <c r="J807" s="71"/>
      <c r="K807" s="71"/>
      <c r="L807" s="71"/>
      <c r="M807" s="71"/>
      <c r="N807" s="71"/>
      <c r="O807" s="71"/>
      <c r="P807" s="71"/>
      <c r="Q807" s="71"/>
      <c r="R807" s="74"/>
    </row>
    <row r="808" spans="2:18" x14ac:dyDescent="0.25">
      <c r="B808" s="69"/>
      <c r="C808" s="77" t="str">
        <f ca="1">IF(ISERROR(($C$3-VLOOKUP($B808,Effectifs!$F$8:$U$907,5,0))/365),"",($C$3-VLOOKUP($B808,Effectifs!$F$8:$U$907,5,0))/365)</f>
        <v/>
      </c>
      <c r="D808" s="82" t="str">
        <f>IF(ISERROR(VLOOKUP($B808,Effectifs!$F$8:$U$907,7,0)),"",VLOOKUP($B808,Effectifs!$F$8:$U$907,7,0))</f>
        <v/>
      </c>
      <c r="E808" s="83" t="str">
        <f>IF(ISERROR(VLOOKUP($B808,Effectifs!$F$8:$U$907,8,0)),"",VLOOKUP($B808,Effectifs!$F$8:$U$907,8,0))</f>
        <v/>
      </c>
      <c r="F808" s="83" t="str">
        <f>IF(ISERROR(VLOOKUP($B808,Effectifs!$F$8:$U$907,10,0)),"",VLOOKUP($B808,Effectifs!$F$8:$U$907,10,0))</f>
        <v/>
      </c>
      <c r="G808" s="82" t="str">
        <f>IF(ISERROR(VLOOKUP($B808,Effectifs!$F$8:$U$907,13,0)),"",VLOOKUP($B808,Effectifs!$F$8:$U$907,13,0))</f>
        <v/>
      </c>
      <c r="H808" s="79" t="str">
        <f>IF(ISERROR(VLOOKUP($B808,Effectifs!$F$8:$U$907,14,0)),"",VLOOKUP($B808,Effectifs!$F$8:$U$907,14,0))</f>
        <v/>
      </c>
      <c r="I808" s="71"/>
      <c r="J808" s="71"/>
      <c r="K808" s="71"/>
      <c r="L808" s="71"/>
      <c r="M808" s="71"/>
      <c r="N808" s="71"/>
      <c r="O808" s="71"/>
      <c r="P808" s="71"/>
      <c r="Q808" s="71"/>
      <c r="R808" s="74"/>
    </row>
    <row r="809" spans="2:18" x14ac:dyDescent="0.25">
      <c r="B809" s="69"/>
      <c r="C809" s="77" t="str">
        <f ca="1">IF(ISERROR(($C$3-VLOOKUP($B809,Effectifs!$F$8:$U$907,5,0))/365),"",($C$3-VLOOKUP($B809,Effectifs!$F$8:$U$907,5,0))/365)</f>
        <v/>
      </c>
      <c r="D809" s="82" t="str">
        <f>IF(ISERROR(VLOOKUP($B809,Effectifs!$F$8:$U$907,7,0)),"",VLOOKUP($B809,Effectifs!$F$8:$U$907,7,0))</f>
        <v/>
      </c>
      <c r="E809" s="83" t="str">
        <f>IF(ISERROR(VLOOKUP($B809,Effectifs!$F$8:$U$907,8,0)),"",VLOOKUP($B809,Effectifs!$F$8:$U$907,8,0))</f>
        <v/>
      </c>
      <c r="F809" s="83" t="str">
        <f>IF(ISERROR(VLOOKUP($B809,Effectifs!$F$8:$U$907,10,0)),"",VLOOKUP($B809,Effectifs!$F$8:$U$907,10,0))</f>
        <v/>
      </c>
      <c r="G809" s="82" t="str">
        <f>IF(ISERROR(VLOOKUP($B809,Effectifs!$F$8:$U$907,13,0)),"",VLOOKUP($B809,Effectifs!$F$8:$U$907,13,0))</f>
        <v/>
      </c>
      <c r="H809" s="79" t="str">
        <f>IF(ISERROR(VLOOKUP($B809,Effectifs!$F$8:$U$907,14,0)),"",VLOOKUP($B809,Effectifs!$F$8:$U$907,14,0))</f>
        <v/>
      </c>
      <c r="I809" s="71"/>
      <c r="J809" s="71"/>
      <c r="K809" s="71"/>
      <c r="L809" s="71"/>
      <c r="M809" s="71"/>
      <c r="N809" s="71"/>
      <c r="O809" s="71"/>
      <c r="P809" s="71"/>
      <c r="Q809" s="71"/>
      <c r="R809" s="74"/>
    </row>
    <row r="810" spans="2:18" x14ac:dyDescent="0.25">
      <c r="B810" s="69"/>
      <c r="C810" s="77" t="str">
        <f ca="1">IF(ISERROR(($C$3-VLOOKUP($B810,Effectifs!$F$8:$U$907,5,0))/365),"",($C$3-VLOOKUP($B810,Effectifs!$F$8:$U$907,5,0))/365)</f>
        <v/>
      </c>
      <c r="D810" s="82" t="str">
        <f>IF(ISERROR(VLOOKUP($B810,Effectifs!$F$8:$U$907,7,0)),"",VLOOKUP($B810,Effectifs!$F$8:$U$907,7,0))</f>
        <v/>
      </c>
      <c r="E810" s="83" t="str">
        <f>IF(ISERROR(VLOOKUP($B810,Effectifs!$F$8:$U$907,8,0)),"",VLOOKUP($B810,Effectifs!$F$8:$U$907,8,0))</f>
        <v/>
      </c>
      <c r="F810" s="83" t="str">
        <f>IF(ISERROR(VLOOKUP($B810,Effectifs!$F$8:$U$907,10,0)),"",VLOOKUP($B810,Effectifs!$F$8:$U$907,10,0))</f>
        <v/>
      </c>
      <c r="G810" s="82" t="str">
        <f>IF(ISERROR(VLOOKUP($B810,Effectifs!$F$8:$U$907,13,0)),"",VLOOKUP($B810,Effectifs!$F$8:$U$907,13,0))</f>
        <v/>
      </c>
      <c r="H810" s="79" t="str">
        <f>IF(ISERROR(VLOOKUP($B810,Effectifs!$F$8:$U$907,14,0)),"",VLOOKUP($B810,Effectifs!$F$8:$U$907,14,0))</f>
        <v/>
      </c>
      <c r="I810" s="71"/>
      <c r="J810" s="71"/>
      <c r="K810" s="71"/>
      <c r="L810" s="71"/>
      <c r="M810" s="71"/>
      <c r="N810" s="71"/>
      <c r="O810" s="71"/>
      <c r="P810" s="71"/>
      <c r="Q810" s="71"/>
      <c r="R810" s="74"/>
    </row>
    <row r="811" spans="2:18" x14ac:dyDescent="0.25">
      <c r="B811" s="69"/>
      <c r="C811" s="77" t="str">
        <f ca="1">IF(ISERROR(($C$3-VLOOKUP($B811,Effectifs!$F$8:$U$907,5,0))/365),"",($C$3-VLOOKUP($B811,Effectifs!$F$8:$U$907,5,0))/365)</f>
        <v/>
      </c>
      <c r="D811" s="82" t="str">
        <f>IF(ISERROR(VLOOKUP($B811,Effectifs!$F$8:$U$907,7,0)),"",VLOOKUP($B811,Effectifs!$F$8:$U$907,7,0))</f>
        <v/>
      </c>
      <c r="E811" s="83" t="str">
        <f>IF(ISERROR(VLOOKUP($B811,Effectifs!$F$8:$U$907,8,0)),"",VLOOKUP($B811,Effectifs!$F$8:$U$907,8,0))</f>
        <v/>
      </c>
      <c r="F811" s="83" t="str">
        <f>IF(ISERROR(VLOOKUP($B811,Effectifs!$F$8:$U$907,10,0)),"",VLOOKUP($B811,Effectifs!$F$8:$U$907,10,0))</f>
        <v/>
      </c>
      <c r="G811" s="82" t="str">
        <f>IF(ISERROR(VLOOKUP($B811,Effectifs!$F$8:$U$907,13,0)),"",VLOOKUP($B811,Effectifs!$F$8:$U$907,13,0))</f>
        <v/>
      </c>
      <c r="H811" s="79" t="str">
        <f>IF(ISERROR(VLOOKUP($B811,Effectifs!$F$8:$U$907,14,0)),"",VLOOKUP($B811,Effectifs!$F$8:$U$907,14,0))</f>
        <v/>
      </c>
      <c r="I811" s="71"/>
      <c r="J811" s="71"/>
      <c r="K811" s="71"/>
      <c r="L811" s="71"/>
      <c r="M811" s="71"/>
      <c r="N811" s="71"/>
      <c r="O811" s="71"/>
      <c r="P811" s="71"/>
      <c r="Q811" s="71"/>
      <c r="R811" s="74"/>
    </row>
    <row r="812" spans="2:18" x14ac:dyDescent="0.25">
      <c r="B812" s="69"/>
      <c r="C812" s="77" t="str">
        <f ca="1">IF(ISERROR(($C$3-VLOOKUP($B812,Effectifs!$F$8:$U$907,5,0))/365),"",($C$3-VLOOKUP($B812,Effectifs!$F$8:$U$907,5,0))/365)</f>
        <v/>
      </c>
      <c r="D812" s="82" t="str">
        <f>IF(ISERROR(VLOOKUP($B812,Effectifs!$F$8:$U$907,7,0)),"",VLOOKUP($B812,Effectifs!$F$8:$U$907,7,0))</f>
        <v/>
      </c>
      <c r="E812" s="83" t="str">
        <f>IF(ISERROR(VLOOKUP($B812,Effectifs!$F$8:$U$907,8,0)),"",VLOOKUP($B812,Effectifs!$F$8:$U$907,8,0))</f>
        <v/>
      </c>
      <c r="F812" s="83" t="str">
        <f>IF(ISERROR(VLOOKUP($B812,Effectifs!$F$8:$U$907,10,0)),"",VLOOKUP($B812,Effectifs!$F$8:$U$907,10,0))</f>
        <v/>
      </c>
      <c r="G812" s="82" t="str">
        <f>IF(ISERROR(VLOOKUP($B812,Effectifs!$F$8:$U$907,13,0)),"",VLOOKUP($B812,Effectifs!$F$8:$U$907,13,0))</f>
        <v/>
      </c>
      <c r="H812" s="79" t="str">
        <f>IF(ISERROR(VLOOKUP($B812,Effectifs!$F$8:$U$907,14,0)),"",VLOOKUP($B812,Effectifs!$F$8:$U$907,14,0))</f>
        <v/>
      </c>
      <c r="I812" s="71"/>
      <c r="J812" s="71"/>
      <c r="K812" s="71"/>
      <c r="L812" s="71"/>
      <c r="M812" s="71"/>
      <c r="N812" s="71"/>
      <c r="O812" s="71"/>
      <c r="P812" s="71"/>
      <c r="Q812" s="71"/>
      <c r="R812" s="74"/>
    </row>
    <row r="813" spans="2:18" x14ac:dyDescent="0.25">
      <c r="B813" s="69"/>
      <c r="C813" s="77" t="str">
        <f ca="1">IF(ISERROR(($C$3-VLOOKUP($B813,Effectifs!$F$8:$U$907,5,0))/365),"",($C$3-VLOOKUP($B813,Effectifs!$F$8:$U$907,5,0))/365)</f>
        <v/>
      </c>
      <c r="D813" s="82" t="str">
        <f>IF(ISERROR(VLOOKUP($B813,Effectifs!$F$8:$U$907,7,0)),"",VLOOKUP($B813,Effectifs!$F$8:$U$907,7,0))</f>
        <v/>
      </c>
      <c r="E813" s="83" t="str">
        <f>IF(ISERROR(VLOOKUP($B813,Effectifs!$F$8:$U$907,8,0)),"",VLOOKUP($B813,Effectifs!$F$8:$U$907,8,0))</f>
        <v/>
      </c>
      <c r="F813" s="83" t="str">
        <f>IF(ISERROR(VLOOKUP($B813,Effectifs!$F$8:$U$907,10,0)),"",VLOOKUP($B813,Effectifs!$F$8:$U$907,10,0))</f>
        <v/>
      </c>
      <c r="G813" s="82" t="str">
        <f>IF(ISERROR(VLOOKUP($B813,Effectifs!$F$8:$U$907,13,0)),"",VLOOKUP($B813,Effectifs!$F$8:$U$907,13,0))</f>
        <v/>
      </c>
      <c r="H813" s="79" t="str">
        <f>IF(ISERROR(VLOOKUP($B813,Effectifs!$F$8:$U$907,14,0)),"",VLOOKUP($B813,Effectifs!$F$8:$U$907,14,0))</f>
        <v/>
      </c>
      <c r="I813" s="71"/>
      <c r="J813" s="71"/>
      <c r="K813" s="71"/>
      <c r="L813" s="71"/>
      <c r="M813" s="71"/>
      <c r="N813" s="71"/>
      <c r="O813" s="71"/>
      <c r="P813" s="71"/>
      <c r="Q813" s="71"/>
      <c r="R813" s="74"/>
    </row>
    <row r="814" spans="2:18" x14ac:dyDescent="0.25">
      <c r="B814" s="69"/>
      <c r="C814" s="77" t="str">
        <f ca="1">IF(ISERROR(($C$3-VLOOKUP($B814,Effectifs!$F$8:$U$907,5,0))/365),"",($C$3-VLOOKUP($B814,Effectifs!$F$8:$U$907,5,0))/365)</f>
        <v/>
      </c>
      <c r="D814" s="82" t="str">
        <f>IF(ISERROR(VLOOKUP($B814,Effectifs!$F$8:$U$907,7,0)),"",VLOOKUP($B814,Effectifs!$F$8:$U$907,7,0))</f>
        <v/>
      </c>
      <c r="E814" s="83" t="str">
        <f>IF(ISERROR(VLOOKUP($B814,Effectifs!$F$8:$U$907,8,0)),"",VLOOKUP($B814,Effectifs!$F$8:$U$907,8,0))</f>
        <v/>
      </c>
      <c r="F814" s="83" t="str">
        <f>IF(ISERROR(VLOOKUP($B814,Effectifs!$F$8:$U$907,10,0)),"",VLOOKUP($B814,Effectifs!$F$8:$U$907,10,0))</f>
        <v/>
      </c>
      <c r="G814" s="82" t="str">
        <f>IF(ISERROR(VLOOKUP($B814,Effectifs!$F$8:$U$907,13,0)),"",VLOOKUP($B814,Effectifs!$F$8:$U$907,13,0))</f>
        <v/>
      </c>
      <c r="H814" s="79" t="str">
        <f>IF(ISERROR(VLOOKUP($B814,Effectifs!$F$8:$U$907,14,0)),"",VLOOKUP($B814,Effectifs!$F$8:$U$907,14,0))</f>
        <v/>
      </c>
      <c r="I814" s="71"/>
      <c r="J814" s="71"/>
      <c r="K814" s="71"/>
      <c r="L814" s="71"/>
      <c r="M814" s="71"/>
      <c r="N814" s="71"/>
      <c r="O814" s="71"/>
      <c r="P814" s="71"/>
      <c r="Q814" s="71"/>
      <c r="R814" s="74"/>
    </row>
    <row r="815" spans="2:18" x14ac:dyDescent="0.25">
      <c r="B815" s="69"/>
      <c r="C815" s="77" t="str">
        <f ca="1">IF(ISERROR(($C$3-VLOOKUP($B815,Effectifs!$F$8:$U$907,5,0))/365),"",($C$3-VLOOKUP($B815,Effectifs!$F$8:$U$907,5,0))/365)</f>
        <v/>
      </c>
      <c r="D815" s="82" t="str">
        <f>IF(ISERROR(VLOOKUP($B815,Effectifs!$F$8:$U$907,7,0)),"",VLOOKUP($B815,Effectifs!$F$8:$U$907,7,0))</f>
        <v/>
      </c>
      <c r="E815" s="83" t="str">
        <f>IF(ISERROR(VLOOKUP($B815,Effectifs!$F$8:$U$907,8,0)),"",VLOOKUP($B815,Effectifs!$F$8:$U$907,8,0))</f>
        <v/>
      </c>
      <c r="F815" s="83" t="str">
        <f>IF(ISERROR(VLOOKUP($B815,Effectifs!$F$8:$U$907,10,0)),"",VLOOKUP($B815,Effectifs!$F$8:$U$907,10,0))</f>
        <v/>
      </c>
      <c r="G815" s="82" t="str">
        <f>IF(ISERROR(VLOOKUP($B815,Effectifs!$F$8:$U$907,13,0)),"",VLOOKUP($B815,Effectifs!$F$8:$U$907,13,0))</f>
        <v/>
      </c>
      <c r="H815" s="79" t="str">
        <f>IF(ISERROR(VLOOKUP($B815,Effectifs!$F$8:$U$907,14,0)),"",VLOOKUP($B815,Effectifs!$F$8:$U$907,14,0))</f>
        <v/>
      </c>
      <c r="I815" s="71"/>
      <c r="J815" s="71"/>
      <c r="K815" s="71"/>
      <c r="L815" s="71"/>
      <c r="M815" s="71"/>
      <c r="N815" s="71"/>
      <c r="O815" s="71"/>
      <c r="P815" s="71"/>
      <c r="Q815" s="71"/>
      <c r="R815" s="74"/>
    </row>
    <row r="816" spans="2:18" x14ac:dyDescent="0.25">
      <c r="B816" s="69"/>
      <c r="C816" s="77" t="str">
        <f ca="1">IF(ISERROR(($C$3-VLOOKUP($B816,Effectifs!$F$8:$U$907,5,0))/365),"",($C$3-VLOOKUP($B816,Effectifs!$F$8:$U$907,5,0))/365)</f>
        <v/>
      </c>
      <c r="D816" s="82" t="str">
        <f>IF(ISERROR(VLOOKUP($B816,Effectifs!$F$8:$U$907,7,0)),"",VLOOKUP($B816,Effectifs!$F$8:$U$907,7,0))</f>
        <v/>
      </c>
      <c r="E816" s="83" t="str">
        <f>IF(ISERROR(VLOOKUP($B816,Effectifs!$F$8:$U$907,8,0)),"",VLOOKUP($B816,Effectifs!$F$8:$U$907,8,0))</f>
        <v/>
      </c>
      <c r="F816" s="83" t="str">
        <f>IF(ISERROR(VLOOKUP($B816,Effectifs!$F$8:$U$907,10,0)),"",VLOOKUP($B816,Effectifs!$F$8:$U$907,10,0))</f>
        <v/>
      </c>
      <c r="G816" s="82" t="str">
        <f>IF(ISERROR(VLOOKUP($B816,Effectifs!$F$8:$U$907,13,0)),"",VLOOKUP($B816,Effectifs!$F$8:$U$907,13,0))</f>
        <v/>
      </c>
      <c r="H816" s="79" t="str">
        <f>IF(ISERROR(VLOOKUP($B816,Effectifs!$F$8:$U$907,14,0)),"",VLOOKUP($B816,Effectifs!$F$8:$U$907,14,0))</f>
        <v/>
      </c>
      <c r="I816" s="71"/>
      <c r="J816" s="71"/>
      <c r="K816" s="71"/>
      <c r="L816" s="71"/>
      <c r="M816" s="71"/>
      <c r="N816" s="71"/>
      <c r="O816" s="71"/>
      <c r="P816" s="71"/>
      <c r="Q816" s="71"/>
      <c r="R816" s="74"/>
    </row>
    <row r="817" spans="2:18" x14ac:dyDescent="0.25">
      <c r="B817" s="69"/>
      <c r="C817" s="77" t="str">
        <f ca="1">IF(ISERROR(($C$3-VLOOKUP($B817,Effectifs!$F$8:$U$907,5,0))/365),"",($C$3-VLOOKUP($B817,Effectifs!$F$8:$U$907,5,0))/365)</f>
        <v/>
      </c>
      <c r="D817" s="82" t="str">
        <f>IF(ISERROR(VLOOKUP($B817,Effectifs!$F$8:$U$907,7,0)),"",VLOOKUP($B817,Effectifs!$F$8:$U$907,7,0))</f>
        <v/>
      </c>
      <c r="E817" s="83" t="str">
        <f>IF(ISERROR(VLOOKUP($B817,Effectifs!$F$8:$U$907,8,0)),"",VLOOKUP($B817,Effectifs!$F$8:$U$907,8,0))</f>
        <v/>
      </c>
      <c r="F817" s="83" t="str">
        <f>IF(ISERROR(VLOOKUP($B817,Effectifs!$F$8:$U$907,10,0)),"",VLOOKUP($B817,Effectifs!$F$8:$U$907,10,0))</f>
        <v/>
      </c>
      <c r="G817" s="82" t="str">
        <f>IF(ISERROR(VLOOKUP($B817,Effectifs!$F$8:$U$907,13,0)),"",VLOOKUP($B817,Effectifs!$F$8:$U$907,13,0))</f>
        <v/>
      </c>
      <c r="H817" s="79" t="str">
        <f>IF(ISERROR(VLOOKUP($B817,Effectifs!$F$8:$U$907,14,0)),"",VLOOKUP($B817,Effectifs!$F$8:$U$907,14,0))</f>
        <v/>
      </c>
      <c r="I817" s="71"/>
      <c r="J817" s="71"/>
      <c r="K817" s="71"/>
      <c r="L817" s="71"/>
      <c r="M817" s="71"/>
      <c r="N817" s="71"/>
      <c r="O817" s="71"/>
      <c r="P817" s="71"/>
      <c r="Q817" s="71"/>
      <c r="R817" s="74"/>
    </row>
    <row r="818" spans="2:18" x14ac:dyDescent="0.25">
      <c r="B818" s="69"/>
      <c r="C818" s="77" t="str">
        <f ca="1">IF(ISERROR(($C$3-VLOOKUP($B818,Effectifs!$F$8:$U$907,5,0))/365),"",($C$3-VLOOKUP($B818,Effectifs!$F$8:$U$907,5,0))/365)</f>
        <v/>
      </c>
      <c r="D818" s="82" t="str">
        <f>IF(ISERROR(VLOOKUP($B818,Effectifs!$F$8:$U$907,7,0)),"",VLOOKUP($B818,Effectifs!$F$8:$U$907,7,0))</f>
        <v/>
      </c>
      <c r="E818" s="83" t="str">
        <f>IF(ISERROR(VLOOKUP($B818,Effectifs!$F$8:$U$907,8,0)),"",VLOOKUP($B818,Effectifs!$F$8:$U$907,8,0))</f>
        <v/>
      </c>
      <c r="F818" s="83" t="str">
        <f>IF(ISERROR(VLOOKUP($B818,Effectifs!$F$8:$U$907,10,0)),"",VLOOKUP($B818,Effectifs!$F$8:$U$907,10,0))</f>
        <v/>
      </c>
      <c r="G818" s="82" t="str">
        <f>IF(ISERROR(VLOOKUP($B818,Effectifs!$F$8:$U$907,13,0)),"",VLOOKUP($B818,Effectifs!$F$8:$U$907,13,0))</f>
        <v/>
      </c>
      <c r="H818" s="79" t="str">
        <f>IF(ISERROR(VLOOKUP($B818,Effectifs!$F$8:$U$907,14,0)),"",VLOOKUP($B818,Effectifs!$F$8:$U$907,14,0))</f>
        <v/>
      </c>
      <c r="I818" s="71"/>
      <c r="J818" s="71"/>
      <c r="K818" s="71"/>
      <c r="L818" s="71"/>
      <c r="M818" s="71"/>
      <c r="N818" s="71"/>
      <c r="O818" s="71"/>
      <c r="P818" s="71"/>
      <c r="Q818" s="71"/>
      <c r="R818" s="74"/>
    </row>
    <row r="819" spans="2:18" x14ac:dyDescent="0.25">
      <c r="B819" s="69"/>
      <c r="C819" s="77" t="str">
        <f ca="1">IF(ISERROR(($C$3-VLOOKUP($B819,Effectifs!$F$8:$U$907,5,0))/365),"",($C$3-VLOOKUP($B819,Effectifs!$F$8:$U$907,5,0))/365)</f>
        <v/>
      </c>
      <c r="D819" s="82" t="str">
        <f>IF(ISERROR(VLOOKUP($B819,Effectifs!$F$8:$U$907,7,0)),"",VLOOKUP($B819,Effectifs!$F$8:$U$907,7,0))</f>
        <v/>
      </c>
      <c r="E819" s="83" t="str">
        <f>IF(ISERROR(VLOOKUP($B819,Effectifs!$F$8:$U$907,8,0)),"",VLOOKUP($B819,Effectifs!$F$8:$U$907,8,0))</f>
        <v/>
      </c>
      <c r="F819" s="83" t="str">
        <f>IF(ISERROR(VLOOKUP($B819,Effectifs!$F$8:$U$907,10,0)),"",VLOOKUP($B819,Effectifs!$F$8:$U$907,10,0))</f>
        <v/>
      </c>
      <c r="G819" s="82" t="str">
        <f>IF(ISERROR(VLOOKUP($B819,Effectifs!$F$8:$U$907,13,0)),"",VLOOKUP($B819,Effectifs!$F$8:$U$907,13,0))</f>
        <v/>
      </c>
      <c r="H819" s="79" t="str">
        <f>IF(ISERROR(VLOOKUP($B819,Effectifs!$F$8:$U$907,14,0)),"",VLOOKUP($B819,Effectifs!$F$8:$U$907,14,0))</f>
        <v/>
      </c>
      <c r="I819" s="71"/>
      <c r="J819" s="71"/>
      <c r="K819" s="71"/>
      <c r="L819" s="71"/>
      <c r="M819" s="71"/>
      <c r="N819" s="71"/>
      <c r="O819" s="71"/>
      <c r="P819" s="71"/>
      <c r="Q819" s="71"/>
      <c r="R819" s="74"/>
    </row>
    <row r="820" spans="2:18" x14ac:dyDescent="0.25">
      <c r="B820" s="69"/>
      <c r="C820" s="77" t="str">
        <f ca="1">IF(ISERROR(($C$3-VLOOKUP($B820,Effectifs!$F$8:$U$907,5,0))/365),"",($C$3-VLOOKUP($B820,Effectifs!$F$8:$U$907,5,0))/365)</f>
        <v/>
      </c>
      <c r="D820" s="82" t="str">
        <f>IF(ISERROR(VLOOKUP($B820,Effectifs!$F$8:$U$907,7,0)),"",VLOOKUP($B820,Effectifs!$F$8:$U$907,7,0))</f>
        <v/>
      </c>
      <c r="E820" s="83" t="str">
        <f>IF(ISERROR(VLOOKUP($B820,Effectifs!$F$8:$U$907,8,0)),"",VLOOKUP($B820,Effectifs!$F$8:$U$907,8,0))</f>
        <v/>
      </c>
      <c r="F820" s="83" t="str">
        <f>IF(ISERROR(VLOOKUP($B820,Effectifs!$F$8:$U$907,10,0)),"",VLOOKUP($B820,Effectifs!$F$8:$U$907,10,0))</f>
        <v/>
      </c>
      <c r="G820" s="82" t="str">
        <f>IF(ISERROR(VLOOKUP($B820,Effectifs!$F$8:$U$907,13,0)),"",VLOOKUP($B820,Effectifs!$F$8:$U$907,13,0))</f>
        <v/>
      </c>
      <c r="H820" s="79" t="str">
        <f>IF(ISERROR(VLOOKUP($B820,Effectifs!$F$8:$U$907,14,0)),"",VLOOKUP($B820,Effectifs!$F$8:$U$907,14,0))</f>
        <v/>
      </c>
      <c r="I820" s="71"/>
      <c r="J820" s="71"/>
      <c r="K820" s="71"/>
      <c r="L820" s="71"/>
      <c r="M820" s="71"/>
      <c r="N820" s="71"/>
      <c r="O820" s="71"/>
      <c r="P820" s="71"/>
      <c r="Q820" s="71"/>
      <c r="R820" s="74"/>
    </row>
    <row r="821" spans="2:18" x14ac:dyDescent="0.25">
      <c r="B821" s="69"/>
      <c r="C821" s="77" t="str">
        <f ca="1">IF(ISERROR(($C$3-VLOOKUP($B821,Effectifs!$F$8:$U$907,5,0))/365),"",($C$3-VLOOKUP($B821,Effectifs!$F$8:$U$907,5,0))/365)</f>
        <v/>
      </c>
      <c r="D821" s="82" t="str">
        <f>IF(ISERROR(VLOOKUP($B821,Effectifs!$F$8:$U$907,7,0)),"",VLOOKUP($B821,Effectifs!$F$8:$U$907,7,0))</f>
        <v/>
      </c>
      <c r="E821" s="83" t="str">
        <f>IF(ISERROR(VLOOKUP($B821,Effectifs!$F$8:$U$907,8,0)),"",VLOOKUP($B821,Effectifs!$F$8:$U$907,8,0))</f>
        <v/>
      </c>
      <c r="F821" s="83" t="str">
        <f>IF(ISERROR(VLOOKUP($B821,Effectifs!$F$8:$U$907,10,0)),"",VLOOKUP($B821,Effectifs!$F$8:$U$907,10,0))</f>
        <v/>
      </c>
      <c r="G821" s="82" t="str">
        <f>IF(ISERROR(VLOOKUP($B821,Effectifs!$F$8:$U$907,13,0)),"",VLOOKUP($B821,Effectifs!$F$8:$U$907,13,0))</f>
        <v/>
      </c>
      <c r="H821" s="79" t="str">
        <f>IF(ISERROR(VLOOKUP($B821,Effectifs!$F$8:$U$907,14,0)),"",VLOOKUP($B821,Effectifs!$F$8:$U$907,14,0))</f>
        <v/>
      </c>
      <c r="I821" s="71"/>
      <c r="J821" s="71"/>
      <c r="K821" s="71"/>
      <c r="L821" s="71"/>
      <c r="M821" s="71"/>
      <c r="N821" s="71"/>
      <c r="O821" s="71"/>
      <c r="P821" s="71"/>
      <c r="Q821" s="71"/>
      <c r="R821" s="74"/>
    </row>
    <row r="822" spans="2:18" x14ac:dyDescent="0.25">
      <c r="B822" s="69"/>
      <c r="C822" s="77" t="str">
        <f ca="1">IF(ISERROR(($C$3-VLOOKUP($B822,Effectifs!$F$8:$U$907,5,0))/365),"",($C$3-VLOOKUP($B822,Effectifs!$F$8:$U$907,5,0))/365)</f>
        <v/>
      </c>
      <c r="D822" s="82" t="str">
        <f>IF(ISERROR(VLOOKUP($B822,Effectifs!$F$8:$U$907,7,0)),"",VLOOKUP($B822,Effectifs!$F$8:$U$907,7,0))</f>
        <v/>
      </c>
      <c r="E822" s="83" t="str">
        <f>IF(ISERROR(VLOOKUP($B822,Effectifs!$F$8:$U$907,8,0)),"",VLOOKUP($B822,Effectifs!$F$8:$U$907,8,0))</f>
        <v/>
      </c>
      <c r="F822" s="83" t="str">
        <f>IF(ISERROR(VLOOKUP($B822,Effectifs!$F$8:$U$907,10,0)),"",VLOOKUP($B822,Effectifs!$F$8:$U$907,10,0))</f>
        <v/>
      </c>
      <c r="G822" s="82" t="str">
        <f>IF(ISERROR(VLOOKUP($B822,Effectifs!$F$8:$U$907,13,0)),"",VLOOKUP($B822,Effectifs!$F$8:$U$907,13,0))</f>
        <v/>
      </c>
      <c r="H822" s="79" t="str">
        <f>IF(ISERROR(VLOOKUP($B822,Effectifs!$F$8:$U$907,14,0)),"",VLOOKUP($B822,Effectifs!$F$8:$U$907,14,0))</f>
        <v/>
      </c>
      <c r="I822" s="71"/>
      <c r="J822" s="71"/>
      <c r="K822" s="71"/>
      <c r="L822" s="71"/>
      <c r="M822" s="71"/>
      <c r="N822" s="71"/>
      <c r="O822" s="71"/>
      <c r="P822" s="71"/>
      <c r="Q822" s="71"/>
      <c r="R822" s="74"/>
    </row>
    <row r="823" spans="2:18" x14ac:dyDescent="0.25">
      <c r="B823" s="69"/>
      <c r="C823" s="77" t="str">
        <f ca="1">IF(ISERROR(($C$3-VLOOKUP($B823,Effectifs!$F$8:$U$907,5,0))/365),"",($C$3-VLOOKUP($B823,Effectifs!$F$8:$U$907,5,0))/365)</f>
        <v/>
      </c>
      <c r="D823" s="82" t="str">
        <f>IF(ISERROR(VLOOKUP($B823,Effectifs!$F$8:$U$907,7,0)),"",VLOOKUP($B823,Effectifs!$F$8:$U$907,7,0))</f>
        <v/>
      </c>
      <c r="E823" s="83" t="str">
        <f>IF(ISERROR(VLOOKUP($B823,Effectifs!$F$8:$U$907,8,0)),"",VLOOKUP($B823,Effectifs!$F$8:$U$907,8,0))</f>
        <v/>
      </c>
      <c r="F823" s="83" t="str">
        <f>IF(ISERROR(VLOOKUP($B823,Effectifs!$F$8:$U$907,10,0)),"",VLOOKUP($B823,Effectifs!$F$8:$U$907,10,0))</f>
        <v/>
      </c>
      <c r="G823" s="82" t="str">
        <f>IF(ISERROR(VLOOKUP($B823,Effectifs!$F$8:$U$907,13,0)),"",VLOOKUP($B823,Effectifs!$F$8:$U$907,13,0))</f>
        <v/>
      </c>
      <c r="H823" s="79" t="str">
        <f>IF(ISERROR(VLOOKUP($B823,Effectifs!$F$8:$U$907,14,0)),"",VLOOKUP($B823,Effectifs!$F$8:$U$907,14,0))</f>
        <v/>
      </c>
      <c r="I823" s="71"/>
      <c r="J823" s="71"/>
      <c r="K823" s="71"/>
      <c r="L823" s="71"/>
      <c r="M823" s="71"/>
      <c r="N823" s="71"/>
      <c r="O823" s="71"/>
      <c r="P823" s="71"/>
      <c r="Q823" s="71"/>
      <c r="R823" s="74"/>
    </row>
    <row r="824" spans="2:18" x14ac:dyDescent="0.25">
      <c r="B824" s="69"/>
      <c r="C824" s="77" t="str">
        <f ca="1">IF(ISERROR(($C$3-VLOOKUP($B824,Effectifs!$F$8:$U$907,5,0))/365),"",($C$3-VLOOKUP($B824,Effectifs!$F$8:$U$907,5,0))/365)</f>
        <v/>
      </c>
      <c r="D824" s="82" t="str">
        <f>IF(ISERROR(VLOOKUP($B824,Effectifs!$F$8:$U$907,7,0)),"",VLOOKUP($B824,Effectifs!$F$8:$U$907,7,0))</f>
        <v/>
      </c>
      <c r="E824" s="83" t="str">
        <f>IF(ISERROR(VLOOKUP($B824,Effectifs!$F$8:$U$907,8,0)),"",VLOOKUP($B824,Effectifs!$F$8:$U$907,8,0))</f>
        <v/>
      </c>
      <c r="F824" s="83" t="str">
        <f>IF(ISERROR(VLOOKUP($B824,Effectifs!$F$8:$U$907,10,0)),"",VLOOKUP($B824,Effectifs!$F$8:$U$907,10,0))</f>
        <v/>
      </c>
      <c r="G824" s="82" t="str">
        <f>IF(ISERROR(VLOOKUP($B824,Effectifs!$F$8:$U$907,13,0)),"",VLOOKUP($B824,Effectifs!$F$8:$U$907,13,0))</f>
        <v/>
      </c>
      <c r="H824" s="79" t="str">
        <f>IF(ISERROR(VLOOKUP($B824,Effectifs!$F$8:$U$907,14,0)),"",VLOOKUP($B824,Effectifs!$F$8:$U$907,14,0))</f>
        <v/>
      </c>
      <c r="I824" s="71"/>
      <c r="J824" s="71"/>
      <c r="K824" s="71"/>
      <c r="L824" s="71"/>
      <c r="M824" s="71"/>
      <c r="N824" s="71"/>
      <c r="O824" s="71"/>
      <c r="P824" s="71"/>
      <c r="Q824" s="71"/>
      <c r="R824" s="74"/>
    </row>
    <row r="825" spans="2:18" x14ac:dyDescent="0.25">
      <c r="B825" s="69"/>
      <c r="C825" s="77" t="str">
        <f ca="1">IF(ISERROR(($C$3-VLOOKUP($B825,Effectifs!$F$8:$U$907,5,0))/365),"",($C$3-VLOOKUP($B825,Effectifs!$F$8:$U$907,5,0))/365)</f>
        <v/>
      </c>
      <c r="D825" s="82" t="str">
        <f>IF(ISERROR(VLOOKUP($B825,Effectifs!$F$8:$U$907,7,0)),"",VLOOKUP($B825,Effectifs!$F$8:$U$907,7,0))</f>
        <v/>
      </c>
      <c r="E825" s="83" t="str">
        <f>IF(ISERROR(VLOOKUP($B825,Effectifs!$F$8:$U$907,8,0)),"",VLOOKUP($B825,Effectifs!$F$8:$U$907,8,0))</f>
        <v/>
      </c>
      <c r="F825" s="83" t="str">
        <f>IF(ISERROR(VLOOKUP($B825,Effectifs!$F$8:$U$907,10,0)),"",VLOOKUP($B825,Effectifs!$F$8:$U$907,10,0))</f>
        <v/>
      </c>
      <c r="G825" s="82" t="str">
        <f>IF(ISERROR(VLOOKUP($B825,Effectifs!$F$8:$U$907,13,0)),"",VLOOKUP($B825,Effectifs!$F$8:$U$907,13,0))</f>
        <v/>
      </c>
      <c r="H825" s="79" t="str">
        <f>IF(ISERROR(VLOOKUP($B825,Effectifs!$F$8:$U$907,14,0)),"",VLOOKUP($B825,Effectifs!$F$8:$U$907,14,0))</f>
        <v/>
      </c>
      <c r="I825" s="71"/>
      <c r="J825" s="71"/>
      <c r="K825" s="71"/>
      <c r="L825" s="71"/>
      <c r="M825" s="71"/>
      <c r="N825" s="71"/>
      <c r="O825" s="71"/>
      <c r="P825" s="71"/>
      <c r="Q825" s="71"/>
      <c r="R825" s="74"/>
    </row>
    <row r="826" spans="2:18" x14ac:dyDescent="0.25">
      <c r="B826" s="69"/>
      <c r="C826" s="77" t="str">
        <f ca="1">IF(ISERROR(($C$3-VLOOKUP($B826,Effectifs!$F$8:$U$907,5,0))/365),"",($C$3-VLOOKUP($B826,Effectifs!$F$8:$U$907,5,0))/365)</f>
        <v/>
      </c>
      <c r="D826" s="82" t="str">
        <f>IF(ISERROR(VLOOKUP($B826,Effectifs!$F$8:$U$907,7,0)),"",VLOOKUP($B826,Effectifs!$F$8:$U$907,7,0))</f>
        <v/>
      </c>
      <c r="E826" s="83" t="str">
        <f>IF(ISERROR(VLOOKUP($B826,Effectifs!$F$8:$U$907,8,0)),"",VLOOKUP($B826,Effectifs!$F$8:$U$907,8,0))</f>
        <v/>
      </c>
      <c r="F826" s="83" t="str">
        <f>IF(ISERROR(VLOOKUP($B826,Effectifs!$F$8:$U$907,10,0)),"",VLOOKUP($B826,Effectifs!$F$8:$U$907,10,0))</f>
        <v/>
      </c>
      <c r="G826" s="82" t="str">
        <f>IF(ISERROR(VLOOKUP($B826,Effectifs!$F$8:$U$907,13,0)),"",VLOOKUP($B826,Effectifs!$F$8:$U$907,13,0))</f>
        <v/>
      </c>
      <c r="H826" s="79" t="str">
        <f>IF(ISERROR(VLOOKUP($B826,Effectifs!$F$8:$U$907,14,0)),"",VLOOKUP($B826,Effectifs!$F$8:$U$907,14,0))</f>
        <v/>
      </c>
      <c r="I826" s="71"/>
      <c r="J826" s="71"/>
      <c r="K826" s="71"/>
      <c r="L826" s="71"/>
      <c r="M826" s="71"/>
      <c r="N826" s="71"/>
      <c r="O826" s="71"/>
      <c r="P826" s="71"/>
      <c r="Q826" s="71"/>
      <c r="R826" s="74"/>
    </row>
    <row r="827" spans="2:18" x14ac:dyDescent="0.25">
      <c r="B827" s="69"/>
      <c r="C827" s="77" t="str">
        <f ca="1">IF(ISERROR(($C$3-VLOOKUP($B827,Effectifs!$F$8:$U$907,5,0))/365),"",($C$3-VLOOKUP($B827,Effectifs!$F$8:$U$907,5,0))/365)</f>
        <v/>
      </c>
      <c r="D827" s="82" t="str">
        <f>IF(ISERROR(VLOOKUP($B827,Effectifs!$F$8:$U$907,7,0)),"",VLOOKUP($B827,Effectifs!$F$8:$U$907,7,0))</f>
        <v/>
      </c>
      <c r="E827" s="83" t="str">
        <f>IF(ISERROR(VLOOKUP($B827,Effectifs!$F$8:$U$907,8,0)),"",VLOOKUP($B827,Effectifs!$F$8:$U$907,8,0))</f>
        <v/>
      </c>
      <c r="F827" s="83" t="str">
        <f>IF(ISERROR(VLOOKUP($B827,Effectifs!$F$8:$U$907,10,0)),"",VLOOKUP($B827,Effectifs!$F$8:$U$907,10,0))</f>
        <v/>
      </c>
      <c r="G827" s="82" t="str">
        <f>IF(ISERROR(VLOOKUP($B827,Effectifs!$F$8:$U$907,13,0)),"",VLOOKUP($B827,Effectifs!$F$8:$U$907,13,0))</f>
        <v/>
      </c>
      <c r="H827" s="79" t="str">
        <f>IF(ISERROR(VLOOKUP($B827,Effectifs!$F$8:$U$907,14,0)),"",VLOOKUP($B827,Effectifs!$F$8:$U$907,14,0))</f>
        <v/>
      </c>
      <c r="I827" s="71"/>
      <c r="J827" s="71"/>
      <c r="K827" s="71"/>
      <c r="L827" s="71"/>
      <c r="M827" s="71"/>
      <c r="N827" s="71"/>
      <c r="O827" s="71"/>
      <c r="P827" s="71"/>
      <c r="Q827" s="71"/>
      <c r="R827" s="74"/>
    </row>
    <row r="828" spans="2:18" x14ac:dyDescent="0.25">
      <c r="B828" s="69"/>
      <c r="C828" s="77" t="str">
        <f ca="1">IF(ISERROR(($C$3-VLOOKUP($B828,Effectifs!$F$8:$U$907,5,0))/365),"",($C$3-VLOOKUP($B828,Effectifs!$F$8:$U$907,5,0))/365)</f>
        <v/>
      </c>
      <c r="D828" s="82" t="str">
        <f>IF(ISERROR(VLOOKUP($B828,Effectifs!$F$8:$U$907,7,0)),"",VLOOKUP($B828,Effectifs!$F$8:$U$907,7,0))</f>
        <v/>
      </c>
      <c r="E828" s="83" t="str">
        <f>IF(ISERROR(VLOOKUP($B828,Effectifs!$F$8:$U$907,8,0)),"",VLOOKUP($B828,Effectifs!$F$8:$U$907,8,0))</f>
        <v/>
      </c>
      <c r="F828" s="83" t="str">
        <f>IF(ISERROR(VLOOKUP($B828,Effectifs!$F$8:$U$907,10,0)),"",VLOOKUP($B828,Effectifs!$F$8:$U$907,10,0))</f>
        <v/>
      </c>
      <c r="G828" s="82" t="str">
        <f>IF(ISERROR(VLOOKUP($B828,Effectifs!$F$8:$U$907,13,0)),"",VLOOKUP($B828,Effectifs!$F$8:$U$907,13,0))</f>
        <v/>
      </c>
      <c r="H828" s="79" t="str">
        <f>IF(ISERROR(VLOOKUP($B828,Effectifs!$F$8:$U$907,14,0)),"",VLOOKUP($B828,Effectifs!$F$8:$U$907,14,0))</f>
        <v/>
      </c>
      <c r="I828" s="71"/>
      <c r="J828" s="71"/>
      <c r="K828" s="71"/>
      <c r="L828" s="71"/>
      <c r="M828" s="71"/>
      <c r="N828" s="71"/>
      <c r="O828" s="71"/>
      <c r="P828" s="71"/>
      <c r="Q828" s="71"/>
      <c r="R828" s="74"/>
    </row>
    <row r="829" spans="2:18" x14ac:dyDescent="0.25">
      <c r="B829" s="69"/>
      <c r="C829" s="77" t="str">
        <f ca="1">IF(ISERROR(($C$3-VLOOKUP($B829,Effectifs!$F$8:$U$907,5,0))/365),"",($C$3-VLOOKUP($B829,Effectifs!$F$8:$U$907,5,0))/365)</f>
        <v/>
      </c>
      <c r="D829" s="82" t="str">
        <f>IF(ISERROR(VLOOKUP($B829,Effectifs!$F$8:$U$907,7,0)),"",VLOOKUP($B829,Effectifs!$F$8:$U$907,7,0))</f>
        <v/>
      </c>
      <c r="E829" s="83" t="str">
        <f>IF(ISERROR(VLOOKUP($B829,Effectifs!$F$8:$U$907,8,0)),"",VLOOKUP($B829,Effectifs!$F$8:$U$907,8,0))</f>
        <v/>
      </c>
      <c r="F829" s="83" t="str">
        <f>IF(ISERROR(VLOOKUP($B829,Effectifs!$F$8:$U$907,10,0)),"",VLOOKUP($B829,Effectifs!$F$8:$U$907,10,0))</f>
        <v/>
      </c>
      <c r="G829" s="82" t="str">
        <f>IF(ISERROR(VLOOKUP($B829,Effectifs!$F$8:$U$907,13,0)),"",VLOOKUP($B829,Effectifs!$F$8:$U$907,13,0))</f>
        <v/>
      </c>
      <c r="H829" s="79" t="str">
        <f>IF(ISERROR(VLOOKUP($B829,Effectifs!$F$8:$U$907,14,0)),"",VLOOKUP($B829,Effectifs!$F$8:$U$907,14,0))</f>
        <v/>
      </c>
      <c r="I829" s="71"/>
      <c r="J829" s="71"/>
      <c r="K829" s="71"/>
      <c r="L829" s="71"/>
      <c r="M829" s="71"/>
      <c r="N829" s="71"/>
      <c r="O829" s="71"/>
      <c r="P829" s="71"/>
      <c r="Q829" s="71"/>
      <c r="R829" s="74"/>
    </row>
    <row r="830" spans="2:18" x14ac:dyDescent="0.25">
      <c r="B830" s="69"/>
      <c r="C830" s="77" t="str">
        <f ca="1">IF(ISERROR(($C$3-VLOOKUP($B830,Effectifs!$F$8:$U$907,5,0))/365),"",($C$3-VLOOKUP($B830,Effectifs!$F$8:$U$907,5,0))/365)</f>
        <v/>
      </c>
      <c r="D830" s="82" t="str">
        <f>IF(ISERROR(VLOOKUP($B830,Effectifs!$F$8:$U$907,7,0)),"",VLOOKUP($B830,Effectifs!$F$8:$U$907,7,0))</f>
        <v/>
      </c>
      <c r="E830" s="83" t="str">
        <f>IF(ISERROR(VLOOKUP($B830,Effectifs!$F$8:$U$907,8,0)),"",VLOOKUP($B830,Effectifs!$F$8:$U$907,8,0))</f>
        <v/>
      </c>
      <c r="F830" s="83" t="str">
        <f>IF(ISERROR(VLOOKUP($B830,Effectifs!$F$8:$U$907,10,0)),"",VLOOKUP($B830,Effectifs!$F$8:$U$907,10,0))</f>
        <v/>
      </c>
      <c r="G830" s="82" t="str">
        <f>IF(ISERROR(VLOOKUP($B830,Effectifs!$F$8:$U$907,13,0)),"",VLOOKUP($B830,Effectifs!$F$8:$U$907,13,0))</f>
        <v/>
      </c>
      <c r="H830" s="79" t="str">
        <f>IF(ISERROR(VLOOKUP($B830,Effectifs!$F$8:$U$907,14,0)),"",VLOOKUP($B830,Effectifs!$F$8:$U$907,14,0))</f>
        <v/>
      </c>
      <c r="I830" s="71"/>
      <c r="J830" s="71"/>
      <c r="K830" s="71"/>
      <c r="L830" s="71"/>
      <c r="M830" s="71"/>
      <c r="N830" s="71"/>
      <c r="O830" s="71"/>
      <c r="P830" s="71"/>
      <c r="Q830" s="71"/>
      <c r="R830" s="74"/>
    </row>
    <row r="831" spans="2:18" x14ac:dyDescent="0.25">
      <c r="B831" s="69"/>
      <c r="C831" s="77" t="str">
        <f ca="1">IF(ISERROR(($C$3-VLOOKUP($B831,Effectifs!$F$8:$U$907,5,0))/365),"",($C$3-VLOOKUP($B831,Effectifs!$F$8:$U$907,5,0))/365)</f>
        <v/>
      </c>
      <c r="D831" s="82" t="str">
        <f>IF(ISERROR(VLOOKUP($B831,Effectifs!$F$8:$U$907,7,0)),"",VLOOKUP($B831,Effectifs!$F$8:$U$907,7,0))</f>
        <v/>
      </c>
      <c r="E831" s="83" t="str">
        <f>IF(ISERROR(VLOOKUP($B831,Effectifs!$F$8:$U$907,8,0)),"",VLOOKUP($B831,Effectifs!$F$8:$U$907,8,0))</f>
        <v/>
      </c>
      <c r="F831" s="83" t="str">
        <f>IF(ISERROR(VLOOKUP($B831,Effectifs!$F$8:$U$907,10,0)),"",VLOOKUP($B831,Effectifs!$F$8:$U$907,10,0))</f>
        <v/>
      </c>
      <c r="G831" s="82" t="str">
        <f>IF(ISERROR(VLOOKUP($B831,Effectifs!$F$8:$U$907,13,0)),"",VLOOKUP($B831,Effectifs!$F$8:$U$907,13,0))</f>
        <v/>
      </c>
      <c r="H831" s="79" t="str">
        <f>IF(ISERROR(VLOOKUP($B831,Effectifs!$F$8:$U$907,14,0)),"",VLOOKUP($B831,Effectifs!$F$8:$U$907,14,0))</f>
        <v/>
      </c>
      <c r="I831" s="71"/>
      <c r="J831" s="71"/>
      <c r="K831" s="71"/>
      <c r="L831" s="71"/>
      <c r="M831" s="71"/>
      <c r="N831" s="71"/>
      <c r="O831" s="71"/>
      <c r="P831" s="71"/>
      <c r="Q831" s="71"/>
      <c r="R831" s="74"/>
    </row>
    <row r="832" spans="2:18" x14ac:dyDescent="0.25">
      <c r="B832" s="69"/>
      <c r="C832" s="77" t="str">
        <f ca="1">IF(ISERROR(($C$3-VLOOKUP($B832,Effectifs!$F$8:$U$907,5,0))/365),"",($C$3-VLOOKUP($B832,Effectifs!$F$8:$U$907,5,0))/365)</f>
        <v/>
      </c>
      <c r="D832" s="82" t="str">
        <f>IF(ISERROR(VLOOKUP($B832,Effectifs!$F$8:$U$907,7,0)),"",VLOOKUP($B832,Effectifs!$F$8:$U$907,7,0))</f>
        <v/>
      </c>
      <c r="E832" s="83" t="str">
        <f>IF(ISERROR(VLOOKUP($B832,Effectifs!$F$8:$U$907,8,0)),"",VLOOKUP($B832,Effectifs!$F$8:$U$907,8,0))</f>
        <v/>
      </c>
      <c r="F832" s="83" t="str">
        <f>IF(ISERROR(VLOOKUP($B832,Effectifs!$F$8:$U$907,10,0)),"",VLOOKUP($B832,Effectifs!$F$8:$U$907,10,0))</f>
        <v/>
      </c>
      <c r="G832" s="82" t="str">
        <f>IF(ISERROR(VLOOKUP($B832,Effectifs!$F$8:$U$907,13,0)),"",VLOOKUP($B832,Effectifs!$F$8:$U$907,13,0))</f>
        <v/>
      </c>
      <c r="H832" s="79" t="str">
        <f>IF(ISERROR(VLOOKUP($B832,Effectifs!$F$8:$U$907,14,0)),"",VLOOKUP($B832,Effectifs!$F$8:$U$907,14,0))</f>
        <v/>
      </c>
      <c r="I832" s="71"/>
      <c r="J832" s="71"/>
      <c r="K832" s="71"/>
      <c r="L832" s="71"/>
      <c r="M832" s="71"/>
      <c r="N832" s="71"/>
      <c r="O832" s="71"/>
      <c r="P832" s="71"/>
      <c r="Q832" s="71"/>
      <c r="R832" s="74"/>
    </row>
    <row r="833" spans="2:18" x14ac:dyDescent="0.25">
      <c r="B833" s="69"/>
      <c r="C833" s="77" t="str">
        <f ca="1">IF(ISERROR(($C$3-VLOOKUP($B833,Effectifs!$F$8:$U$907,5,0))/365),"",($C$3-VLOOKUP($B833,Effectifs!$F$8:$U$907,5,0))/365)</f>
        <v/>
      </c>
      <c r="D833" s="82" t="str">
        <f>IF(ISERROR(VLOOKUP($B833,Effectifs!$F$8:$U$907,7,0)),"",VLOOKUP($B833,Effectifs!$F$8:$U$907,7,0))</f>
        <v/>
      </c>
      <c r="E833" s="83" t="str">
        <f>IF(ISERROR(VLOOKUP($B833,Effectifs!$F$8:$U$907,8,0)),"",VLOOKUP($B833,Effectifs!$F$8:$U$907,8,0))</f>
        <v/>
      </c>
      <c r="F833" s="83" t="str">
        <f>IF(ISERROR(VLOOKUP($B833,Effectifs!$F$8:$U$907,10,0)),"",VLOOKUP($B833,Effectifs!$F$8:$U$907,10,0))</f>
        <v/>
      </c>
      <c r="G833" s="82" t="str">
        <f>IF(ISERROR(VLOOKUP($B833,Effectifs!$F$8:$U$907,13,0)),"",VLOOKUP($B833,Effectifs!$F$8:$U$907,13,0))</f>
        <v/>
      </c>
      <c r="H833" s="79" t="str">
        <f>IF(ISERROR(VLOOKUP($B833,Effectifs!$F$8:$U$907,14,0)),"",VLOOKUP($B833,Effectifs!$F$8:$U$907,14,0))</f>
        <v/>
      </c>
      <c r="I833" s="71"/>
      <c r="J833" s="71"/>
      <c r="K833" s="71"/>
      <c r="L833" s="71"/>
      <c r="M833" s="71"/>
      <c r="N833" s="71"/>
      <c r="O833" s="71"/>
      <c r="P833" s="71"/>
      <c r="Q833" s="71"/>
      <c r="R833" s="74"/>
    </row>
    <row r="834" spans="2:18" x14ac:dyDescent="0.25">
      <c r="B834" s="69"/>
      <c r="C834" s="77" t="str">
        <f ca="1">IF(ISERROR(($C$3-VLOOKUP($B834,Effectifs!$F$8:$U$907,5,0))/365),"",($C$3-VLOOKUP($B834,Effectifs!$F$8:$U$907,5,0))/365)</f>
        <v/>
      </c>
      <c r="D834" s="82" t="str">
        <f>IF(ISERROR(VLOOKUP($B834,Effectifs!$F$8:$U$907,7,0)),"",VLOOKUP($B834,Effectifs!$F$8:$U$907,7,0))</f>
        <v/>
      </c>
      <c r="E834" s="83" t="str">
        <f>IF(ISERROR(VLOOKUP($B834,Effectifs!$F$8:$U$907,8,0)),"",VLOOKUP($B834,Effectifs!$F$8:$U$907,8,0))</f>
        <v/>
      </c>
      <c r="F834" s="83" t="str">
        <f>IF(ISERROR(VLOOKUP($B834,Effectifs!$F$8:$U$907,10,0)),"",VLOOKUP($B834,Effectifs!$F$8:$U$907,10,0))</f>
        <v/>
      </c>
      <c r="G834" s="82" t="str">
        <f>IF(ISERROR(VLOOKUP($B834,Effectifs!$F$8:$U$907,13,0)),"",VLOOKUP($B834,Effectifs!$F$8:$U$907,13,0))</f>
        <v/>
      </c>
      <c r="H834" s="79" t="str">
        <f>IF(ISERROR(VLOOKUP($B834,Effectifs!$F$8:$U$907,14,0)),"",VLOOKUP($B834,Effectifs!$F$8:$U$907,14,0))</f>
        <v/>
      </c>
      <c r="I834" s="71"/>
      <c r="J834" s="71"/>
      <c r="K834" s="71"/>
      <c r="L834" s="71"/>
      <c r="M834" s="71"/>
      <c r="N834" s="71"/>
      <c r="O834" s="71"/>
      <c r="P834" s="71"/>
      <c r="Q834" s="71"/>
      <c r="R834" s="74"/>
    </row>
    <row r="835" spans="2:18" x14ac:dyDescent="0.25">
      <c r="B835" s="69"/>
      <c r="C835" s="77" t="str">
        <f ca="1">IF(ISERROR(($C$3-VLOOKUP($B835,Effectifs!$F$8:$U$907,5,0))/365),"",($C$3-VLOOKUP($B835,Effectifs!$F$8:$U$907,5,0))/365)</f>
        <v/>
      </c>
      <c r="D835" s="82" t="str">
        <f>IF(ISERROR(VLOOKUP($B835,Effectifs!$F$8:$U$907,7,0)),"",VLOOKUP($B835,Effectifs!$F$8:$U$907,7,0))</f>
        <v/>
      </c>
      <c r="E835" s="83" t="str">
        <f>IF(ISERROR(VLOOKUP($B835,Effectifs!$F$8:$U$907,8,0)),"",VLOOKUP($B835,Effectifs!$F$8:$U$907,8,0))</f>
        <v/>
      </c>
      <c r="F835" s="83" t="str">
        <f>IF(ISERROR(VLOOKUP($B835,Effectifs!$F$8:$U$907,10,0)),"",VLOOKUP($B835,Effectifs!$F$8:$U$907,10,0))</f>
        <v/>
      </c>
      <c r="G835" s="82" t="str">
        <f>IF(ISERROR(VLOOKUP($B835,Effectifs!$F$8:$U$907,13,0)),"",VLOOKUP($B835,Effectifs!$F$8:$U$907,13,0))</f>
        <v/>
      </c>
      <c r="H835" s="79" t="str">
        <f>IF(ISERROR(VLOOKUP($B835,Effectifs!$F$8:$U$907,14,0)),"",VLOOKUP($B835,Effectifs!$F$8:$U$907,14,0))</f>
        <v/>
      </c>
      <c r="I835" s="71"/>
      <c r="J835" s="71"/>
      <c r="K835" s="71"/>
      <c r="L835" s="71"/>
      <c r="M835" s="71"/>
      <c r="N835" s="71"/>
      <c r="O835" s="71"/>
      <c r="P835" s="71"/>
      <c r="Q835" s="71"/>
      <c r="R835" s="74"/>
    </row>
    <row r="836" spans="2:18" x14ac:dyDescent="0.25">
      <c r="B836" s="69"/>
      <c r="C836" s="77" t="str">
        <f ca="1">IF(ISERROR(($C$3-VLOOKUP($B836,Effectifs!$F$8:$U$907,5,0))/365),"",($C$3-VLOOKUP($B836,Effectifs!$F$8:$U$907,5,0))/365)</f>
        <v/>
      </c>
      <c r="D836" s="82" t="str">
        <f>IF(ISERROR(VLOOKUP($B836,Effectifs!$F$8:$U$907,7,0)),"",VLOOKUP($B836,Effectifs!$F$8:$U$907,7,0))</f>
        <v/>
      </c>
      <c r="E836" s="83" t="str">
        <f>IF(ISERROR(VLOOKUP($B836,Effectifs!$F$8:$U$907,8,0)),"",VLOOKUP($B836,Effectifs!$F$8:$U$907,8,0))</f>
        <v/>
      </c>
      <c r="F836" s="83" t="str">
        <f>IF(ISERROR(VLOOKUP($B836,Effectifs!$F$8:$U$907,10,0)),"",VLOOKUP($B836,Effectifs!$F$8:$U$907,10,0))</f>
        <v/>
      </c>
      <c r="G836" s="82" t="str">
        <f>IF(ISERROR(VLOOKUP($B836,Effectifs!$F$8:$U$907,13,0)),"",VLOOKUP($B836,Effectifs!$F$8:$U$907,13,0))</f>
        <v/>
      </c>
      <c r="H836" s="79" t="str">
        <f>IF(ISERROR(VLOOKUP($B836,Effectifs!$F$8:$U$907,14,0)),"",VLOOKUP($B836,Effectifs!$F$8:$U$907,14,0))</f>
        <v/>
      </c>
      <c r="I836" s="71"/>
      <c r="J836" s="71"/>
      <c r="K836" s="71"/>
      <c r="L836" s="71"/>
      <c r="M836" s="71"/>
      <c r="N836" s="71"/>
      <c r="O836" s="71"/>
      <c r="P836" s="71"/>
      <c r="Q836" s="71"/>
      <c r="R836" s="74"/>
    </row>
    <row r="837" spans="2:18" x14ac:dyDescent="0.25">
      <c r="B837" s="69"/>
      <c r="C837" s="77" t="str">
        <f ca="1">IF(ISERROR(($C$3-VLOOKUP($B837,Effectifs!$F$8:$U$907,5,0))/365),"",($C$3-VLOOKUP($B837,Effectifs!$F$8:$U$907,5,0))/365)</f>
        <v/>
      </c>
      <c r="D837" s="82" t="str">
        <f>IF(ISERROR(VLOOKUP($B837,Effectifs!$F$8:$U$907,7,0)),"",VLOOKUP($B837,Effectifs!$F$8:$U$907,7,0))</f>
        <v/>
      </c>
      <c r="E837" s="83" t="str">
        <f>IF(ISERROR(VLOOKUP($B837,Effectifs!$F$8:$U$907,8,0)),"",VLOOKUP($B837,Effectifs!$F$8:$U$907,8,0))</f>
        <v/>
      </c>
      <c r="F837" s="83" t="str">
        <f>IF(ISERROR(VLOOKUP($B837,Effectifs!$F$8:$U$907,10,0)),"",VLOOKUP($B837,Effectifs!$F$8:$U$907,10,0))</f>
        <v/>
      </c>
      <c r="G837" s="82" t="str">
        <f>IF(ISERROR(VLOOKUP($B837,Effectifs!$F$8:$U$907,13,0)),"",VLOOKUP($B837,Effectifs!$F$8:$U$907,13,0))</f>
        <v/>
      </c>
      <c r="H837" s="79" t="str">
        <f>IF(ISERROR(VLOOKUP($B837,Effectifs!$F$8:$U$907,14,0)),"",VLOOKUP($B837,Effectifs!$F$8:$U$907,14,0))</f>
        <v/>
      </c>
      <c r="I837" s="71"/>
      <c r="J837" s="71"/>
      <c r="K837" s="71"/>
      <c r="L837" s="71"/>
      <c r="M837" s="71"/>
      <c r="N837" s="71"/>
      <c r="O837" s="71"/>
      <c r="P837" s="71"/>
      <c r="Q837" s="71"/>
      <c r="R837" s="74"/>
    </row>
    <row r="838" spans="2:18" x14ac:dyDescent="0.25">
      <c r="B838" s="69"/>
      <c r="C838" s="77" t="str">
        <f ca="1">IF(ISERROR(($C$3-VLOOKUP($B838,Effectifs!$F$8:$U$907,5,0))/365),"",($C$3-VLOOKUP($B838,Effectifs!$F$8:$U$907,5,0))/365)</f>
        <v/>
      </c>
      <c r="D838" s="82" t="str">
        <f>IF(ISERROR(VLOOKUP($B838,Effectifs!$F$8:$U$907,7,0)),"",VLOOKUP($B838,Effectifs!$F$8:$U$907,7,0))</f>
        <v/>
      </c>
      <c r="E838" s="83" t="str">
        <f>IF(ISERROR(VLOOKUP($B838,Effectifs!$F$8:$U$907,8,0)),"",VLOOKUP($B838,Effectifs!$F$8:$U$907,8,0))</f>
        <v/>
      </c>
      <c r="F838" s="83" t="str">
        <f>IF(ISERROR(VLOOKUP($B838,Effectifs!$F$8:$U$907,10,0)),"",VLOOKUP($B838,Effectifs!$F$8:$U$907,10,0))</f>
        <v/>
      </c>
      <c r="G838" s="82" t="str">
        <f>IF(ISERROR(VLOOKUP($B838,Effectifs!$F$8:$U$907,13,0)),"",VLOOKUP($B838,Effectifs!$F$8:$U$907,13,0))</f>
        <v/>
      </c>
      <c r="H838" s="79" t="str">
        <f>IF(ISERROR(VLOOKUP($B838,Effectifs!$F$8:$U$907,14,0)),"",VLOOKUP($B838,Effectifs!$F$8:$U$907,14,0))</f>
        <v/>
      </c>
      <c r="I838" s="71"/>
      <c r="J838" s="71"/>
      <c r="K838" s="71"/>
      <c r="L838" s="71"/>
      <c r="M838" s="71"/>
      <c r="N838" s="71"/>
      <c r="O838" s="71"/>
      <c r="P838" s="71"/>
      <c r="Q838" s="71"/>
      <c r="R838" s="74"/>
    </row>
    <row r="839" spans="2:18" x14ac:dyDescent="0.25">
      <c r="B839" s="69"/>
      <c r="C839" s="77" t="str">
        <f ca="1">IF(ISERROR(($C$3-VLOOKUP($B839,Effectifs!$F$8:$U$907,5,0))/365),"",($C$3-VLOOKUP($B839,Effectifs!$F$8:$U$907,5,0))/365)</f>
        <v/>
      </c>
      <c r="D839" s="82" t="str">
        <f>IF(ISERROR(VLOOKUP($B839,Effectifs!$F$8:$U$907,7,0)),"",VLOOKUP($B839,Effectifs!$F$8:$U$907,7,0))</f>
        <v/>
      </c>
      <c r="E839" s="83" t="str">
        <f>IF(ISERROR(VLOOKUP($B839,Effectifs!$F$8:$U$907,8,0)),"",VLOOKUP($B839,Effectifs!$F$8:$U$907,8,0))</f>
        <v/>
      </c>
      <c r="F839" s="83" t="str">
        <f>IF(ISERROR(VLOOKUP($B839,Effectifs!$F$8:$U$907,10,0)),"",VLOOKUP($B839,Effectifs!$F$8:$U$907,10,0))</f>
        <v/>
      </c>
      <c r="G839" s="82" t="str">
        <f>IF(ISERROR(VLOOKUP($B839,Effectifs!$F$8:$U$907,13,0)),"",VLOOKUP($B839,Effectifs!$F$8:$U$907,13,0))</f>
        <v/>
      </c>
      <c r="H839" s="79" t="str">
        <f>IF(ISERROR(VLOOKUP($B839,Effectifs!$F$8:$U$907,14,0)),"",VLOOKUP($B839,Effectifs!$F$8:$U$907,14,0))</f>
        <v/>
      </c>
      <c r="I839" s="71"/>
      <c r="J839" s="71"/>
      <c r="K839" s="71"/>
      <c r="L839" s="71"/>
      <c r="M839" s="71"/>
      <c r="N839" s="71"/>
      <c r="O839" s="71"/>
      <c r="P839" s="71"/>
      <c r="Q839" s="71"/>
      <c r="R839" s="74"/>
    </row>
    <row r="840" spans="2:18" x14ac:dyDescent="0.25">
      <c r="B840" s="69"/>
      <c r="C840" s="77" t="str">
        <f ca="1">IF(ISERROR(($C$3-VLOOKUP($B840,Effectifs!$F$8:$U$907,5,0))/365),"",($C$3-VLOOKUP($B840,Effectifs!$F$8:$U$907,5,0))/365)</f>
        <v/>
      </c>
      <c r="D840" s="82" t="str">
        <f>IF(ISERROR(VLOOKUP($B840,Effectifs!$F$8:$U$907,7,0)),"",VLOOKUP($B840,Effectifs!$F$8:$U$907,7,0))</f>
        <v/>
      </c>
      <c r="E840" s="83" t="str">
        <f>IF(ISERROR(VLOOKUP($B840,Effectifs!$F$8:$U$907,8,0)),"",VLOOKUP($B840,Effectifs!$F$8:$U$907,8,0))</f>
        <v/>
      </c>
      <c r="F840" s="83" t="str">
        <f>IF(ISERROR(VLOOKUP($B840,Effectifs!$F$8:$U$907,10,0)),"",VLOOKUP($B840,Effectifs!$F$8:$U$907,10,0))</f>
        <v/>
      </c>
      <c r="G840" s="82" t="str">
        <f>IF(ISERROR(VLOOKUP($B840,Effectifs!$F$8:$U$907,13,0)),"",VLOOKUP($B840,Effectifs!$F$8:$U$907,13,0))</f>
        <v/>
      </c>
      <c r="H840" s="79" t="str">
        <f>IF(ISERROR(VLOOKUP($B840,Effectifs!$F$8:$U$907,14,0)),"",VLOOKUP($B840,Effectifs!$F$8:$U$907,14,0))</f>
        <v/>
      </c>
      <c r="I840" s="71"/>
      <c r="J840" s="71"/>
      <c r="K840" s="71"/>
      <c r="L840" s="71"/>
      <c r="M840" s="71"/>
      <c r="N840" s="71"/>
      <c r="O840" s="71"/>
      <c r="P840" s="71"/>
      <c r="Q840" s="71"/>
      <c r="R840" s="74"/>
    </row>
    <row r="841" spans="2:18" x14ac:dyDescent="0.25">
      <c r="B841" s="69"/>
      <c r="C841" s="77" t="str">
        <f ca="1">IF(ISERROR(($C$3-VLOOKUP($B841,Effectifs!$F$8:$U$907,5,0))/365),"",($C$3-VLOOKUP($B841,Effectifs!$F$8:$U$907,5,0))/365)</f>
        <v/>
      </c>
      <c r="D841" s="82" t="str">
        <f>IF(ISERROR(VLOOKUP($B841,Effectifs!$F$8:$U$907,7,0)),"",VLOOKUP($B841,Effectifs!$F$8:$U$907,7,0))</f>
        <v/>
      </c>
      <c r="E841" s="83" t="str">
        <f>IF(ISERROR(VLOOKUP($B841,Effectifs!$F$8:$U$907,8,0)),"",VLOOKUP($B841,Effectifs!$F$8:$U$907,8,0))</f>
        <v/>
      </c>
      <c r="F841" s="83" t="str">
        <f>IF(ISERROR(VLOOKUP($B841,Effectifs!$F$8:$U$907,10,0)),"",VLOOKUP($B841,Effectifs!$F$8:$U$907,10,0))</f>
        <v/>
      </c>
      <c r="G841" s="82" t="str">
        <f>IF(ISERROR(VLOOKUP($B841,Effectifs!$F$8:$U$907,13,0)),"",VLOOKUP($B841,Effectifs!$F$8:$U$907,13,0))</f>
        <v/>
      </c>
      <c r="H841" s="79" t="str">
        <f>IF(ISERROR(VLOOKUP($B841,Effectifs!$F$8:$U$907,14,0)),"",VLOOKUP($B841,Effectifs!$F$8:$U$907,14,0))</f>
        <v/>
      </c>
      <c r="I841" s="71"/>
      <c r="J841" s="71"/>
      <c r="K841" s="71"/>
      <c r="L841" s="71"/>
      <c r="M841" s="71"/>
      <c r="N841" s="71"/>
      <c r="O841" s="71"/>
      <c r="P841" s="71"/>
      <c r="Q841" s="71"/>
      <c r="R841" s="74"/>
    </row>
    <row r="842" spans="2:18" x14ac:dyDescent="0.25">
      <c r="B842" s="69"/>
      <c r="C842" s="77" t="str">
        <f ca="1">IF(ISERROR(($C$3-VLOOKUP($B842,Effectifs!$F$8:$U$907,5,0))/365),"",($C$3-VLOOKUP($B842,Effectifs!$F$8:$U$907,5,0))/365)</f>
        <v/>
      </c>
      <c r="D842" s="82" t="str">
        <f>IF(ISERROR(VLOOKUP($B842,Effectifs!$F$8:$U$907,7,0)),"",VLOOKUP($B842,Effectifs!$F$8:$U$907,7,0))</f>
        <v/>
      </c>
      <c r="E842" s="83" t="str">
        <f>IF(ISERROR(VLOOKUP($B842,Effectifs!$F$8:$U$907,8,0)),"",VLOOKUP($B842,Effectifs!$F$8:$U$907,8,0))</f>
        <v/>
      </c>
      <c r="F842" s="83" t="str">
        <f>IF(ISERROR(VLOOKUP($B842,Effectifs!$F$8:$U$907,10,0)),"",VLOOKUP($B842,Effectifs!$F$8:$U$907,10,0))</f>
        <v/>
      </c>
      <c r="G842" s="82" t="str">
        <f>IF(ISERROR(VLOOKUP($B842,Effectifs!$F$8:$U$907,13,0)),"",VLOOKUP($B842,Effectifs!$F$8:$U$907,13,0))</f>
        <v/>
      </c>
      <c r="H842" s="79" t="str">
        <f>IF(ISERROR(VLOOKUP($B842,Effectifs!$F$8:$U$907,14,0)),"",VLOOKUP($B842,Effectifs!$F$8:$U$907,14,0))</f>
        <v/>
      </c>
      <c r="I842" s="71"/>
      <c r="J842" s="71"/>
      <c r="K842" s="71"/>
      <c r="L842" s="71"/>
      <c r="M842" s="71"/>
      <c r="N842" s="71"/>
      <c r="O842" s="71"/>
      <c r="P842" s="71"/>
      <c r="Q842" s="71"/>
      <c r="R842" s="74"/>
    </row>
    <row r="843" spans="2:18" x14ac:dyDescent="0.25">
      <c r="B843" s="69"/>
      <c r="C843" s="77" t="str">
        <f ca="1">IF(ISERROR(($C$3-VLOOKUP($B843,Effectifs!$F$8:$U$907,5,0))/365),"",($C$3-VLOOKUP($B843,Effectifs!$F$8:$U$907,5,0))/365)</f>
        <v/>
      </c>
      <c r="D843" s="82" t="str">
        <f>IF(ISERROR(VLOOKUP($B843,Effectifs!$F$8:$U$907,7,0)),"",VLOOKUP($B843,Effectifs!$F$8:$U$907,7,0))</f>
        <v/>
      </c>
      <c r="E843" s="83" t="str">
        <f>IF(ISERROR(VLOOKUP($B843,Effectifs!$F$8:$U$907,8,0)),"",VLOOKUP($B843,Effectifs!$F$8:$U$907,8,0))</f>
        <v/>
      </c>
      <c r="F843" s="83" t="str">
        <f>IF(ISERROR(VLOOKUP($B843,Effectifs!$F$8:$U$907,10,0)),"",VLOOKUP($B843,Effectifs!$F$8:$U$907,10,0))</f>
        <v/>
      </c>
      <c r="G843" s="82" t="str">
        <f>IF(ISERROR(VLOOKUP($B843,Effectifs!$F$8:$U$907,13,0)),"",VLOOKUP($B843,Effectifs!$F$8:$U$907,13,0))</f>
        <v/>
      </c>
      <c r="H843" s="79" t="str">
        <f>IF(ISERROR(VLOOKUP($B843,Effectifs!$F$8:$U$907,14,0)),"",VLOOKUP($B843,Effectifs!$F$8:$U$907,14,0))</f>
        <v/>
      </c>
      <c r="I843" s="71"/>
      <c r="J843" s="71"/>
      <c r="K843" s="71"/>
      <c r="L843" s="71"/>
      <c r="M843" s="71"/>
      <c r="N843" s="71"/>
      <c r="O843" s="71"/>
      <c r="P843" s="71"/>
      <c r="Q843" s="71"/>
      <c r="R843" s="74"/>
    </row>
    <row r="844" spans="2:18" x14ac:dyDescent="0.25">
      <c r="B844" s="69"/>
      <c r="C844" s="77" t="str">
        <f ca="1">IF(ISERROR(($C$3-VLOOKUP($B844,Effectifs!$F$8:$U$907,5,0))/365),"",($C$3-VLOOKUP($B844,Effectifs!$F$8:$U$907,5,0))/365)</f>
        <v/>
      </c>
      <c r="D844" s="82" t="str">
        <f>IF(ISERROR(VLOOKUP($B844,Effectifs!$F$8:$U$907,7,0)),"",VLOOKUP($B844,Effectifs!$F$8:$U$907,7,0))</f>
        <v/>
      </c>
      <c r="E844" s="83" t="str">
        <f>IF(ISERROR(VLOOKUP($B844,Effectifs!$F$8:$U$907,8,0)),"",VLOOKUP($B844,Effectifs!$F$8:$U$907,8,0))</f>
        <v/>
      </c>
      <c r="F844" s="83" t="str">
        <f>IF(ISERROR(VLOOKUP($B844,Effectifs!$F$8:$U$907,10,0)),"",VLOOKUP($B844,Effectifs!$F$8:$U$907,10,0))</f>
        <v/>
      </c>
      <c r="G844" s="82" t="str">
        <f>IF(ISERROR(VLOOKUP($B844,Effectifs!$F$8:$U$907,13,0)),"",VLOOKUP($B844,Effectifs!$F$8:$U$907,13,0))</f>
        <v/>
      </c>
      <c r="H844" s="79" t="str">
        <f>IF(ISERROR(VLOOKUP($B844,Effectifs!$F$8:$U$907,14,0)),"",VLOOKUP($B844,Effectifs!$F$8:$U$907,14,0))</f>
        <v/>
      </c>
      <c r="I844" s="71"/>
      <c r="J844" s="71"/>
      <c r="K844" s="71"/>
      <c r="L844" s="71"/>
      <c r="M844" s="71"/>
      <c r="N844" s="71"/>
      <c r="O844" s="71"/>
      <c r="P844" s="71"/>
      <c r="Q844" s="71"/>
      <c r="R844" s="74"/>
    </row>
    <row r="845" spans="2:18" x14ac:dyDescent="0.25">
      <c r="B845" s="69"/>
      <c r="C845" s="77" t="str">
        <f ca="1">IF(ISERROR(($C$3-VLOOKUP($B845,Effectifs!$F$8:$U$907,5,0))/365),"",($C$3-VLOOKUP($B845,Effectifs!$F$8:$U$907,5,0))/365)</f>
        <v/>
      </c>
      <c r="D845" s="82" t="str">
        <f>IF(ISERROR(VLOOKUP($B845,Effectifs!$F$8:$U$907,7,0)),"",VLOOKUP($B845,Effectifs!$F$8:$U$907,7,0))</f>
        <v/>
      </c>
      <c r="E845" s="83" t="str">
        <f>IF(ISERROR(VLOOKUP($B845,Effectifs!$F$8:$U$907,8,0)),"",VLOOKUP($B845,Effectifs!$F$8:$U$907,8,0))</f>
        <v/>
      </c>
      <c r="F845" s="83" t="str">
        <f>IF(ISERROR(VLOOKUP($B845,Effectifs!$F$8:$U$907,10,0)),"",VLOOKUP($B845,Effectifs!$F$8:$U$907,10,0))</f>
        <v/>
      </c>
      <c r="G845" s="82" t="str">
        <f>IF(ISERROR(VLOOKUP($B845,Effectifs!$F$8:$U$907,13,0)),"",VLOOKUP($B845,Effectifs!$F$8:$U$907,13,0))</f>
        <v/>
      </c>
      <c r="H845" s="79" t="str">
        <f>IF(ISERROR(VLOOKUP($B845,Effectifs!$F$8:$U$907,14,0)),"",VLOOKUP($B845,Effectifs!$F$8:$U$907,14,0))</f>
        <v/>
      </c>
      <c r="I845" s="71"/>
      <c r="J845" s="71"/>
      <c r="K845" s="71"/>
      <c r="L845" s="71"/>
      <c r="M845" s="71"/>
      <c r="N845" s="71"/>
      <c r="O845" s="71"/>
      <c r="P845" s="71"/>
      <c r="Q845" s="71"/>
      <c r="R845" s="74"/>
    </row>
    <row r="846" spans="2:18" x14ac:dyDescent="0.25">
      <c r="B846" s="69"/>
      <c r="C846" s="77" t="str">
        <f ca="1">IF(ISERROR(($C$3-VLOOKUP($B846,Effectifs!$F$8:$U$907,5,0))/365),"",($C$3-VLOOKUP($B846,Effectifs!$F$8:$U$907,5,0))/365)</f>
        <v/>
      </c>
      <c r="D846" s="82" t="str">
        <f>IF(ISERROR(VLOOKUP($B846,Effectifs!$F$8:$U$907,7,0)),"",VLOOKUP($B846,Effectifs!$F$8:$U$907,7,0))</f>
        <v/>
      </c>
      <c r="E846" s="83" t="str">
        <f>IF(ISERROR(VLOOKUP($B846,Effectifs!$F$8:$U$907,8,0)),"",VLOOKUP($B846,Effectifs!$F$8:$U$907,8,0))</f>
        <v/>
      </c>
      <c r="F846" s="83" t="str">
        <f>IF(ISERROR(VLOOKUP($B846,Effectifs!$F$8:$U$907,10,0)),"",VLOOKUP($B846,Effectifs!$F$8:$U$907,10,0))</f>
        <v/>
      </c>
      <c r="G846" s="82" t="str">
        <f>IF(ISERROR(VLOOKUP($B846,Effectifs!$F$8:$U$907,13,0)),"",VLOOKUP($B846,Effectifs!$F$8:$U$907,13,0))</f>
        <v/>
      </c>
      <c r="H846" s="79" t="str">
        <f>IF(ISERROR(VLOOKUP($B846,Effectifs!$F$8:$U$907,14,0)),"",VLOOKUP($B846,Effectifs!$F$8:$U$907,14,0))</f>
        <v/>
      </c>
      <c r="I846" s="71"/>
      <c r="J846" s="71"/>
      <c r="K846" s="71"/>
      <c r="L846" s="71"/>
      <c r="M846" s="71"/>
      <c r="N846" s="71"/>
      <c r="O846" s="71"/>
      <c r="P846" s="71"/>
      <c r="Q846" s="71"/>
      <c r="R846" s="74"/>
    </row>
    <row r="847" spans="2:18" x14ac:dyDescent="0.25">
      <c r="B847" s="69"/>
      <c r="C847" s="77" t="str">
        <f ca="1">IF(ISERROR(($C$3-VLOOKUP($B847,Effectifs!$F$8:$U$907,5,0))/365),"",($C$3-VLOOKUP($B847,Effectifs!$F$8:$U$907,5,0))/365)</f>
        <v/>
      </c>
      <c r="D847" s="82" t="str">
        <f>IF(ISERROR(VLOOKUP($B847,Effectifs!$F$8:$U$907,7,0)),"",VLOOKUP($B847,Effectifs!$F$8:$U$907,7,0))</f>
        <v/>
      </c>
      <c r="E847" s="83" t="str">
        <f>IF(ISERROR(VLOOKUP($B847,Effectifs!$F$8:$U$907,8,0)),"",VLOOKUP($B847,Effectifs!$F$8:$U$907,8,0))</f>
        <v/>
      </c>
      <c r="F847" s="83" t="str">
        <f>IF(ISERROR(VLOOKUP($B847,Effectifs!$F$8:$U$907,10,0)),"",VLOOKUP($B847,Effectifs!$F$8:$U$907,10,0))</f>
        <v/>
      </c>
      <c r="G847" s="82" t="str">
        <f>IF(ISERROR(VLOOKUP($B847,Effectifs!$F$8:$U$907,13,0)),"",VLOOKUP($B847,Effectifs!$F$8:$U$907,13,0))</f>
        <v/>
      </c>
      <c r="H847" s="79" t="str">
        <f>IF(ISERROR(VLOOKUP($B847,Effectifs!$F$8:$U$907,14,0)),"",VLOOKUP($B847,Effectifs!$F$8:$U$907,14,0))</f>
        <v/>
      </c>
      <c r="I847" s="71"/>
      <c r="J847" s="71"/>
      <c r="K847" s="71"/>
      <c r="L847" s="71"/>
      <c r="M847" s="71"/>
      <c r="N847" s="71"/>
      <c r="O847" s="71"/>
      <c r="P847" s="71"/>
      <c r="Q847" s="71"/>
      <c r="R847" s="74"/>
    </row>
    <row r="848" spans="2:18" x14ac:dyDescent="0.25">
      <c r="B848" s="69"/>
      <c r="C848" s="77" t="str">
        <f ca="1">IF(ISERROR(($C$3-VLOOKUP($B848,Effectifs!$F$8:$U$907,5,0))/365),"",($C$3-VLOOKUP($B848,Effectifs!$F$8:$U$907,5,0))/365)</f>
        <v/>
      </c>
      <c r="D848" s="82" t="str">
        <f>IF(ISERROR(VLOOKUP($B848,Effectifs!$F$8:$U$907,7,0)),"",VLOOKUP($B848,Effectifs!$F$8:$U$907,7,0))</f>
        <v/>
      </c>
      <c r="E848" s="83" t="str">
        <f>IF(ISERROR(VLOOKUP($B848,Effectifs!$F$8:$U$907,8,0)),"",VLOOKUP($B848,Effectifs!$F$8:$U$907,8,0))</f>
        <v/>
      </c>
      <c r="F848" s="83" t="str">
        <f>IF(ISERROR(VLOOKUP($B848,Effectifs!$F$8:$U$907,10,0)),"",VLOOKUP($B848,Effectifs!$F$8:$U$907,10,0))</f>
        <v/>
      </c>
      <c r="G848" s="82" t="str">
        <f>IF(ISERROR(VLOOKUP($B848,Effectifs!$F$8:$U$907,13,0)),"",VLOOKUP($B848,Effectifs!$F$8:$U$907,13,0))</f>
        <v/>
      </c>
      <c r="H848" s="79" t="str">
        <f>IF(ISERROR(VLOOKUP($B848,Effectifs!$F$8:$U$907,14,0)),"",VLOOKUP($B848,Effectifs!$F$8:$U$907,14,0))</f>
        <v/>
      </c>
      <c r="I848" s="71"/>
      <c r="J848" s="71"/>
      <c r="K848" s="71"/>
      <c r="L848" s="71"/>
      <c r="M848" s="71"/>
      <c r="N848" s="71"/>
      <c r="O848" s="71"/>
      <c r="P848" s="71"/>
      <c r="Q848" s="71"/>
      <c r="R848" s="74"/>
    </row>
    <row r="849" spans="2:18" x14ac:dyDescent="0.25">
      <c r="B849" s="69"/>
      <c r="C849" s="77" t="str">
        <f ca="1">IF(ISERROR(($C$3-VLOOKUP($B849,Effectifs!$F$8:$U$907,5,0))/365),"",($C$3-VLOOKUP($B849,Effectifs!$F$8:$U$907,5,0))/365)</f>
        <v/>
      </c>
      <c r="D849" s="82" t="str">
        <f>IF(ISERROR(VLOOKUP($B849,Effectifs!$F$8:$U$907,7,0)),"",VLOOKUP($B849,Effectifs!$F$8:$U$907,7,0))</f>
        <v/>
      </c>
      <c r="E849" s="83" t="str">
        <f>IF(ISERROR(VLOOKUP($B849,Effectifs!$F$8:$U$907,8,0)),"",VLOOKUP($B849,Effectifs!$F$8:$U$907,8,0))</f>
        <v/>
      </c>
      <c r="F849" s="83" t="str">
        <f>IF(ISERROR(VLOOKUP($B849,Effectifs!$F$8:$U$907,10,0)),"",VLOOKUP($B849,Effectifs!$F$8:$U$907,10,0))</f>
        <v/>
      </c>
      <c r="G849" s="82" t="str">
        <f>IF(ISERROR(VLOOKUP($B849,Effectifs!$F$8:$U$907,13,0)),"",VLOOKUP($B849,Effectifs!$F$8:$U$907,13,0))</f>
        <v/>
      </c>
      <c r="H849" s="79" t="str">
        <f>IF(ISERROR(VLOOKUP($B849,Effectifs!$F$8:$U$907,14,0)),"",VLOOKUP($B849,Effectifs!$F$8:$U$907,14,0))</f>
        <v/>
      </c>
      <c r="I849" s="71"/>
      <c r="J849" s="71"/>
      <c r="K849" s="71"/>
      <c r="L849" s="71"/>
      <c r="M849" s="71"/>
      <c r="N849" s="71"/>
      <c r="O849" s="71"/>
      <c r="P849" s="71"/>
      <c r="Q849" s="71"/>
      <c r="R849" s="74"/>
    </row>
    <row r="850" spans="2:18" x14ac:dyDescent="0.25">
      <c r="B850" s="69"/>
      <c r="C850" s="77" t="str">
        <f ca="1">IF(ISERROR(($C$3-VLOOKUP($B850,Effectifs!$F$8:$U$907,5,0))/365),"",($C$3-VLOOKUP($B850,Effectifs!$F$8:$U$907,5,0))/365)</f>
        <v/>
      </c>
      <c r="D850" s="82" t="str">
        <f>IF(ISERROR(VLOOKUP($B850,Effectifs!$F$8:$U$907,7,0)),"",VLOOKUP($B850,Effectifs!$F$8:$U$907,7,0))</f>
        <v/>
      </c>
      <c r="E850" s="83" t="str">
        <f>IF(ISERROR(VLOOKUP($B850,Effectifs!$F$8:$U$907,8,0)),"",VLOOKUP($B850,Effectifs!$F$8:$U$907,8,0))</f>
        <v/>
      </c>
      <c r="F850" s="83" t="str">
        <f>IF(ISERROR(VLOOKUP($B850,Effectifs!$F$8:$U$907,10,0)),"",VLOOKUP($B850,Effectifs!$F$8:$U$907,10,0))</f>
        <v/>
      </c>
      <c r="G850" s="82" t="str">
        <f>IF(ISERROR(VLOOKUP($B850,Effectifs!$F$8:$U$907,13,0)),"",VLOOKUP($B850,Effectifs!$F$8:$U$907,13,0))</f>
        <v/>
      </c>
      <c r="H850" s="79" t="str">
        <f>IF(ISERROR(VLOOKUP($B850,Effectifs!$F$8:$U$907,14,0)),"",VLOOKUP($B850,Effectifs!$F$8:$U$907,14,0))</f>
        <v/>
      </c>
      <c r="I850" s="71"/>
      <c r="J850" s="71"/>
      <c r="K850" s="71"/>
      <c r="L850" s="71"/>
      <c r="M850" s="71"/>
      <c r="N850" s="71"/>
      <c r="O850" s="71"/>
      <c r="P850" s="71"/>
      <c r="Q850" s="71"/>
      <c r="R850" s="74"/>
    </row>
    <row r="851" spans="2:18" x14ac:dyDescent="0.25">
      <c r="B851" s="69"/>
      <c r="C851" s="77" t="str">
        <f ca="1">IF(ISERROR(($C$3-VLOOKUP($B851,Effectifs!$F$8:$U$907,5,0))/365),"",($C$3-VLOOKUP($B851,Effectifs!$F$8:$U$907,5,0))/365)</f>
        <v/>
      </c>
      <c r="D851" s="82" t="str">
        <f>IF(ISERROR(VLOOKUP($B851,Effectifs!$F$8:$U$907,7,0)),"",VLOOKUP($B851,Effectifs!$F$8:$U$907,7,0))</f>
        <v/>
      </c>
      <c r="E851" s="83" t="str">
        <f>IF(ISERROR(VLOOKUP($B851,Effectifs!$F$8:$U$907,8,0)),"",VLOOKUP($B851,Effectifs!$F$8:$U$907,8,0))</f>
        <v/>
      </c>
      <c r="F851" s="83" t="str">
        <f>IF(ISERROR(VLOOKUP($B851,Effectifs!$F$8:$U$907,10,0)),"",VLOOKUP($B851,Effectifs!$F$8:$U$907,10,0))</f>
        <v/>
      </c>
      <c r="G851" s="82" t="str">
        <f>IF(ISERROR(VLOOKUP($B851,Effectifs!$F$8:$U$907,13,0)),"",VLOOKUP($B851,Effectifs!$F$8:$U$907,13,0))</f>
        <v/>
      </c>
      <c r="H851" s="79" t="str">
        <f>IF(ISERROR(VLOOKUP($B851,Effectifs!$F$8:$U$907,14,0)),"",VLOOKUP($B851,Effectifs!$F$8:$U$907,14,0))</f>
        <v/>
      </c>
      <c r="I851" s="71"/>
      <c r="J851" s="71"/>
      <c r="K851" s="71"/>
      <c r="L851" s="71"/>
      <c r="M851" s="71"/>
      <c r="N851" s="71"/>
      <c r="O851" s="71"/>
      <c r="P851" s="71"/>
      <c r="Q851" s="71"/>
      <c r="R851" s="74"/>
    </row>
    <row r="852" spans="2:18" x14ac:dyDescent="0.25">
      <c r="B852" s="69"/>
      <c r="C852" s="77" t="str">
        <f ca="1">IF(ISERROR(($C$3-VLOOKUP($B852,Effectifs!$F$8:$U$907,5,0))/365),"",($C$3-VLOOKUP($B852,Effectifs!$F$8:$U$907,5,0))/365)</f>
        <v/>
      </c>
      <c r="D852" s="82" t="str">
        <f>IF(ISERROR(VLOOKUP($B852,Effectifs!$F$8:$U$907,7,0)),"",VLOOKUP($B852,Effectifs!$F$8:$U$907,7,0))</f>
        <v/>
      </c>
      <c r="E852" s="83" t="str">
        <f>IF(ISERROR(VLOOKUP($B852,Effectifs!$F$8:$U$907,8,0)),"",VLOOKUP($B852,Effectifs!$F$8:$U$907,8,0))</f>
        <v/>
      </c>
      <c r="F852" s="83" t="str">
        <f>IF(ISERROR(VLOOKUP($B852,Effectifs!$F$8:$U$907,10,0)),"",VLOOKUP($B852,Effectifs!$F$8:$U$907,10,0))</f>
        <v/>
      </c>
      <c r="G852" s="82" t="str">
        <f>IF(ISERROR(VLOOKUP($B852,Effectifs!$F$8:$U$907,13,0)),"",VLOOKUP($B852,Effectifs!$F$8:$U$907,13,0))</f>
        <v/>
      </c>
      <c r="H852" s="79" t="str">
        <f>IF(ISERROR(VLOOKUP($B852,Effectifs!$F$8:$U$907,14,0)),"",VLOOKUP($B852,Effectifs!$F$8:$U$907,14,0))</f>
        <v/>
      </c>
      <c r="I852" s="71"/>
      <c r="J852" s="71"/>
      <c r="K852" s="71"/>
      <c r="L852" s="71"/>
      <c r="M852" s="71"/>
      <c r="N852" s="71"/>
      <c r="O852" s="71"/>
      <c r="P852" s="71"/>
      <c r="Q852" s="71"/>
      <c r="R852" s="74"/>
    </row>
    <row r="853" spans="2:18" x14ac:dyDescent="0.25">
      <c r="B853" s="69"/>
      <c r="C853" s="77" t="str">
        <f ca="1">IF(ISERROR(($C$3-VLOOKUP($B853,Effectifs!$F$8:$U$907,5,0))/365),"",($C$3-VLOOKUP($B853,Effectifs!$F$8:$U$907,5,0))/365)</f>
        <v/>
      </c>
      <c r="D853" s="82" t="str">
        <f>IF(ISERROR(VLOOKUP($B853,Effectifs!$F$8:$U$907,7,0)),"",VLOOKUP($B853,Effectifs!$F$8:$U$907,7,0))</f>
        <v/>
      </c>
      <c r="E853" s="83" t="str">
        <f>IF(ISERROR(VLOOKUP($B853,Effectifs!$F$8:$U$907,8,0)),"",VLOOKUP($B853,Effectifs!$F$8:$U$907,8,0))</f>
        <v/>
      </c>
      <c r="F853" s="83" t="str">
        <f>IF(ISERROR(VLOOKUP($B853,Effectifs!$F$8:$U$907,10,0)),"",VLOOKUP($B853,Effectifs!$F$8:$U$907,10,0))</f>
        <v/>
      </c>
      <c r="G853" s="82" t="str">
        <f>IF(ISERROR(VLOOKUP($B853,Effectifs!$F$8:$U$907,13,0)),"",VLOOKUP($B853,Effectifs!$F$8:$U$907,13,0))</f>
        <v/>
      </c>
      <c r="H853" s="79" t="str">
        <f>IF(ISERROR(VLOOKUP($B853,Effectifs!$F$8:$U$907,14,0)),"",VLOOKUP($B853,Effectifs!$F$8:$U$907,14,0))</f>
        <v/>
      </c>
      <c r="I853" s="71"/>
      <c r="J853" s="71"/>
      <c r="K853" s="71"/>
      <c r="L853" s="71"/>
      <c r="M853" s="71"/>
      <c r="N853" s="71"/>
      <c r="O853" s="71"/>
      <c r="P853" s="71"/>
      <c r="Q853" s="71"/>
      <c r="R853" s="74"/>
    </row>
    <row r="854" spans="2:18" x14ac:dyDescent="0.25">
      <c r="B854" s="69"/>
      <c r="C854" s="77" t="str">
        <f ca="1">IF(ISERROR(($C$3-VLOOKUP($B854,Effectifs!$F$8:$U$907,5,0))/365),"",($C$3-VLOOKUP($B854,Effectifs!$F$8:$U$907,5,0))/365)</f>
        <v/>
      </c>
      <c r="D854" s="82" t="str">
        <f>IF(ISERROR(VLOOKUP($B854,Effectifs!$F$8:$U$907,7,0)),"",VLOOKUP($B854,Effectifs!$F$8:$U$907,7,0))</f>
        <v/>
      </c>
      <c r="E854" s="83" t="str">
        <f>IF(ISERROR(VLOOKUP($B854,Effectifs!$F$8:$U$907,8,0)),"",VLOOKUP($B854,Effectifs!$F$8:$U$907,8,0))</f>
        <v/>
      </c>
      <c r="F854" s="83" t="str">
        <f>IF(ISERROR(VLOOKUP($B854,Effectifs!$F$8:$U$907,10,0)),"",VLOOKUP($B854,Effectifs!$F$8:$U$907,10,0))</f>
        <v/>
      </c>
      <c r="G854" s="82" t="str">
        <f>IF(ISERROR(VLOOKUP($B854,Effectifs!$F$8:$U$907,13,0)),"",VLOOKUP($B854,Effectifs!$F$8:$U$907,13,0))</f>
        <v/>
      </c>
      <c r="H854" s="79" t="str">
        <f>IF(ISERROR(VLOOKUP($B854,Effectifs!$F$8:$U$907,14,0)),"",VLOOKUP($B854,Effectifs!$F$8:$U$907,14,0))</f>
        <v/>
      </c>
      <c r="I854" s="71"/>
      <c r="J854" s="71"/>
      <c r="K854" s="71"/>
      <c r="L854" s="71"/>
      <c r="M854" s="71"/>
      <c r="N854" s="71"/>
      <c r="O854" s="71"/>
      <c r="P854" s="71"/>
      <c r="Q854" s="71"/>
      <c r="R854" s="74"/>
    </row>
    <row r="855" spans="2:18" x14ac:dyDescent="0.25">
      <c r="B855" s="69"/>
      <c r="C855" s="77" t="str">
        <f ca="1">IF(ISERROR(($C$3-VLOOKUP($B855,Effectifs!$F$8:$U$907,5,0))/365),"",($C$3-VLOOKUP($B855,Effectifs!$F$8:$U$907,5,0))/365)</f>
        <v/>
      </c>
      <c r="D855" s="82" t="str">
        <f>IF(ISERROR(VLOOKUP($B855,Effectifs!$F$8:$U$907,7,0)),"",VLOOKUP($B855,Effectifs!$F$8:$U$907,7,0))</f>
        <v/>
      </c>
      <c r="E855" s="83" t="str">
        <f>IF(ISERROR(VLOOKUP($B855,Effectifs!$F$8:$U$907,8,0)),"",VLOOKUP($B855,Effectifs!$F$8:$U$907,8,0))</f>
        <v/>
      </c>
      <c r="F855" s="83" t="str">
        <f>IF(ISERROR(VLOOKUP($B855,Effectifs!$F$8:$U$907,10,0)),"",VLOOKUP($B855,Effectifs!$F$8:$U$907,10,0))</f>
        <v/>
      </c>
      <c r="G855" s="82" t="str">
        <f>IF(ISERROR(VLOOKUP($B855,Effectifs!$F$8:$U$907,13,0)),"",VLOOKUP($B855,Effectifs!$F$8:$U$907,13,0))</f>
        <v/>
      </c>
      <c r="H855" s="79" t="str">
        <f>IF(ISERROR(VLOOKUP($B855,Effectifs!$F$8:$U$907,14,0)),"",VLOOKUP($B855,Effectifs!$F$8:$U$907,14,0))</f>
        <v/>
      </c>
      <c r="I855" s="71"/>
      <c r="J855" s="71"/>
      <c r="K855" s="71"/>
      <c r="L855" s="71"/>
      <c r="M855" s="71"/>
      <c r="N855" s="71"/>
      <c r="O855" s="71"/>
      <c r="P855" s="71"/>
      <c r="Q855" s="71"/>
      <c r="R855" s="74"/>
    </row>
    <row r="856" spans="2:18" x14ac:dyDescent="0.25">
      <c r="B856" s="69"/>
      <c r="C856" s="77" t="str">
        <f ca="1">IF(ISERROR(($C$3-VLOOKUP($B856,Effectifs!$F$8:$U$907,5,0))/365),"",($C$3-VLOOKUP($B856,Effectifs!$F$8:$U$907,5,0))/365)</f>
        <v/>
      </c>
      <c r="D856" s="82" t="str">
        <f>IF(ISERROR(VLOOKUP($B856,Effectifs!$F$8:$U$907,7,0)),"",VLOOKUP($B856,Effectifs!$F$8:$U$907,7,0))</f>
        <v/>
      </c>
      <c r="E856" s="83" t="str">
        <f>IF(ISERROR(VLOOKUP($B856,Effectifs!$F$8:$U$907,8,0)),"",VLOOKUP($B856,Effectifs!$F$8:$U$907,8,0))</f>
        <v/>
      </c>
      <c r="F856" s="83" t="str">
        <f>IF(ISERROR(VLOOKUP($B856,Effectifs!$F$8:$U$907,10,0)),"",VLOOKUP($B856,Effectifs!$F$8:$U$907,10,0))</f>
        <v/>
      </c>
      <c r="G856" s="82" t="str">
        <f>IF(ISERROR(VLOOKUP($B856,Effectifs!$F$8:$U$907,13,0)),"",VLOOKUP($B856,Effectifs!$F$8:$U$907,13,0))</f>
        <v/>
      </c>
      <c r="H856" s="79" t="str">
        <f>IF(ISERROR(VLOOKUP($B856,Effectifs!$F$8:$U$907,14,0)),"",VLOOKUP($B856,Effectifs!$F$8:$U$907,14,0))</f>
        <v/>
      </c>
      <c r="I856" s="71"/>
      <c r="J856" s="71"/>
      <c r="K856" s="71"/>
      <c r="L856" s="71"/>
      <c r="M856" s="71"/>
      <c r="N856" s="71"/>
      <c r="O856" s="71"/>
      <c r="P856" s="71"/>
      <c r="Q856" s="71"/>
      <c r="R856" s="74"/>
    </row>
    <row r="857" spans="2:18" x14ac:dyDescent="0.25">
      <c r="B857" s="69"/>
      <c r="C857" s="77" t="str">
        <f ca="1">IF(ISERROR(($C$3-VLOOKUP($B857,Effectifs!$F$8:$U$907,5,0))/365),"",($C$3-VLOOKUP($B857,Effectifs!$F$8:$U$907,5,0))/365)</f>
        <v/>
      </c>
      <c r="D857" s="82" t="str">
        <f>IF(ISERROR(VLOOKUP($B857,Effectifs!$F$8:$U$907,7,0)),"",VLOOKUP($B857,Effectifs!$F$8:$U$907,7,0))</f>
        <v/>
      </c>
      <c r="E857" s="83" t="str">
        <f>IF(ISERROR(VLOOKUP($B857,Effectifs!$F$8:$U$907,8,0)),"",VLOOKUP($B857,Effectifs!$F$8:$U$907,8,0))</f>
        <v/>
      </c>
      <c r="F857" s="83" t="str">
        <f>IF(ISERROR(VLOOKUP($B857,Effectifs!$F$8:$U$907,10,0)),"",VLOOKUP($B857,Effectifs!$F$8:$U$907,10,0))</f>
        <v/>
      </c>
      <c r="G857" s="82" t="str">
        <f>IF(ISERROR(VLOOKUP($B857,Effectifs!$F$8:$U$907,13,0)),"",VLOOKUP($B857,Effectifs!$F$8:$U$907,13,0))</f>
        <v/>
      </c>
      <c r="H857" s="79" t="str">
        <f>IF(ISERROR(VLOOKUP($B857,Effectifs!$F$8:$U$907,14,0)),"",VLOOKUP($B857,Effectifs!$F$8:$U$907,14,0))</f>
        <v/>
      </c>
      <c r="I857" s="71"/>
      <c r="J857" s="71"/>
      <c r="K857" s="71"/>
      <c r="L857" s="71"/>
      <c r="M857" s="71"/>
      <c r="N857" s="71"/>
      <c r="O857" s="71"/>
      <c r="P857" s="71"/>
      <c r="Q857" s="71"/>
      <c r="R857" s="74"/>
    </row>
    <row r="858" spans="2:18" x14ac:dyDescent="0.25">
      <c r="B858" s="69"/>
      <c r="C858" s="77" t="str">
        <f ca="1">IF(ISERROR(($C$3-VLOOKUP($B858,Effectifs!$F$8:$U$907,5,0))/365),"",($C$3-VLOOKUP($B858,Effectifs!$F$8:$U$907,5,0))/365)</f>
        <v/>
      </c>
      <c r="D858" s="82" t="str">
        <f>IF(ISERROR(VLOOKUP($B858,Effectifs!$F$8:$U$907,7,0)),"",VLOOKUP($B858,Effectifs!$F$8:$U$907,7,0))</f>
        <v/>
      </c>
      <c r="E858" s="83" t="str">
        <f>IF(ISERROR(VLOOKUP($B858,Effectifs!$F$8:$U$907,8,0)),"",VLOOKUP($B858,Effectifs!$F$8:$U$907,8,0))</f>
        <v/>
      </c>
      <c r="F858" s="83" t="str">
        <f>IF(ISERROR(VLOOKUP($B858,Effectifs!$F$8:$U$907,10,0)),"",VLOOKUP($B858,Effectifs!$F$8:$U$907,10,0))</f>
        <v/>
      </c>
      <c r="G858" s="82" t="str">
        <f>IF(ISERROR(VLOOKUP($B858,Effectifs!$F$8:$U$907,13,0)),"",VLOOKUP($B858,Effectifs!$F$8:$U$907,13,0))</f>
        <v/>
      </c>
      <c r="H858" s="79" t="str">
        <f>IF(ISERROR(VLOOKUP($B858,Effectifs!$F$8:$U$907,14,0)),"",VLOOKUP($B858,Effectifs!$F$8:$U$907,14,0))</f>
        <v/>
      </c>
      <c r="I858" s="71"/>
      <c r="J858" s="71"/>
      <c r="K858" s="71"/>
      <c r="L858" s="71"/>
      <c r="M858" s="71"/>
      <c r="N858" s="71"/>
      <c r="O858" s="71"/>
      <c r="P858" s="71"/>
      <c r="Q858" s="71"/>
      <c r="R858" s="74"/>
    </row>
    <row r="859" spans="2:18" x14ac:dyDescent="0.25">
      <c r="B859" s="69"/>
      <c r="C859" s="77" t="str">
        <f ca="1">IF(ISERROR(($C$3-VLOOKUP($B859,Effectifs!$F$8:$U$907,5,0))/365),"",($C$3-VLOOKUP($B859,Effectifs!$F$8:$U$907,5,0))/365)</f>
        <v/>
      </c>
      <c r="D859" s="82" t="str">
        <f>IF(ISERROR(VLOOKUP($B859,Effectifs!$F$8:$U$907,7,0)),"",VLOOKUP($B859,Effectifs!$F$8:$U$907,7,0))</f>
        <v/>
      </c>
      <c r="E859" s="83" t="str">
        <f>IF(ISERROR(VLOOKUP($B859,Effectifs!$F$8:$U$907,8,0)),"",VLOOKUP($B859,Effectifs!$F$8:$U$907,8,0))</f>
        <v/>
      </c>
      <c r="F859" s="83" t="str">
        <f>IF(ISERROR(VLOOKUP($B859,Effectifs!$F$8:$U$907,10,0)),"",VLOOKUP($B859,Effectifs!$F$8:$U$907,10,0))</f>
        <v/>
      </c>
      <c r="G859" s="82" t="str">
        <f>IF(ISERROR(VLOOKUP($B859,Effectifs!$F$8:$U$907,13,0)),"",VLOOKUP($B859,Effectifs!$F$8:$U$907,13,0))</f>
        <v/>
      </c>
      <c r="H859" s="79" t="str">
        <f>IF(ISERROR(VLOOKUP($B859,Effectifs!$F$8:$U$907,14,0)),"",VLOOKUP($B859,Effectifs!$F$8:$U$907,14,0))</f>
        <v/>
      </c>
      <c r="I859" s="71"/>
      <c r="J859" s="71"/>
      <c r="K859" s="71"/>
      <c r="L859" s="71"/>
      <c r="M859" s="71"/>
      <c r="N859" s="71"/>
      <c r="O859" s="71"/>
      <c r="P859" s="71"/>
      <c r="Q859" s="71"/>
      <c r="R859" s="74"/>
    </row>
    <row r="860" spans="2:18" x14ac:dyDescent="0.25">
      <c r="B860" s="69"/>
      <c r="C860" s="77" t="str">
        <f ca="1">IF(ISERROR(($C$3-VLOOKUP($B860,Effectifs!$F$8:$U$907,5,0))/365),"",($C$3-VLOOKUP($B860,Effectifs!$F$8:$U$907,5,0))/365)</f>
        <v/>
      </c>
      <c r="D860" s="82" t="str">
        <f>IF(ISERROR(VLOOKUP($B860,Effectifs!$F$8:$U$907,7,0)),"",VLOOKUP($B860,Effectifs!$F$8:$U$907,7,0))</f>
        <v/>
      </c>
      <c r="E860" s="83" t="str">
        <f>IF(ISERROR(VLOOKUP($B860,Effectifs!$F$8:$U$907,8,0)),"",VLOOKUP($B860,Effectifs!$F$8:$U$907,8,0))</f>
        <v/>
      </c>
      <c r="F860" s="83" t="str">
        <f>IF(ISERROR(VLOOKUP($B860,Effectifs!$F$8:$U$907,10,0)),"",VLOOKUP($B860,Effectifs!$F$8:$U$907,10,0))</f>
        <v/>
      </c>
      <c r="G860" s="82" t="str">
        <f>IF(ISERROR(VLOOKUP($B860,Effectifs!$F$8:$U$907,13,0)),"",VLOOKUP($B860,Effectifs!$F$8:$U$907,13,0))</f>
        <v/>
      </c>
      <c r="H860" s="79" t="str">
        <f>IF(ISERROR(VLOOKUP($B860,Effectifs!$F$8:$U$907,14,0)),"",VLOOKUP($B860,Effectifs!$F$8:$U$907,14,0))</f>
        <v/>
      </c>
      <c r="I860" s="71"/>
      <c r="J860" s="71"/>
      <c r="K860" s="71"/>
      <c r="L860" s="71"/>
      <c r="M860" s="71"/>
      <c r="N860" s="71"/>
      <c r="O860" s="71"/>
      <c r="P860" s="71"/>
      <c r="Q860" s="71"/>
      <c r="R860" s="74"/>
    </row>
    <row r="861" spans="2:18" x14ac:dyDescent="0.25">
      <c r="B861" s="69"/>
      <c r="C861" s="77" t="str">
        <f ca="1">IF(ISERROR(($C$3-VLOOKUP($B861,Effectifs!$F$8:$U$907,5,0))/365),"",($C$3-VLOOKUP($B861,Effectifs!$F$8:$U$907,5,0))/365)</f>
        <v/>
      </c>
      <c r="D861" s="82" t="str">
        <f>IF(ISERROR(VLOOKUP($B861,Effectifs!$F$8:$U$907,7,0)),"",VLOOKUP($B861,Effectifs!$F$8:$U$907,7,0))</f>
        <v/>
      </c>
      <c r="E861" s="83" t="str">
        <f>IF(ISERROR(VLOOKUP($B861,Effectifs!$F$8:$U$907,8,0)),"",VLOOKUP($B861,Effectifs!$F$8:$U$907,8,0))</f>
        <v/>
      </c>
      <c r="F861" s="83" t="str">
        <f>IF(ISERROR(VLOOKUP($B861,Effectifs!$F$8:$U$907,10,0)),"",VLOOKUP($B861,Effectifs!$F$8:$U$907,10,0))</f>
        <v/>
      </c>
      <c r="G861" s="82" t="str">
        <f>IF(ISERROR(VLOOKUP($B861,Effectifs!$F$8:$U$907,13,0)),"",VLOOKUP($B861,Effectifs!$F$8:$U$907,13,0))</f>
        <v/>
      </c>
      <c r="H861" s="79" t="str">
        <f>IF(ISERROR(VLOOKUP($B861,Effectifs!$F$8:$U$907,14,0)),"",VLOOKUP($B861,Effectifs!$F$8:$U$907,14,0))</f>
        <v/>
      </c>
      <c r="I861" s="71"/>
      <c r="J861" s="71"/>
      <c r="K861" s="71"/>
      <c r="L861" s="71"/>
      <c r="M861" s="71"/>
      <c r="N861" s="71"/>
      <c r="O861" s="71"/>
      <c r="P861" s="71"/>
      <c r="Q861" s="71"/>
      <c r="R861" s="74"/>
    </row>
    <row r="862" spans="2:18" x14ac:dyDescent="0.25">
      <c r="B862" s="69"/>
      <c r="C862" s="77" t="str">
        <f ca="1">IF(ISERROR(($C$3-VLOOKUP($B862,Effectifs!$F$8:$U$907,5,0))/365),"",($C$3-VLOOKUP($B862,Effectifs!$F$8:$U$907,5,0))/365)</f>
        <v/>
      </c>
      <c r="D862" s="82" t="str">
        <f>IF(ISERROR(VLOOKUP($B862,Effectifs!$F$8:$U$907,7,0)),"",VLOOKUP($B862,Effectifs!$F$8:$U$907,7,0))</f>
        <v/>
      </c>
      <c r="E862" s="83" t="str">
        <f>IF(ISERROR(VLOOKUP($B862,Effectifs!$F$8:$U$907,8,0)),"",VLOOKUP($B862,Effectifs!$F$8:$U$907,8,0))</f>
        <v/>
      </c>
      <c r="F862" s="83" t="str">
        <f>IF(ISERROR(VLOOKUP($B862,Effectifs!$F$8:$U$907,10,0)),"",VLOOKUP($B862,Effectifs!$F$8:$U$907,10,0))</f>
        <v/>
      </c>
      <c r="G862" s="82" t="str">
        <f>IF(ISERROR(VLOOKUP($B862,Effectifs!$F$8:$U$907,13,0)),"",VLOOKUP($B862,Effectifs!$F$8:$U$907,13,0))</f>
        <v/>
      </c>
      <c r="H862" s="79" t="str">
        <f>IF(ISERROR(VLOOKUP($B862,Effectifs!$F$8:$U$907,14,0)),"",VLOOKUP($B862,Effectifs!$F$8:$U$907,14,0))</f>
        <v/>
      </c>
      <c r="I862" s="71"/>
      <c r="J862" s="71"/>
      <c r="K862" s="71"/>
      <c r="L862" s="71"/>
      <c r="M862" s="71"/>
      <c r="N862" s="71"/>
      <c r="O862" s="71"/>
      <c r="P862" s="71"/>
      <c r="Q862" s="71"/>
      <c r="R862" s="74"/>
    </row>
    <row r="863" spans="2:18" x14ac:dyDescent="0.25">
      <c r="B863" s="69"/>
      <c r="C863" s="77" t="str">
        <f ca="1">IF(ISERROR(($C$3-VLOOKUP($B863,Effectifs!$F$8:$U$907,5,0))/365),"",($C$3-VLOOKUP($B863,Effectifs!$F$8:$U$907,5,0))/365)</f>
        <v/>
      </c>
      <c r="D863" s="82" t="str">
        <f>IF(ISERROR(VLOOKUP($B863,Effectifs!$F$8:$U$907,7,0)),"",VLOOKUP($B863,Effectifs!$F$8:$U$907,7,0))</f>
        <v/>
      </c>
      <c r="E863" s="83" t="str">
        <f>IF(ISERROR(VLOOKUP($B863,Effectifs!$F$8:$U$907,8,0)),"",VLOOKUP($B863,Effectifs!$F$8:$U$907,8,0))</f>
        <v/>
      </c>
      <c r="F863" s="83" t="str">
        <f>IF(ISERROR(VLOOKUP($B863,Effectifs!$F$8:$U$907,10,0)),"",VLOOKUP($B863,Effectifs!$F$8:$U$907,10,0))</f>
        <v/>
      </c>
      <c r="G863" s="82" t="str">
        <f>IF(ISERROR(VLOOKUP($B863,Effectifs!$F$8:$U$907,13,0)),"",VLOOKUP($B863,Effectifs!$F$8:$U$907,13,0))</f>
        <v/>
      </c>
      <c r="H863" s="79" t="str">
        <f>IF(ISERROR(VLOOKUP($B863,Effectifs!$F$8:$U$907,14,0)),"",VLOOKUP($B863,Effectifs!$F$8:$U$907,14,0))</f>
        <v/>
      </c>
      <c r="I863" s="71"/>
      <c r="J863" s="71"/>
      <c r="K863" s="71"/>
      <c r="L863" s="71"/>
      <c r="M863" s="71"/>
      <c r="N863" s="71"/>
      <c r="O863" s="71"/>
      <c r="P863" s="71"/>
      <c r="Q863" s="71"/>
      <c r="R863" s="74"/>
    </row>
    <row r="864" spans="2:18" x14ac:dyDescent="0.25">
      <c r="B864" s="69"/>
      <c r="C864" s="77" t="str">
        <f ca="1">IF(ISERROR(($C$3-VLOOKUP($B864,Effectifs!$F$8:$U$907,5,0))/365),"",($C$3-VLOOKUP($B864,Effectifs!$F$8:$U$907,5,0))/365)</f>
        <v/>
      </c>
      <c r="D864" s="82" t="str">
        <f>IF(ISERROR(VLOOKUP($B864,Effectifs!$F$8:$U$907,7,0)),"",VLOOKUP($B864,Effectifs!$F$8:$U$907,7,0))</f>
        <v/>
      </c>
      <c r="E864" s="83" t="str">
        <f>IF(ISERROR(VLOOKUP($B864,Effectifs!$F$8:$U$907,8,0)),"",VLOOKUP($B864,Effectifs!$F$8:$U$907,8,0))</f>
        <v/>
      </c>
      <c r="F864" s="83" t="str">
        <f>IF(ISERROR(VLOOKUP($B864,Effectifs!$F$8:$U$907,10,0)),"",VLOOKUP($B864,Effectifs!$F$8:$U$907,10,0))</f>
        <v/>
      </c>
      <c r="G864" s="82" t="str">
        <f>IF(ISERROR(VLOOKUP($B864,Effectifs!$F$8:$U$907,13,0)),"",VLOOKUP($B864,Effectifs!$F$8:$U$907,13,0))</f>
        <v/>
      </c>
      <c r="H864" s="79" t="str">
        <f>IF(ISERROR(VLOOKUP($B864,Effectifs!$F$8:$U$907,14,0)),"",VLOOKUP($B864,Effectifs!$F$8:$U$907,14,0))</f>
        <v/>
      </c>
      <c r="I864" s="71"/>
      <c r="J864" s="71"/>
      <c r="K864" s="71"/>
      <c r="L864" s="71"/>
      <c r="M864" s="71"/>
      <c r="N864" s="71"/>
      <c r="O864" s="71"/>
      <c r="P864" s="71"/>
      <c r="Q864" s="71"/>
      <c r="R864" s="74"/>
    </row>
    <row r="865" spans="2:18" x14ac:dyDescent="0.25">
      <c r="B865" s="69"/>
      <c r="C865" s="77" t="str">
        <f ca="1">IF(ISERROR(($C$3-VLOOKUP($B865,Effectifs!$F$8:$U$907,5,0))/365),"",($C$3-VLOOKUP($B865,Effectifs!$F$8:$U$907,5,0))/365)</f>
        <v/>
      </c>
      <c r="D865" s="82" t="str">
        <f>IF(ISERROR(VLOOKUP($B865,Effectifs!$F$8:$U$907,7,0)),"",VLOOKUP($B865,Effectifs!$F$8:$U$907,7,0))</f>
        <v/>
      </c>
      <c r="E865" s="83" t="str">
        <f>IF(ISERROR(VLOOKUP($B865,Effectifs!$F$8:$U$907,8,0)),"",VLOOKUP($B865,Effectifs!$F$8:$U$907,8,0))</f>
        <v/>
      </c>
      <c r="F865" s="83" t="str">
        <f>IF(ISERROR(VLOOKUP($B865,Effectifs!$F$8:$U$907,10,0)),"",VLOOKUP($B865,Effectifs!$F$8:$U$907,10,0))</f>
        <v/>
      </c>
      <c r="G865" s="82" t="str">
        <f>IF(ISERROR(VLOOKUP($B865,Effectifs!$F$8:$U$907,13,0)),"",VLOOKUP($B865,Effectifs!$F$8:$U$907,13,0))</f>
        <v/>
      </c>
      <c r="H865" s="79" t="str">
        <f>IF(ISERROR(VLOOKUP($B865,Effectifs!$F$8:$U$907,14,0)),"",VLOOKUP($B865,Effectifs!$F$8:$U$907,14,0))</f>
        <v/>
      </c>
      <c r="I865" s="71"/>
      <c r="J865" s="71"/>
      <c r="K865" s="71"/>
      <c r="L865" s="71"/>
      <c r="M865" s="71"/>
      <c r="N865" s="71"/>
      <c r="O865" s="71"/>
      <c r="P865" s="71"/>
      <c r="Q865" s="71"/>
      <c r="R865" s="74"/>
    </row>
    <row r="866" spans="2:18" x14ac:dyDescent="0.25">
      <c r="B866" s="69"/>
      <c r="C866" s="77" t="str">
        <f ca="1">IF(ISERROR(($C$3-VLOOKUP($B866,Effectifs!$F$8:$U$907,5,0))/365),"",($C$3-VLOOKUP($B866,Effectifs!$F$8:$U$907,5,0))/365)</f>
        <v/>
      </c>
      <c r="D866" s="82" t="str">
        <f>IF(ISERROR(VLOOKUP($B866,Effectifs!$F$8:$U$907,7,0)),"",VLOOKUP($B866,Effectifs!$F$8:$U$907,7,0))</f>
        <v/>
      </c>
      <c r="E866" s="83" t="str">
        <f>IF(ISERROR(VLOOKUP($B866,Effectifs!$F$8:$U$907,8,0)),"",VLOOKUP($B866,Effectifs!$F$8:$U$907,8,0))</f>
        <v/>
      </c>
      <c r="F866" s="83" t="str">
        <f>IF(ISERROR(VLOOKUP($B866,Effectifs!$F$8:$U$907,10,0)),"",VLOOKUP($B866,Effectifs!$F$8:$U$907,10,0))</f>
        <v/>
      </c>
      <c r="G866" s="82" t="str">
        <f>IF(ISERROR(VLOOKUP($B866,Effectifs!$F$8:$U$907,13,0)),"",VLOOKUP($B866,Effectifs!$F$8:$U$907,13,0))</f>
        <v/>
      </c>
      <c r="H866" s="79" t="str">
        <f>IF(ISERROR(VLOOKUP($B866,Effectifs!$F$8:$U$907,14,0)),"",VLOOKUP($B866,Effectifs!$F$8:$U$907,14,0))</f>
        <v/>
      </c>
      <c r="I866" s="71"/>
      <c r="J866" s="71"/>
      <c r="K866" s="71"/>
      <c r="L866" s="71"/>
      <c r="M866" s="71"/>
      <c r="N866" s="71"/>
      <c r="O866" s="71"/>
      <c r="P866" s="71"/>
      <c r="Q866" s="71"/>
      <c r="R866" s="74"/>
    </row>
    <row r="867" spans="2:18" x14ac:dyDescent="0.25">
      <c r="B867" s="69"/>
      <c r="C867" s="77" t="str">
        <f ca="1">IF(ISERROR(($C$3-VLOOKUP($B867,Effectifs!$F$8:$U$907,5,0))/365),"",($C$3-VLOOKUP($B867,Effectifs!$F$8:$U$907,5,0))/365)</f>
        <v/>
      </c>
      <c r="D867" s="82" t="str">
        <f>IF(ISERROR(VLOOKUP($B867,Effectifs!$F$8:$U$907,7,0)),"",VLOOKUP($B867,Effectifs!$F$8:$U$907,7,0))</f>
        <v/>
      </c>
      <c r="E867" s="83" t="str">
        <f>IF(ISERROR(VLOOKUP($B867,Effectifs!$F$8:$U$907,8,0)),"",VLOOKUP($B867,Effectifs!$F$8:$U$907,8,0))</f>
        <v/>
      </c>
      <c r="F867" s="83" t="str">
        <f>IF(ISERROR(VLOOKUP($B867,Effectifs!$F$8:$U$907,10,0)),"",VLOOKUP($B867,Effectifs!$F$8:$U$907,10,0))</f>
        <v/>
      </c>
      <c r="G867" s="82" t="str">
        <f>IF(ISERROR(VLOOKUP($B867,Effectifs!$F$8:$U$907,13,0)),"",VLOOKUP($B867,Effectifs!$F$8:$U$907,13,0))</f>
        <v/>
      </c>
      <c r="H867" s="79" t="str">
        <f>IF(ISERROR(VLOOKUP($B867,Effectifs!$F$8:$U$907,14,0)),"",VLOOKUP($B867,Effectifs!$F$8:$U$907,14,0))</f>
        <v/>
      </c>
      <c r="I867" s="71"/>
      <c r="J867" s="71"/>
      <c r="K867" s="71"/>
      <c r="L867" s="71"/>
      <c r="M867" s="71"/>
      <c r="N867" s="71"/>
      <c r="O867" s="71"/>
      <c r="P867" s="71"/>
      <c r="Q867" s="71"/>
      <c r="R867" s="74"/>
    </row>
    <row r="868" spans="2:18" x14ac:dyDescent="0.25">
      <c r="B868" s="69"/>
      <c r="C868" s="77" t="str">
        <f ca="1">IF(ISERROR(($C$3-VLOOKUP($B868,Effectifs!$F$8:$U$907,5,0))/365),"",($C$3-VLOOKUP($B868,Effectifs!$F$8:$U$907,5,0))/365)</f>
        <v/>
      </c>
      <c r="D868" s="82" t="str">
        <f>IF(ISERROR(VLOOKUP($B868,Effectifs!$F$8:$U$907,7,0)),"",VLOOKUP($B868,Effectifs!$F$8:$U$907,7,0))</f>
        <v/>
      </c>
      <c r="E868" s="83" t="str">
        <f>IF(ISERROR(VLOOKUP($B868,Effectifs!$F$8:$U$907,8,0)),"",VLOOKUP($B868,Effectifs!$F$8:$U$907,8,0))</f>
        <v/>
      </c>
      <c r="F868" s="83" t="str">
        <f>IF(ISERROR(VLOOKUP($B868,Effectifs!$F$8:$U$907,10,0)),"",VLOOKUP($B868,Effectifs!$F$8:$U$907,10,0))</f>
        <v/>
      </c>
      <c r="G868" s="82" t="str">
        <f>IF(ISERROR(VLOOKUP($B868,Effectifs!$F$8:$U$907,13,0)),"",VLOOKUP($B868,Effectifs!$F$8:$U$907,13,0))</f>
        <v/>
      </c>
      <c r="H868" s="79" t="str">
        <f>IF(ISERROR(VLOOKUP($B868,Effectifs!$F$8:$U$907,14,0)),"",VLOOKUP($B868,Effectifs!$F$8:$U$907,14,0))</f>
        <v/>
      </c>
      <c r="I868" s="71"/>
      <c r="J868" s="71"/>
      <c r="K868" s="71"/>
      <c r="L868" s="71"/>
      <c r="M868" s="71"/>
      <c r="N868" s="71"/>
      <c r="O868" s="71"/>
      <c r="P868" s="71"/>
      <c r="Q868" s="71"/>
      <c r="R868" s="74"/>
    </row>
    <row r="869" spans="2:18" x14ac:dyDescent="0.25">
      <c r="B869" s="69"/>
      <c r="C869" s="77" t="str">
        <f ca="1">IF(ISERROR(($C$3-VLOOKUP($B869,Effectifs!$F$8:$U$907,5,0))/365),"",($C$3-VLOOKUP($B869,Effectifs!$F$8:$U$907,5,0))/365)</f>
        <v/>
      </c>
      <c r="D869" s="82" t="str">
        <f>IF(ISERROR(VLOOKUP($B869,Effectifs!$F$8:$U$907,7,0)),"",VLOOKUP($B869,Effectifs!$F$8:$U$907,7,0))</f>
        <v/>
      </c>
      <c r="E869" s="83" t="str">
        <f>IF(ISERROR(VLOOKUP($B869,Effectifs!$F$8:$U$907,8,0)),"",VLOOKUP($B869,Effectifs!$F$8:$U$907,8,0))</f>
        <v/>
      </c>
      <c r="F869" s="83" t="str">
        <f>IF(ISERROR(VLOOKUP($B869,Effectifs!$F$8:$U$907,10,0)),"",VLOOKUP($B869,Effectifs!$F$8:$U$907,10,0))</f>
        <v/>
      </c>
      <c r="G869" s="82" t="str">
        <f>IF(ISERROR(VLOOKUP($B869,Effectifs!$F$8:$U$907,13,0)),"",VLOOKUP($B869,Effectifs!$F$8:$U$907,13,0))</f>
        <v/>
      </c>
      <c r="H869" s="79" t="str">
        <f>IF(ISERROR(VLOOKUP($B869,Effectifs!$F$8:$U$907,14,0)),"",VLOOKUP($B869,Effectifs!$F$8:$U$907,14,0))</f>
        <v/>
      </c>
      <c r="I869" s="71"/>
      <c r="J869" s="71"/>
      <c r="K869" s="71"/>
      <c r="L869" s="71"/>
      <c r="M869" s="71"/>
      <c r="N869" s="71"/>
      <c r="O869" s="71"/>
      <c r="P869" s="71"/>
      <c r="Q869" s="71"/>
      <c r="R869" s="74"/>
    </row>
    <row r="870" spans="2:18" x14ac:dyDescent="0.25">
      <c r="B870" s="69"/>
      <c r="C870" s="77" t="str">
        <f ca="1">IF(ISERROR(($C$3-VLOOKUP($B870,Effectifs!$F$8:$U$907,5,0))/365),"",($C$3-VLOOKUP($B870,Effectifs!$F$8:$U$907,5,0))/365)</f>
        <v/>
      </c>
      <c r="D870" s="82" t="str">
        <f>IF(ISERROR(VLOOKUP($B870,Effectifs!$F$8:$U$907,7,0)),"",VLOOKUP($B870,Effectifs!$F$8:$U$907,7,0))</f>
        <v/>
      </c>
      <c r="E870" s="83" t="str">
        <f>IF(ISERROR(VLOOKUP($B870,Effectifs!$F$8:$U$907,8,0)),"",VLOOKUP($B870,Effectifs!$F$8:$U$907,8,0))</f>
        <v/>
      </c>
      <c r="F870" s="83" t="str">
        <f>IF(ISERROR(VLOOKUP($B870,Effectifs!$F$8:$U$907,10,0)),"",VLOOKUP($B870,Effectifs!$F$8:$U$907,10,0))</f>
        <v/>
      </c>
      <c r="G870" s="82" t="str">
        <f>IF(ISERROR(VLOOKUP($B870,Effectifs!$F$8:$U$907,13,0)),"",VLOOKUP($B870,Effectifs!$F$8:$U$907,13,0))</f>
        <v/>
      </c>
      <c r="H870" s="79" t="str">
        <f>IF(ISERROR(VLOOKUP($B870,Effectifs!$F$8:$U$907,14,0)),"",VLOOKUP($B870,Effectifs!$F$8:$U$907,14,0))</f>
        <v/>
      </c>
      <c r="I870" s="71"/>
      <c r="J870" s="71"/>
      <c r="K870" s="71"/>
      <c r="L870" s="71"/>
      <c r="M870" s="71"/>
      <c r="N870" s="71"/>
      <c r="O870" s="71"/>
      <c r="P870" s="71"/>
      <c r="Q870" s="71"/>
      <c r="R870" s="74"/>
    </row>
    <row r="871" spans="2:18" x14ac:dyDescent="0.25">
      <c r="B871" s="69"/>
      <c r="C871" s="77" t="str">
        <f ca="1">IF(ISERROR(($C$3-VLOOKUP($B871,Effectifs!$F$8:$U$907,5,0))/365),"",($C$3-VLOOKUP($B871,Effectifs!$F$8:$U$907,5,0))/365)</f>
        <v/>
      </c>
      <c r="D871" s="82" t="str">
        <f>IF(ISERROR(VLOOKUP($B871,Effectifs!$F$8:$U$907,7,0)),"",VLOOKUP($B871,Effectifs!$F$8:$U$907,7,0))</f>
        <v/>
      </c>
      <c r="E871" s="83" t="str">
        <f>IF(ISERROR(VLOOKUP($B871,Effectifs!$F$8:$U$907,8,0)),"",VLOOKUP($B871,Effectifs!$F$8:$U$907,8,0))</f>
        <v/>
      </c>
      <c r="F871" s="83" t="str">
        <f>IF(ISERROR(VLOOKUP($B871,Effectifs!$F$8:$U$907,10,0)),"",VLOOKUP($B871,Effectifs!$F$8:$U$907,10,0))</f>
        <v/>
      </c>
      <c r="G871" s="82" t="str">
        <f>IF(ISERROR(VLOOKUP($B871,Effectifs!$F$8:$U$907,13,0)),"",VLOOKUP($B871,Effectifs!$F$8:$U$907,13,0))</f>
        <v/>
      </c>
      <c r="H871" s="79" t="str">
        <f>IF(ISERROR(VLOOKUP($B871,Effectifs!$F$8:$U$907,14,0)),"",VLOOKUP($B871,Effectifs!$F$8:$U$907,14,0))</f>
        <v/>
      </c>
      <c r="I871" s="71"/>
      <c r="J871" s="71"/>
      <c r="K871" s="71"/>
      <c r="L871" s="71"/>
      <c r="M871" s="71"/>
      <c r="N871" s="71"/>
      <c r="O871" s="71"/>
      <c r="P871" s="71"/>
      <c r="Q871" s="71"/>
      <c r="R871" s="74"/>
    </row>
    <row r="872" spans="2:18" x14ac:dyDescent="0.25">
      <c r="B872" s="69"/>
      <c r="C872" s="77" t="str">
        <f ca="1">IF(ISERROR(($C$3-VLOOKUP($B872,Effectifs!$F$8:$U$907,5,0))/365),"",($C$3-VLOOKUP($B872,Effectifs!$F$8:$U$907,5,0))/365)</f>
        <v/>
      </c>
      <c r="D872" s="82" t="str">
        <f>IF(ISERROR(VLOOKUP($B872,Effectifs!$F$8:$U$907,7,0)),"",VLOOKUP($B872,Effectifs!$F$8:$U$907,7,0))</f>
        <v/>
      </c>
      <c r="E872" s="83" t="str">
        <f>IF(ISERROR(VLOOKUP($B872,Effectifs!$F$8:$U$907,8,0)),"",VLOOKUP($B872,Effectifs!$F$8:$U$907,8,0))</f>
        <v/>
      </c>
      <c r="F872" s="83" t="str">
        <f>IF(ISERROR(VLOOKUP($B872,Effectifs!$F$8:$U$907,10,0)),"",VLOOKUP($B872,Effectifs!$F$8:$U$907,10,0))</f>
        <v/>
      </c>
      <c r="G872" s="82" t="str">
        <f>IF(ISERROR(VLOOKUP($B872,Effectifs!$F$8:$U$907,13,0)),"",VLOOKUP($B872,Effectifs!$F$8:$U$907,13,0))</f>
        <v/>
      </c>
      <c r="H872" s="79" t="str">
        <f>IF(ISERROR(VLOOKUP($B872,Effectifs!$F$8:$U$907,14,0)),"",VLOOKUP($B872,Effectifs!$F$8:$U$907,14,0))</f>
        <v/>
      </c>
      <c r="I872" s="71"/>
      <c r="J872" s="71"/>
      <c r="K872" s="71"/>
      <c r="L872" s="71"/>
      <c r="M872" s="71"/>
      <c r="N872" s="71"/>
      <c r="O872" s="71"/>
      <c r="P872" s="71"/>
      <c r="Q872" s="71"/>
      <c r="R872" s="74"/>
    </row>
    <row r="873" spans="2:18" x14ac:dyDescent="0.25">
      <c r="B873" s="69"/>
      <c r="C873" s="77" t="str">
        <f ca="1">IF(ISERROR(($C$3-VLOOKUP($B873,Effectifs!$F$8:$U$907,5,0))/365),"",($C$3-VLOOKUP($B873,Effectifs!$F$8:$U$907,5,0))/365)</f>
        <v/>
      </c>
      <c r="D873" s="82" t="str">
        <f>IF(ISERROR(VLOOKUP($B873,Effectifs!$F$8:$U$907,7,0)),"",VLOOKUP($B873,Effectifs!$F$8:$U$907,7,0))</f>
        <v/>
      </c>
      <c r="E873" s="83" t="str">
        <f>IF(ISERROR(VLOOKUP($B873,Effectifs!$F$8:$U$907,8,0)),"",VLOOKUP($B873,Effectifs!$F$8:$U$907,8,0))</f>
        <v/>
      </c>
      <c r="F873" s="83" t="str">
        <f>IF(ISERROR(VLOOKUP($B873,Effectifs!$F$8:$U$907,10,0)),"",VLOOKUP($B873,Effectifs!$F$8:$U$907,10,0))</f>
        <v/>
      </c>
      <c r="G873" s="82" t="str">
        <f>IF(ISERROR(VLOOKUP($B873,Effectifs!$F$8:$U$907,13,0)),"",VLOOKUP($B873,Effectifs!$F$8:$U$907,13,0))</f>
        <v/>
      </c>
      <c r="H873" s="79" t="str">
        <f>IF(ISERROR(VLOOKUP($B873,Effectifs!$F$8:$U$907,14,0)),"",VLOOKUP($B873,Effectifs!$F$8:$U$907,14,0))</f>
        <v/>
      </c>
      <c r="I873" s="71"/>
      <c r="J873" s="71"/>
      <c r="K873" s="71"/>
      <c r="L873" s="71"/>
      <c r="M873" s="71"/>
      <c r="N873" s="71"/>
      <c r="O873" s="71"/>
      <c r="P873" s="71"/>
      <c r="Q873" s="71"/>
      <c r="R873" s="74"/>
    </row>
    <row r="874" spans="2:18" x14ac:dyDescent="0.25">
      <c r="B874" s="69"/>
      <c r="C874" s="77" t="str">
        <f ca="1">IF(ISERROR(($C$3-VLOOKUP($B874,Effectifs!$F$8:$U$907,5,0))/365),"",($C$3-VLOOKUP($B874,Effectifs!$F$8:$U$907,5,0))/365)</f>
        <v/>
      </c>
      <c r="D874" s="82" t="str">
        <f>IF(ISERROR(VLOOKUP($B874,Effectifs!$F$8:$U$907,7,0)),"",VLOOKUP($B874,Effectifs!$F$8:$U$907,7,0))</f>
        <v/>
      </c>
      <c r="E874" s="83" t="str">
        <f>IF(ISERROR(VLOOKUP($B874,Effectifs!$F$8:$U$907,8,0)),"",VLOOKUP($B874,Effectifs!$F$8:$U$907,8,0))</f>
        <v/>
      </c>
      <c r="F874" s="83" t="str">
        <f>IF(ISERROR(VLOOKUP($B874,Effectifs!$F$8:$U$907,10,0)),"",VLOOKUP($B874,Effectifs!$F$8:$U$907,10,0))</f>
        <v/>
      </c>
      <c r="G874" s="82" t="str">
        <f>IF(ISERROR(VLOOKUP($B874,Effectifs!$F$8:$U$907,13,0)),"",VLOOKUP($B874,Effectifs!$F$8:$U$907,13,0))</f>
        <v/>
      </c>
      <c r="H874" s="79" t="str">
        <f>IF(ISERROR(VLOOKUP($B874,Effectifs!$F$8:$U$907,14,0)),"",VLOOKUP($B874,Effectifs!$F$8:$U$907,14,0))</f>
        <v/>
      </c>
      <c r="I874" s="71"/>
      <c r="J874" s="71"/>
      <c r="K874" s="71"/>
      <c r="L874" s="71"/>
      <c r="M874" s="71"/>
      <c r="N874" s="71"/>
      <c r="O874" s="71"/>
      <c r="P874" s="71"/>
      <c r="Q874" s="71"/>
      <c r="R874" s="74"/>
    </row>
    <row r="875" spans="2:18" x14ac:dyDescent="0.25">
      <c r="B875" s="69"/>
      <c r="C875" s="77" t="str">
        <f ca="1">IF(ISERROR(($C$3-VLOOKUP($B875,Effectifs!$F$8:$U$907,5,0))/365),"",($C$3-VLOOKUP($B875,Effectifs!$F$8:$U$907,5,0))/365)</f>
        <v/>
      </c>
      <c r="D875" s="82" t="str">
        <f>IF(ISERROR(VLOOKUP($B875,Effectifs!$F$8:$U$907,7,0)),"",VLOOKUP($B875,Effectifs!$F$8:$U$907,7,0))</f>
        <v/>
      </c>
      <c r="E875" s="83" t="str">
        <f>IF(ISERROR(VLOOKUP($B875,Effectifs!$F$8:$U$907,8,0)),"",VLOOKUP($B875,Effectifs!$F$8:$U$907,8,0))</f>
        <v/>
      </c>
      <c r="F875" s="83" t="str">
        <f>IF(ISERROR(VLOOKUP($B875,Effectifs!$F$8:$U$907,10,0)),"",VLOOKUP($B875,Effectifs!$F$8:$U$907,10,0))</f>
        <v/>
      </c>
      <c r="G875" s="82" t="str">
        <f>IF(ISERROR(VLOOKUP($B875,Effectifs!$F$8:$U$907,13,0)),"",VLOOKUP($B875,Effectifs!$F$8:$U$907,13,0))</f>
        <v/>
      </c>
      <c r="H875" s="79" t="str">
        <f>IF(ISERROR(VLOOKUP($B875,Effectifs!$F$8:$U$907,14,0)),"",VLOOKUP($B875,Effectifs!$F$8:$U$907,14,0))</f>
        <v/>
      </c>
      <c r="I875" s="71"/>
      <c r="J875" s="71"/>
      <c r="K875" s="71"/>
      <c r="L875" s="71"/>
      <c r="M875" s="71"/>
      <c r="N875" s="71"/>
      <c r="O875" s="71"/>
      <c r="P875" s="71"/>
      <c r="Q875" s="71"/>
      <c r="R875" s="74"/>
    </row>
    <row r="876" spans="2:18" x14ac:dyDescent="0.25">
      <c r="B876" s="69"/>
      <c r="C876" s="77" t="str">
        <f ca="1">IF(ISERROR(($C$3-VLOOKUP($B876,Effectifs!$F$8:$U$907,5,0))/365),"",($C$3-VLOOKUP($B876,Effectifs!$F$8:$U$907,5,0))/365)</f>
        <v/>
      </c>
      <c r="D876" s="82" t="str">
        <f>IF(ISERROR(VLOOKUP($B876,Effectifs!$F$8:$U$907,7,0)),"",VLOOKUP($B876,Effectifs!$F$8:$U$907,7,0))</f>
        <v/>
      </c>
      <c r="E876" s="83" t="str">
        <f>IF(ISERROR(VLOOKUP($B876,Effectifs!$F$8:$U$907,8,0)),"",VLOOKUP($B876,Effectifs!$F$8:$U$907,8,0))</f>
        <v/>
      </c>
      <c r="F876" s="83" t="str">
        <f>IF(ISERROR(VLOOKUP($B876,Effectifs!$F$8:$U$907,10,0)),"",VLOOKUP($B876,Effectifs!$F$8:$U$907,10,0))</f>
        <v/>
      </c>
      <c r="G876" s="82" t="str">
        <f>IF(ISERROR(VLOOKUP($B876,Effectifs!$F$8:$U$907,13,0)),"",VLOOKUP($B876,Effectifs!$F$8:$U$907,13,0))</f>
        <v/>
      </c>
      <c r="H876" s="79" t="str">
        <f>IF(ISERROR(VLOOKUP($B876,Effectifs!$F$8:$U$907,14,0)),"",VLOOKUP($B876,Effectifs!$F$8:$U$907,14,0))</f>
        <v/>
      </c>
      <c r="I876" s="71"/>
      <c r="J876" s="71"/>
      <c r="K876" s="71"/>
      <c r="L876" s="71"/>
      <c r="M876" s="71"/>
      <c r="N876" s="71"/>
      <c r="O876" s="71"/>
      <c r="P876" s="71"/>
      <c r="Q876" s="71"/>
      <c r="R876" s="74"/>
    </row>
    <row r="877" spans="2:18" x14ac:dyDescent="0.25">
      <c r="B877" s="69"/>
      <c r="C877" s="77" t="str">
        <f ca="1">IF(ISERROR(($C$3-VLOOKUP($B877,Effectifs!$F$8:$U$907,5,0))/365),"",($C$3-VLOOKUP($B877,Effectifs!$F$8:$U$907,5,0))/365)</f>
        <v/>
      </c>
      <c r="D877" s="82" t="str">
        <f>IF(ISERROR(VLOOKUP($B877,Effectifs!$F$8:$U$907,7,0)),"",VLOOKUP($B877,Effectifs!$F$8:$U$907,7,0))</f>
        <v/>
      </c>
      <c r="E877" s="83" t="str">
        <f>IF(ISERROR(VLOOKUP($B877,Effectifs!$F$8:$U$907,8,0)),"",VLOOKUP($B877,Effectifs!$F$8:$U$907,8,0))</f>
        <v/>
      </c>
      <c r="F877" s="83" t="str">
        <f>IF(ISERROR(VLOOKUP($B877,Effectifs!$F$8:$U$907,10,0)),"",VLOOKUP($B877,Effectifs!$F$8:$U$907,10,0))</f>
        <v/>
      </c>
      <c r="G877" s="82" t="str">
        <f>IF(ISERROR(VLOOKUP($B877,Effectifs!$F$8:$U$907,13,0)),"",VLOOKUP($B877,Effectifs!$F$8:$U$907,13,0))</f>
        <v/>
      </c>
      <c r="H877" s="79" t="str">
        <f>IF(ISERROR(VLOOKUP($B877,Effectifs!$F$8:$U$907,14,0)),"",VLOOKUP($B877,Effectifs!$F$8:$U$907,14,0))</f>
        <v/>
      </c>
      <c r="I877" s="71"/>
      <c r="J877" s="71"/>
      <c r="K877" s="71"/>
      <c r="L877" s="71"/>
      <c r="M877" s="71"/>
      <c r="N877" s="71"/>
      <c r="O877" s="71"/>
      <c r="P877" s="71"/>
      <c r="Q877" s="71"/>
      <c r="R877" s="74"/>
    </row>
    <row r="878" spans="2:18" x14ac:dyDescent="0.25">
      <c r="B878" s="69"/>
      <c r="C878" s="77" t="str">
        <f ca="1">IF(ISERROR(($C$3-VLOOKUP($B878,Effectifs!$F$8:$U$907,5,0))/365),"",($C$3-VLOOKUP($B878,Effectifs!$F$8:$U$907,5,0))/365)</f>
        <v/>
      </c>
      <c r="D878" s="82" t="str">
        <f>IF(ISERROR(VLOOKUP($B878,Effectifs!$F$8:$U$907,7,0)),"",VLOOKUP($B878,Effectifs!$F$8:$U$907,7,0))</f>
        <v/>
      </c>
      <c r="E878" s="83" t="str">
        <f>IF(ISERROR(VLOOKUP($B878,Effectifs!$F$8:$U$907,8,0)),"",VLOOKUP($B878,Effectifs!$F$8:$U$907,8,0))</f>
        <v/>
      </c>
      <c r="F878" s="83" t="str">
        <f>IF(ISERROR(VLOOKUP($B878,Effectifs!$F$8:$U$907,10,0)),"",VLOOKUP($B878,Effectifs!$F$8:$U$907,10,0))</f>
        <v/>
      </c>
      <c r="G878" s="82" t="str">
        <f>IF(ISERROR(VLOOKUP($B878,Effectifs!$F$8:$U$907,13,0)),"",VLOOKUP($B878,Effectifs!$F$8:$U$907,13,0))</f>
        <v/>
      </c>
      <c r="H878" s="79" t="str">
        <f>IF(ISERROR(VLOOKUP($B878,Effectifs!$F$8:$U$907,14,0)),"",VLOOKUP($B878,Effectifs!$F$8:$U$907,14,0))</f>
        <v/>
      </c>
      <c r="I878" s="71"/>
      <c r="J878" s="71"/>
      <c r="K878" s="71"/>
      <c r="L878" s="71"/>
      <c r="M878" s="71"/>
      <c r="N878" s="71"/>
      <c r="O878" s="71"/>
      <c r="P878" s="71"/>
      <c r="Q878" s="71"/>
      <c r="R878" s="74"/>
    </row>
    <row r="879" spans="2:18" x14ac:dyDescent="0.25">
      <c r="B879" s="69"/>
      <c r="C879" s="77" t="str">
        <f ca="1">IF(ISERROR(($C$3-VLOOKUP($B879,Effectifs!$F$8:$U$907,5,0))/365),"",($C$3-VLOOKUP($B879,Effectifs!$F$8:$U$907,5,0))/365)</f>
        <v/>
      </c>
      <c r="D879" s="82" t="str">
        <f>IF(ISERROR(VLOOKUP($B879,Effectifs!$F$8:$U$907,7,0)),"",VLOOKUP($B879,Effectifs!$F$8:$U$907,7,0))</f>
        <v/>
      </c>
      <c r="E879" s="83" t="str">
        <f>IF(ISERROR(VLOOKUP($B879,Effectifs!$F$8:$U$907,8,0)),"",VLOOKUP($B879,Effectifs!$F$8:$U$907,8,0))</f>
        <v/>
      </c>
      <c r="F879" s="83" t="str">
        <f>IF(ISERROR(VLOOKUP($B879,Effectifs!$F$8:$U$907,10,0)),"",VLOOKUP($B879,Effectifs!$F$8:$U$907,10,0))</f>
        <v/>
      </c>
      <c r="G879" s="82" t="str">
        <f>IF(ISERROR(VLOOKUP($B879,Effectifs!$F$8:$U$907,13,0)),"",VLOOKUP($B879,Effectifs!$F$8:$U$907,13,0))</f>
        <v/>
      </c>
      <c r="H879" s="79" t="str">
        <f>IF(ISERROR(VLOOKUP($B879,Effectifs!$F$8:$U$907,14,0)),"",VLOOKUP($B879,Effectifs!$F$8:$U$907,14,0))</f>
        <v/>
      </c>
      <c r="I879" s="71"/>
      <c r="J879" s="71"/>
      <c r="K879" s="71"/>
      <c r="L879" s="71"/>
      <c r="M879" s="71"/>
      <c r="N879" s="71"/>
      <c r="O879" s="71"/>
      <c r="P879" s="71"/>
      <c r="Q879" s="71"/>
      <c r="R879" s="74"/>
    </row>
    <row r="880" spans="2:18" x14ac:dyDescent="0.25">
      <c r="B880" s="69"/>
      <c r="C880" s="77" t="str">
        <f ca="1">IF(ISERROR(($C$3-VLOOKUP($B880,Effectifs!$F$8:$U$907,5,0))/365),"",($C$3-VLOOKUP($B880,Effectifs!$F$8:$U$907,5,0))/365)</f>
        <v/>
      </c>
      <c r="D880" s="82" t="str">
        <f>IF(ISERROR(VLOOKUP($B880,Effectifs!$F$8:$U$907,7,0)),"",VLOOKUP($B880,Effectifs!$F$8:$U$907,7,0))</f>
        <v/>
      </c>
      <c r="E880" s="83" t="str">
        <f>IF(ISERROR(VLOOKUP($B880,Effectifs!$F$8:$U$907,8,0)),"",VLOOKUP($B880,Effectifs!$F$8:$U$907,8,0))</f>
        <v/>
      </c>
      <c r="F880" s="83" t="str">
        <f>IF(ISERROR(VLOOKUP($B880,Effectifs!$F$8:$U$907,10,0)),"",VLOOKUP($B880,Effectifs!$F$8:$U$907,10,0))</f>
        <v/>
      </c>
      <c r="G880" s="82" t="str">
        <f>IF(ISERROR(VLOOKUP($B880,Effectifs!$F$8:$U$907,13,0)),"",VLOOKUP($B880,Effectifs!$F$8:$U$907,13,0))</f>
        <v/>
      </c>
      <c r="H880" s="79" t="str">
        <f>IF(ISERROR(VLOOKUP($B880,Effectifs!$F$8:$U$907,14,0)),"",VLOOKUP($B880,Effectifs!$F$8:$U$907,14,0))</f>
        <v/>
      </c>
      <c r="I880" s="71"/>
      <c r="J880" s="71"/>
      <c r="K880" s="71"/>
      <c r="L880" s="71"/>
      <c r="M880" s="71"/>
      <c r="N880" s="71"/>
      <c r="O880" s="71"/>
      <c r="P880" s="71"/>
      <c r="Q880" s="71"/>
      <c r="R880" s="74"/>
    </row>
    <row r="881" spans="2:18" x14ac:dyDescent="0.25">
      <c r="B881" s="69"/>
      <c r="C881" s="77" t="str">
        <f ca="1">IF(ISERROR(($C$3-VLOOKUP($B881,Effectifs!$F$8:$U$907,5,0))/365),"",($C$3-VLOOKUP($B881,Effectifs!$F$8:$U$907,5,0))/365)</f>
        <v/>
      </c>
      <c r="D881" s="82" t="str">
        <f>IF(ISERROR(VLOOKUP($B881,Effectifs!$F$8:$U$907,7,0)),"",VLOOKUP($B881,Effectifs!$F$8:$U$907,7,0))</f>
        <v/>
      </c>
      <c r="E881" s="83" t="str">
        <f>IF(ISERROR(VLOOKUP($B881,Effectifs!$F$8:$U$907,8,0)),"",VLOOKUP($B881,Effectifs!$F$8:$U$907,8,0))</f>
        <v/>
      </c>
      <c r="F881" s="83" t="str">
        <f>IF(ISERROR(VLOOKUP($B881,Effectifs!$F$8:$U$907,10,0)),"",VLOOKUP($B881,Effectifs!$F$8:$U$907,10,0))</f>
        <v/>
      </c>
      <c r="G881" s="82" t="str">
        <f>IF(ISERROR(VLOOKUP($B881,Effectifs!$F$8:$U$907,13,0)),"",VLOOKUP($B881,Effectifs!$F$8:$U$907,13,0))</f>
        <v/>
      </c>
      <c r="H881" s="79" t="str">
        <f>IF(ISERROR(VLOOKUP($B881,Effectifs!$F$8:$U$907,14,0)),"",VLOOKUP($B881,Effectifs!$F$8:$U$907,14,0))</f>
        <v/>
      </c>
      <c r="I881" s="71"/>
      <c r="J881" s="71"/>
      <c r="K881" s="71"/>
      <c r="L881" s="71"/>
      <c r="M881" s="71"/>
      <c r="N881" s="71"/>
      <c r="O881" s="71"/>
      <c r="P881" s="71"/>
      <c r="Q881" s="71"/>
      <c r="R881" s="74"/>
    </row>
    <row r="882" spans="2:18" x14ac:dyDescent="0.25">
      <c r="B882" s="69"/>
      <c r="C882" s="77" t="str">
        <f ca="1">IF(ISERROR(($C$3-VLOOKUP($B882,Effectifs!$F$8:$U$907,5,0))/365),"",($C$3-VLOOKUP($B882,Effectifs!$F$8:$U$907,5,0))/365)</f>
        <v/>
      </c>
      <c r="D882" s="82" t="str">
        <f>IF(ISERROR(VLOOKUP($B882,Effectifs!$F$8:$U$907,7,0)),"",VLOOKUP($B882,Effectifs!$F$8:$U$907,7,0))</f>
        <v/>
      </c>
      <c r="E882" s="83" t="str">
        <f>IF(ISERROR(VLOOKUP($B882,Effectifs!$F$8:$U$907,8,0)),"",VLOOKUP($B882,Effectifs!$F$8:$U$907,8,0))</f>
        <v/>
      </c>
      <c r="F882" s="83" t="str">
        <f>IF(ISERROR(VLOOKUP($B882,Effectifs!$F$8:$U$907,10,0)),"",VLOOKUP($B882,Effectifs!$F$8:$U$907,10,0))</f>
        <v/>
      </c>
      <c r="G882" s="82" t="str">
        <f>IF(ISERROR(VLOOKUP($B882,Effectifs!$F$8:$U$907,13,0)),"",VLOOKUP($B882,Effectifs!$F$8:$U$907,13,0))</f>
        <v/>
      </c>
      <c r="H882" s="79" t="str">
        <f>IF(ISERROR(VLOOKUP($B882,Effectifs!$F$8:$U$907,14,0)),"",VLOOKUP($B882,Effectifs!$F$8:$U$907,14,0))</f>
        <v/>
      </c>
      <c r="I882" s="71"/>
      <c r="J882" s="71"/>
      <c r="K882" s="71"/>
      <c r="L882" s="71"/>
      <c r="M882" s="71"/>
      <c r="N882" s="71"/>
      <c r="O882" s="71"/>
      <c r="P882" s="71"/>
      <c r="Q882" s="71"/>
      <c r="R882" s="74"/>
    </row>
    <row r="883" spans="2:18" x14ac:dyDescent="0.25">
      <c r="B883" s="69"/>
      <c r="C883" s="77" t="str">
        <f ca="1">IF(ISERROR(($C$3-VLOOKUP($B883,Effectifs!$F$8:$U$907,5,0))/365),"",($C$3-VLOOKUP($B883,Effectifs!$F$8:$U$907,5,0))/365)</f>
        <v/>
      </c>
      <c r="D883" s="82" t="str">
        <f>IF(ISERROR(VLOOKUP($B883,Effectifs!$F$8:$U$907,7,0)),"",VLOOKUP($B883,Effectifs!$F$8:$U$907,7,0))</f>
        <v/>
      </c>
      <c r="E883" s="83" t="str">
        <f>IF(ISERROR(VLOOKUP($B883,Effectifs!$F$8:$U$907,8,0)),"",VLOOKUP($B883,Effectifs!$F$8:$U$907,8,0))</f>
        <v/>
      </c>
      <c r="F883" s="83" t="str">
        <f>IF(ISERROR(VLOOKUP($B883,Effectifs!$F$8:$U$907,10,0)),"",VLOOKUP($B883,Effectifs!$F$8:$U$907,10,0))</f>
        <v/>
      </c>
      <c r="G883" s="82" t="str">
        <f>IF(ISERROR(VLOOKUP($B883,Effectifs!$F$8:$U$907,13,0)),"",VLOOKUP($B883,Effectifs!$F$8:$U$907,13,0))</f>
        <v/>
      </c>
      <c r="H883" s="79" t="str">
        <f>IF(ISERROR(VLOOKUP($B883,Effectifs!$F$8:$U$907,14,0)),"",VLOOKUP($B883,Effectifs!$F$8:$U$907,14,0))</f>
        <v/>
      </c>
      <c r="I883" s="71"/>
      <c r="J883" s="71"/>
      <c r="K883" s="71"/>
      <c r="L883" s="71"/>
      <c r="M883" s="71"/>
      <c r="N883" s="71"/>
      <c r="O883" s="71"/>
      <c r="P883" s="71"/>
      <c r="Q883" s="71"/>
      <c r="R883" s="74"/>
    </row>
    <row r="884" spans="2:18" x14ac:dyDescent="0.25">
      <c r="B884" s="69"/>
      <c r="C884" s="77" t="str">
        <f ca="1">IF(ISERROR(($C$3-VLOOKUP($B884,Effectifs!$F$8:$U$907,5,0))/365),"",($C$3-VLOOKUP($B884,Effectifs!$F$8:$U$907,5,0))/365)</f>
        <v/>
      </c>
      <c r="D884" s="82" t="str">
        <f>IF(ISERROR(VLOOKUP($B884,Effectifs!$F$8:$U$907,7,0)),"",VLOOKUP($B884,Effectifs!$F$8:$U$907,7,0))</f>
        <v/>
      </c>
      <c r="E884" s="83" t="str">
        <f>IF(ISERROR(VLOOKUP($B884,Effectifs!$F$8:$U$907,8,0)),"",VLOOKUP($B884,Effectifs!$F$8:$U$907,8,0))</f>
        <v/>
      </c>
      <c r="F884" s="83" t="str">
        <f>IF(ISERROR(VLOOKUP($B884,Effectifs!$F$8:$U$907,10,0)),"",VLOOKUP($B884,Effectifs!$F$8:$U$907,10,0))</f>
        <v/>
      </c>
      <c r="G884" s="82" t="str">
        <f>IF(ISERROR(VLOOKUP($B884,Effectifs!$F$8:$U$907,13,0)),"",VLOOKUP($B884,Effectifs!$F$8:$U$907,13,0))</f>
        <v/>
      </c>
      <c r="H884" s="79" t="str">
        <f>IF(ISERROR(VLOOKUP($B884,Effectifs!$F$8:$U$907,14,0)),"",VLOOKUP($B884,Effectifs!$F$8:$U$907,14,0))</f>
        <v/>
      </c>
      <c r="I884" s="71"/>
      <c r="J884" s="71"/>
      <c r="K884" s="71"/>
      <c r="L884" s="71"/>
      <c r="M884" s="71"/>
      <c r="N884" s="71"/>
      <c r="O884" s="71"/>
      <c r="P884" s="71"/>
      <c r="Q884" s="71"/>
      <c r="R884" s="74"/>
    </row>
    <row r="885" spans="2:18" x14ac:dyDescent="0.25">
      <c r="B885" s="69"/>
      <c r="C885" s="77" t="str">
        <f ca="1">IF(ISERROR(($C$3-VLOOKUP($B885,Effectifs!$F$8:$U$907,5,0))/365),"",($C$3-VLOOKUP($B885,Effectifs!$F$8:$U$907,5,0))/365)</f>
        <v/>
      </c>
      <c r="D885" s="82" t="str">
        <f>IF(ISERROR(VLOOKUP($B885,Effectifs!$F$8:$U$907,7,0)),"",VLOOKUP($B885,Effectifs!$F$8:$U$907,7,0))</f>
        <v/>
      </c>
      <c r="E885" s="83" t="str">
        <f>IF(ISERROR(VLOOKUP($B885,Effectifs!$F$8:$U$907,8,0)),"",VLOOKUP($B885,Effectifs!$F$8:$U$907,8,0))</f>
        <v/>
      </c>
      <c r="F885" s="83" t="str">
        <f>IF(ISERROR(VLOOKUP($B885,Effectifs!$F$8:$U$907,10,0)),"",VLOOKUP($B885,Effectifs!$F$8:$U$907,10,0))</f>
        <v/>
      </c>
      <c r="G885" s="82" t="str">
        <f>IF(ISERROR(VLOOKUP($B885,Effectifs!$F$8:$U$907,13,0)),"",VLOOKUP($B885,Effectifs!$F$8:$U$907,13,0))</f>
        <v/>
      </c>
      <c r="H885" s="79" t="str">
        <f>IF(ISERROR(VLOOKUP($B885,Effectifs!$F$8:$U$907,14,0)),"",VLOOKUP($B885,Effectifs!$F$8:$U$907,14,0))</f>
        <v/>
      </c>
      <c r="I885" s="71"/>
      <c r="J885" s="71"/>
      <c r="K885" s="71"/>
      <c r="L885" s="71"/>
      <c r="M885" s="71"/>
      <c r="N885" s="71"/>
      <c r="O885" s="71"/>
      <c r="P885" s="71"/>
      <c r="Q885" s="71"/>
      <c r="R885" s="74"/>
    </row>
    <row r="886" spans="2:18" x14ac:dyDescent="0.25">
      <c r="B886" s="69"/>
      <c r="C886" s="77" t="str">
        <f ca="1">IF(ISERROR(($C$3-VLOOKUP($B886,Effectifs!$F$8:$U$907,5,0))/365),"",($C$3-VLOOKUP($B886,Effectifs!$F$8:$U$907,5,0))/365)</f>
        <v/>
      </c>
      <c r="D886" s="82" t="str">
        <f>IF(ISERROR(VLOOKUP($B886,Effectifs!$F$8:$U$907,7,0)),"",VLOOKUP($B886,Effectifs!$F$8:$U$907,7,0))</f>
        <v/>
      </c>
      <c r="E886" s="83" t="str">
        <f>IF(ISERROR(VLOOKUP($B886,Effectifs!$F$8:$U$907,8,0)),"",VLOOKUP($B886,Effectifs!$F$8:$U$907,8,0))</f>
        <v/>
      </c>
      <c r="F886" s="83" t="str">
        <f>IF(ISERROR(VLOOKUP($B886,Effectifs!$F$8:$U$907,10,0)),"",VLOOKUP($B886,Effectifs!$F$8:$U$907,10,0))</f>
        <v/>
      </c>
      <c r="G886" s="82" t="str">
        <f>IF(ISERROR(VLOOKUP($B886,Effectifs!$F$8:$U$907,13,0)),"",VLOOKUP($B886,Effectifs!$F$8:$U$907,13,0))</f>
        <v/>
      </c>
      <c r="H886" s="79" t="str">
        <f>IF(ISERROR(VLOOKUP($B886,Effectifs!$F$8:$U$907,14,0)),"",VLOOKUP($B886,Effectifs!$F$8:$U$907,14,0))</f>
        <v/>
      </c>
      <c r="I886" s="71"/>
      <c r="J886" s="71"/>
      <c r="K886" s="71"/>
      <c r="L886" s="71"/>
      <c r="M886" s="71"/>
      <c r="N886" s="71"/>
      <c r="O886" s="71"/>
      <c r="P886" s="71"/>
      <c r="Q886" s="71"/>
      <c r="R886" s="74"/>
    </row>
    <row r="887" spans="2:18" x14ac:dyDescent="0.25">
      <c r="B887" s="69"/>
      <c r="C887" s="77" t="str">
        <f ca="1">IF(ISERROR(($C$3-VLOOKUP($B887,Effectifs!$F$8:$U$907,5,0))/365),"",($C$3-VLOOKUP($B887,Effectifs!$F$8:$U$907,5,0))/365)</f>
        <v/>
      </c>
      <c r="D887" s="82" t="str">
        <f>IF(ISERROR(VLOOKUP($B887,Effectifs!$F$8:$U$907,7,0)),"",VLOOKUP($B887,Effectifs!$F$8:$U$907,7,0))</f>
        <v/>
      </c>
      <c r="E887" s="83" t="str">
        <f>IF(ISERROR(VLOOKUP($B887,Effectifs!$F$8:$U$907,8,0)),"",VLOOKUP($B887,Effectifs!$F$8:$U$907,8,0))</f>
        <v/>
      </c>
      <c r="F887" s="83" t="str">
        <f>IF(ISERROR(VLOOKUP($B887,Effectifs!$F$8:$U$907,10,0)),"",VLOOKUP($B887,Effectifs!$F$8:$U$907,10,0))</f>
        <v/>
      </c>
      <c r="G887" s="82" t="str">
        <f>IF(ISERROR(VLOOKUP($B887,Effectifs!$F$8:$U$907,13,0)),"",VLOOKUP($B887,Effectifs!$F$8:$U$907,13,0))</f>
        <v/>
      </c>
      <c r="H887" s="79" t="str">
        <f>IF(ISERROR(VLOOKUP($B887,Effectifs!$F$8:$U$907,14,0)),"",VLOOKUP($B887,Effectifs!$F$8:$U$907,14,0))</f>
        <v/>
      </c>
      <c r="I887" s="71"/>
      <c r="J887" s="71"/>
      <c r="K887" s="71"/>
      <c r="L887" s="71"/>
      <c r="M887" s="71"/>
      <c r="N887" s="71"/>
      <c r="O887" s="71"/>
      <c r="P887" s="71"/>
      <c r="Q887" s="71"/>
      <c r="R887" s="74"/>
    </row>
    <row r="888" spans="2:18" x14ac:dyDescent="0.25">
      <c r="B888" s="69"/>
      <c r="C888" s="77" t="str">
        <f ca="1">IF(ISERROR(($C$3-VLOOKUP($B888,Effectifs!$F$8:$U$907,5,0))/365),"",($C$3-VLOOKUP($B888,Effectifs!$F$8:$U$907,5,0))/365)</f>
        <v/>
      </c>
      <c r="D888" s="82" t="str">
        <f>IF(ISERROR(VLOOKUP($B888,Effectifs!$F$8:$U$907,7,0)),"",VLOOKUP($B888,Effectifs!$F$8:$U$907,7,0))</f>
        <v/>
      </c>
      <c r="E888" s="83" t="str">
        <f>IF(ISERROR(VLOOKUP($B888,Effectifs!$F$8:$U$907,8,0)),"",VLOOKUP($B888,Effectifs!$F$8:$U$907,8,0))</f>
        <v/>
      </c>
      <c r="F888" s="83" t="str">
        <f>IF(ISERROR(VLOOKUP($B888,Effectifs!$F$8:$U$907,10,0)),"",VLOOKUP($B888,Effectifs!$F$8:$U$907,10,0))</f>
        <v/>
      </c>
      <c r="G888" s="82" t="str">
        <f>IF(ISERROR(VLOOKUP($B888,Effectifs!$F$8:$U$907,13,0)),"",VLOOKUP($B888,Effectifs!$F$8:$U$907,13,0))</f>
        <v/>
      </c>
      <c r="H888" s="79" t="str">
        <f>IF(ISERROR(VLOOKUP($B888,Effectifs!$F$8:$U$907,14,0)),"",VLOOKUP($B888,Effectifs!$F$8:$U$907,14,0))</f>
        <v/>
      </c>
      <c r="I888" s="71"/>
      <c r="J888" s="71"/>
      <c r="K888" s="71"/>
      <c r="L888" s="71"/>
      <c r="M888" s="71"/>
      <c r="N888" s="71"/>
      <c r="O888" s="71"/>
      <c r="P888" s="71"/>
      <c r="Q888" s="71"/>
      <c r="R888" s="74"/>
    </row>
    <row r="889" spans="2:18" x14ac:dyDescent="0.25">
      <c r="B889" s="69"/>
      <c r="C889" s="77" t="str">
        <f ca="1">IF(ISERROR(($C$3-VLOOKUP($B889,Effectifs!$F$8:$U$907,5,0))/365),"",($C$3-VLOOKUP($B889,Effectifs!$F$8:$U$907,5,0))/365)</f>
        <v/>
      </c>
      <c r="D889" s="82" t="str">
        <f>IF(ISERROR(VLOOKUP($B889,Effectifs!$F$8:$U$907,7,0)),"",VLOOKUP($B889,Effectifs!$F$8:$U$907,7,0))</f>
        <v/>
      </c>
      <c r="E889" s="83" t="str">
        <f>IF(ISERROR(VLOOKUP($B889,Effectifs!$F$8:$U$907,8,0)),"",VLOOKUP($B889,Effectifs!$F$8:$U$907,8,0))</f>
        <v/>
      </c>
      <c r="F889" s="83" t="str">
        <f>IF(ISERROR(VLOOKUP($B889,Effectifs!$F$8:$U$907,10,0)),"",VLOOKUP($B889,Effectifs!$F$8:$U$907,10,0))</f>
        <v/>
      </c>
      <c r="G889" s="82" t="str">
        <f>IF(ISERROR(VLOOKUP($B889,Effectifs!$F$8:$U$907,13,0)),"",VLOOKUP($B889,Effectifs!$F$8:$U$907,13,0))</f>
        <v/>
      </c>
      <c r="H889" s="79" t="str">
        <f>IF(ISERROR(VLOOKUP($B889,Effectifs!$F$8:$U$907,14,0)),"",VLOOKUP($B889,Effectifs!$F$8:$U$907,14,0))</f>
        <v/>
      </c>
      <c r="I889" s="71"/>
      <c r="J889" s="71"/>
      <c r="K889" s="71"/>
      <c r="L889" s="71"/>
      <c r="M889" s="71"/>
      <c r="N889" s="71"/>
      <c r="O889" s="71"/>
      <c r="P889" s="71"/>
      <c r="Q889" s="71"/>
      <c r="R889" s="74"/>
    </row>
    <row r="890" spans="2:18" x14ac:dyDescent="0.25">
      <c r="B890" s="69"/>
      <c r="C890" s="77" t="str">
        <f ca="1">IF(ISERROR(($C$3-VLOOKUP($B890,Effectifs!$F$8:$U$907,5,0))/365),"",($C$3-VLOOKUP($B890,Effectifs!$F$8:$U$907,5,0))/365)</f>
        <v/>
      </c>
      <c r="D890" s="82" t="str">
        <f>IF(ISERROR(VLOOKUP($B890,Effectifs!$F$8:$U$907,7,0)),"",VLOOKUP($B890,Effectifs!$F$8:$U$907,7,0))</f>
        <v/>
      </c>
      <c r="E890" s="83" t="str">
        <f>IF(ISERROR(VLOOKUP($B890,Effectifs!$F$8:$U$907,8,0)),"",VLOOKUP($B890,Effectifs!$F$8:$U$907,8,0))</f>
        <v/>
      </c>
      <c r="F890" s="83" t="str">
        <f>IF(ISERROR(VLOOKUP($B890,Effectifs!$F$8:$U$907,10,0)),"",VLOOKUP($B890,Effectifs!$F$8:$U$907,10,0))</f>
        <v/>
      </c>
      <c r="G890" s="82" t="str">
        <f>IF(ISERROR(VLOOKUP($B890,Effectifs!$F$8:$U$907,13,0)),"",VLOOKUP($B890,Effectifs!$F$8:$U$907,13,0))</f>
        <v/>
      </c>
      <c r="H890" s="79" t="str">
        <f>IF(ISERROR(VLOOKUP($B890,Effectifs!$F$8:$U$907,14,0)),"",VLOOKUP($B890,Effectifs!$F$8:$U$907,14,0))</f>
        <v/>
      </c>
      <c r="I890" s="71"/>
      <c r="J890" s="71"/>
      <c r="K890" s="71"/>
      <c r="L890" s="71"/>
      <c r="M890" s="71"/>
      <c r="N890" s="71"/>
      <c r="O890" s="71"/>
      <c r="P890" s="71"/>
      <c r="Q890" s="71"/>
      <c r="R890" s="74"/>
    </row>
    <row r="891" spans="2:18" x14ac:dyDescent="0.25">
      <c r="B891" s="69"/>
      <c r="C891" s="77" t="str">
        <f ca="1">IF(ISERROR(($C$3-VLOOKUP($B891,Effectifs!$F$8:$U$907,5,0))/365),"",($C$3-VLOOKUP($B891,Effectifs!$F$8:$U$907,5,0))/365)</f>
        <v/>
      </c>
      <c r="D891" s="82" t="str">
        <f>IF(ISERROR(VLOOKUP($B891,Effectifs!$F$8:$U$907,7,0)),"",VLOOKUP($B891,Effectifs!$F$8:$U$907,7,0))</f>
        <v/>
      </c>
      <c r="E891" s="83" t="str">
        <f>IF(ISERROR(VLOOKUP($B891,Effectifs!$F$8:$U$907,8,0)),"",VLOOKUP($B891,Effectifs!$F$8:$U$907,8,0))</f>
        <v/>
      </c>
      <c r="F891" s="83" t="str">
        <f>IF(ISERROR(VLOOKUP($B891,Effectifs!$F$8:$U$907,10,0)),"",VLOOKUP($B891,Effectifs!$F$8:$U$907,10,0))</f>
        <v/>
      </c>
      <c r="G891" s="82" t="str">
        <f>IF(ISERROR(VLOOKUP($B891,Effectifs!$F$8:$U$907,13,0)),"",VLOOKUP($B891,Effectifs!$F$8:$U$907,13,0))</f>
        <v/>
      </c>
      <c r="H891" s="79" t="str">
        <f>IF(ISERROR(VLOOKUP($B891,Effectifs!$F$8:$U$907,14,0)),"",VLOOKUP($B891,Effectifs!$F$8:$U$907,14,0))</f>
        <v/>
      </c>
      <c r="I891" s="71"/>
      <c r="J891" s="71"/>
      <c r="K891" s="71"/>
      <c r="L891" s="71"/>
      <c r="M891" s="71"/>
      <c r="N891" s="71"/>
      <c r="O891" s="71"/>
      <c r="P891" s="71"/>
      <c r="Q891" s="71"/>
      <c r="R891" s="74"/>
    </row>
    <row r="892" spans="2:18" x14ac:dyDescent="0.25">
      <c r="B892" s="69"/>
      <c r="C892" s="77" t="str">
        <f ca="1">IF(ISERROR(($C$3-VLOOKUP($B892,Effectifs!$F$8:$U$907,5,0))/365),"",($C$3-VLOOKUP($B892,Effectifs!$F$8:$U$907,5,0))/365)</f>
        <v/>
      </c>
      <c r="D892" s="82" t="str">
        <f>IF(ISERROR(VLOOKUP($B892,Effectifs!$F$8:$U$907,7,0)),"",VLOOKUP($B892,Effectifs!$F$8:$U$907,7,0))</f>
        <v/>
      </c>
      <c r="E892" s="83" t="str">
        <f>IF(ISERROR(VLOOKUP($B892,Effectifs!$F$8:$U$907,8,0)),"",VLOOKUP($B892,Effectifs!$F$8:$U$907,8,0))</f>
        <v/>
      </c>
      <c r="F892" s="83" t="str">
        <f>IF(ISERROR(VLOOKUP($B892,Effectifs!$F$8:$U$907,10,0)),"",VLOOKUP($B892,Effectifs!$F$8:$U$907,10,0))</f>
        <v/>
      </c>
      <c r="G892" s="82" t="str">
        <f>IF(ISERROR(VLOOKUP($B892,Effectifs!$F$8:$U$907,13,0)),"",VLOOKUP($B892,Effectifs!$F$8:$U$907,13,0))</f>
        <v/>
      </c>
      <c r="H892" s="79" t="str">
        <f>IF(ISERROR(VLOOKUP($B892,Effectifs!$F$8:$U$907,14,0)),"",VLOOKUP($B892,Effectifs!$F$8:$U$907,14,0))</f>
        <v/>
      </c>
      <c r="I892" s="71"/>
      <c r="J892" s="71"/>
      <c r="K892" s="71"/>
      <c r="L892" s="71"/>
      <c r="M892" s="71"/>
      <c r="N892" s="71"/>
      <c r="O892" s="71"/>
      <c r="P892" s="71"/>
      <c r="Q892" s="71"/>
      <c r="R892" s="74"/>
    </row>
    <row r="893" spans="2:18" x14ac:dyDescent="0.25">
      <c r="B893" s="69"/>
      <c r="C893" s="77" t="str">
        <f ca="1">IF(ISERROR(($C$3-VLOOKUP($B893,Effectifs!$F$8:$U$907,5,0))/365),"",($C$3-VLOOKUP($B893,Effectifs!$F$8:$U$907,5,0))/365)</f>
        <v/>
      </c>
      <c r="D893" s="82" t="str">
        <f>IF(ISERROR(VLOOKUP($B893,Effectifs!$F$8:$U$907,7,0)),"",VLOOKUP($B893,Effectifs!$F$8:$U$907,7,0))</f>
        <v/>
      </c>
      <c r="E893" s="83" t="str">
        <f>IF(ISERROR(VLOOKUP($B893,Effectifs!$F$8:$U$907,8,0)),"",VLOOKUP($B893,Effectifs!$F$8:$U$907,8,0))</f>
        <v/>
      </c>
      <c r="F893" s="83" t="str">
        <f>IF(ISERROR(VLOOKUP($B893,Effectifs!$F$8:$U$907,10,0)),"",VLOOKUP($B893,Effectifs!$F$8:$U$907,10,0))</f>
        <v/>
      </c>
      <c r="G893" s="82" t="str">
        <f>IF(ISERROR(VLOOKUP($B893,Effectifs!$F$8:$U$907,13,0)),"",VLOOKUP($B893,Effectifs!$F$8:$U$907,13,0))</f>
        <v/>
      </c>
      <c r="H893" s="79" t="str">
        <f>IF(ISERROR(VLOOKUP($B893,Effectifs!$F$8:$U$907,14,0)),"",VLOOKUP($B893,Effectifs!$F$8:$U$907,14,0))</f>
        <v/>
      </c>
      <c r="I893" s="71"/>
      <c r="J893" s="71"/>
      <c r="K893" s="71"/>
      <c r="L893" s="71"/>
      <c r="M893" s="71"/>
      <c r="N893" s="71"/>
      <c r="O893" s="71"/>
      <c r="P893" s="71"/>
      <c r="Q893" s="71"/>
      <c r="R893" s="74"/>
    </row>
    <row r="894" spans="2:18" x14ac:dyDescent="0.25">
      <c r="B894" s="69"/>
      <c r="C894" s="77" t="str">
        <f ca="1">IF(ISERROR(($C$3-VLOOKUP($B894,Effectifs!$F$8:$U$907,5,0))/365),"",($C$3-VLOOKUP($B894,Effectifs!$F$8:$U$907,5,0))/365)</f>
        <v/>
      </c>
      <c r="D894" s="82" t="str">
        <f>IF(ISERROR(VLOOKUP($B894,Effectifs!$F$8:$U$907,7,0)),"",VLOOKUP($B894,Effectifs!$F$8:$U$907,7,0))</f>
        <v/>
      </c>
      <c r="E894" s="83" t="str">
        <f>IF(ISERROR(VLOOKUP($B894,Effectifs!$F$8:$U$907,8,0)),"",VLOOKUP($B894,Effectifs!$F$8:$U$907,8,0))</f>
        <v/>
      </c>
      <c r="F894" s="83" t="str">
        <f>IF(ISERROR(VLOOKUP($B894,Effectifs!$F$8:$U$907,10,0)),"",VLOOKUP($B894,Effectifs!$F$8:$U$907,10,0))</f>
        <v/>
      </c>
      <c r="G894" s="82" t="str">
        <f>IF(ISERROR(VLOOKUP($B894,Effectifs!$F$8:$U$907,13,0)),"",VLOOKUP($B894,Effectifs!$F$8:$U$907,13,0))</f>
        <v/>
      </c>
      <c r="H894" s="79" t="str">
        <f>IF(ISERROR(VLOOKUP($B894,Effectifs!$F$8:$U$907,14,0)),"",VLOOKUP($B894,Effectifs!$F$8:$U$907,14,0))</f>
        <v/>
      </c>
      <c r="I894" s="71"/>
      <c r="J894" s="71"/>
      <c r="K894" s="71"/>
      <c r="L894" s="71"/>
      <c r="M894" s="71"/>
      <c r="N894" s="71"/>
      <c r="O894" s="71"/>
      <c r="P894" s="71"/>
      <c r="Q894" s="71"/>
      <c r="R894" s="74"/>
    </row>
    <row r="895" spans="2:18" x14ac:dyDescent="0.25">
      <c r="B895" s="69"/>
      <c r="C895" s="77" t="str">
        <f ca="1">IF(ISERROR(($C$3-VLOOKUP($B895,Effectifs!$F$8:$U$907,5,0))/365),"",($C$3-VLOOKUP($B895,Effectifs!$F$8:$U$907,5,0))/365)</f>
        <v/>
      </c>
      <c r="D895" s="82" t="str">
        <f>IF(ISERROR(VLOOKUP($B895,Effectifs!$F$8:$U$907,7,0)),"",VLOOKUP($B895,Effectifs!$F$8:$U$907,7,0))</f>
        <v/>
      </c>
      <c r="E895" s="83" t="str">
        <f>IF(ISERROR(VLOOKUP($B895,Effectifs!$F$8:$U$907,8,0)),"",VLOOKUP($B895,Effectifs!$F$8:$U$907,8,0))</f>
        <v/>
      </c>
      <c r="F895" s="83" t="str">
        <f>IF(ISERROR(VLOOKUP($B895,Effectifs!$F$8:$U$907,10,0)),"",VLOOKUP($B895,Effectifs!$F$8:$U$907,10,0))</f>
        <v/>
      </c>
      <c r="G895" s="82" t="str">
        <f>IF(ISERROR(VLOOKUP($B895,Effectifs!$F$8:$U$907,13,0)),"",VLOOKUP($B895,Effectifs!$F$8:$U$907,13,0))</f>
        <v/>
      </c>
      <c r="H895" s="79" t="str">
        <f>IF(ISERROR(VLOOKUP($B895,Effectifs!$F$8:$U$907,14,0)),"",VLOOKUP($B895,Effectifs!$F$8:$U$907,14,0))</f>
        <v/>
      </c>
      <c r="I895" s="71"/>
      <c r="J895" s="71"/>
      <c r="K895" s="71"/>
      <c r="L895" s="71"/>
      <c r="M895" s="71"/>
      <c r="N895" s="71"/>
      <c r="O895" s="71"/>
      <c r="P895" s="71"/>
      <c r="Q895" s="71"/>
      <c r="R895" s="74"/>
    </row>
    <row r="896" spans="2:18" x14ac:dyDescent="0.25">
      <c r="B896" s="69"/>
      <c r="C896" s="77" t="str">
        <f ca="1">IF(ISERROR(($C$3-VLOOKUP($B896,Effectifs!$F$8:$U$907,5,0))/365),"",($C$3-VLOOKUP($B896,Effectifs!$F$8:$U$907,5,0))/365)</f>
        <v/>
      </c>
      <c r="D896" s="82" t="str">
        <f>IF(ISERROR(VLOOKUP($B896,Effectifs!$F$8:$U$907,7,0)),"",VLOOKUP($B896,Effectifs!$F$8:$U$907,7,0))</f>
        <v/>
      </c>
      <c r="E896" s="83" t="str">
        <f>IF(ISERROR(VLOOKUP($B896,Effectifs!$F$8:$U$907,8,0)),"",VLOOKUP($B896,Effectifs!$F$8:$U$907,8,0))</f>
        <v/>
      </c>
      <c r="F896" s="83" t="str">
        <f>IF(ISERROR(VLOOKUP($B896,Effectifs!$F$8:$U$907,10,0)),"",VLOOKUP($B896,Effectifs!$F$8:$U$907,10,0))</f>
        <v/>
      </c>
      <c r="G896" s="82" t="str">
        <f>IF(ISERROR(VLOOKUP($B896,Effectifs!$F$8:$U$907,13,0)),"",VLOOKUP($B896,Effectifs!$F$8:$U$907,13,0))</f>
        <v/>
      </c>
      <c r="H896" s="79" t="str">
        <f>IF(ISERROR(VLOOKUP($B896,Effectifs!$F$8:$U$907,14,0)),"",VLOOKUP($B896,Effectifs!$F$8:$U$907,14,0))</f>
        <v/>
      </c>
      <c r="I896" s="71"/>
      <c r="J896" s="71"/>
      <c r="K896" s="71"/>
      <c r="L896" s="71"/>
      <c r="M896" s="71"/>
      <c r="N896" s="71"/>
      <c r="O896" s="71"/>
      <c r="P896" s="71"/>
      <c r="Q896" s="71"/>
      <c r="R896" s="74"/>
    </row>
    <row r="897" spans="2:18" x14ac:dyDescent="0.25">
      <c r="B897" s="69"/>
      <c r="C897" s="77" t="str">
        <f ca="1">IF(ISERROR(($C$3-VLOOKUP($B897,Effectifs!$F$8:$U$907,5,0))/365),"",($C$3-VLOOKUP($B897,Effectifs!$F$8:$U$907,5,0))/365)</f>
        <v/>
      </c>
      <c r="D897" s="82" t="str">
        <f>IF(ISERROR(VLOOKUP($B897,Effectifs!$F$8:$U$907,7,0)),"",VLOOKUP($B897,Effectifs!$F$8:$U$907,7,0))</f>
        <v/>
      </c>
      <c r="E897" s="83" t="str">
        <f>IF(ISERROR(VLOOKUP($B897,Effectifs!$F$8:$U$907,8,0)),"",VLOOKUP($B897,Effectifs!$F$8:$U$907,8,0))</f>
        <v/>
      </c>
      <c r="F897" s="83" t="str">
        <f>IF(ISERROR(VLOOKUP($B897,Effectifs!$F$8:$U$907,10,0)),"",VLOOKUP($B897,Effectifs!$F$8:$U$907,10,0))</f>
        <v/>
      </c>
      <c r="G897" s="82" t="str">
        <f>IF(ISERROR(VLOOKUP($B897,Effectifs!$F$8:$U$907,13,0)),"",VLOOKUP($B897,Effectifs!$F$8:$U$907,13,0))</f>
        <v/>
      </c>
      <c r="H897" s="79" t="str">
        <f>IF(ISERROR(VLOOKUP($B897,Effectifs!$F$8:$U$907,14,0)),"",VLOOKUP($B897,Effectifs!$F$8:$U$907,14,0))</f>
        <v/>
      </c>
      <c r="I897" s="71"/>
      <c r="J897" s="71"/>
      <c r="K897" s="71"/>
      <c r="L897" s="71"/>
      <c r="M897" s="71"/>
      <c r="N897" s="71"/>
      <c r="O897" s="71"/>
      <c r="P897" s="71"/>
      <c r="Q897" s="71"/>
      <c r="R897" s="74"/>
    </row>
    <row r="898" spans="2:18" x14ac:dyDescent="0.25">
      <c r="B898" s="69"/>
      <c r="C898" s="77" t="str">
        <f ca="1">IF(ISERROR(($C$3-VLOOKUP($B898,Effectifs!$F$8:$U$907,5,0))/365),"",($C$3-VLOOKUP($B898,Effectifs!$F$8:$U$907,5,0))/365)</f>
        <v/>
      </c>
      <c r="D898" s="82" t="str">
        <f>IF(ISERROR(VLOOKUP($B898,Effectifs!$F$8:$U$907,7,0)),"",VLOOKUP($B898,Effectifs!$F$8:$U$907,7,0))</f>
        <v/>
      </c>
      <c r="E898" s="83" t="str">
        <f>IF(ISERROR(VLOOKUP($B898,Effectifs!$F$8:$U$907,8,0)),"",VLOOKUP($B898,Effectifs!$F$8:$U$907,8,0))</f>
        <v/>
      </c>
      <c r="F898" s="83" t="str">
        <f>IF(ISERROR(VLOOKUP($B898,Effectifs!$F$8:$U$907,10,0)),"",VLOOKUP($B898,Effectifs!$F$8:$U$907,10,0))</f>
        <v/>
      </c>
      <c r="G898" s="82" t="str">
        <f>IF(ISERROR(VLOOKUP($B898,Effectifs!$F$8:$U$907,13,0)),"",VLOOKUP($B898,Effectifs!$F$8:$U$907,13,0))</f>
        <v/>
      </c>
      <c r="H898" s="79" t="str">
        <f>IF(ISERROR(VLOOKUP($B898,Effectifs!$F$8:$U$907,14,0)),"",VLOOKUP($B898,Effectifs!$F$8:$U$907,14,0))</f>
        <v/>
      </c>
      <c r="I898" s="71"/>
      <c r="J898" s="71"/>
      <c r="K898" s="71"/>
      <c r="L898" s="71"/>
      <c r="M898" s="71"/>
      <c r="N898" s="71"/>
      <c r="O898" s="71"/>
      <c r="P898" s="71"/>
      <c r="Q898" s="71"/>
      <c r="R898" s="74"/>
    </row>
    <row r="899" spans="2:18" x14ac:dyDescent="0.25">
      <c r="B899" s="69"/>
      <c r="C899" s="77" t="str">
        <f ca="1">IF(ISERROR(($C$3-VLOOKUP($B899,Effectifs!$F$8:$U$907,5,0))/365),"",($C$3-VLOOKUP($B899,Effectifs!$F$8:$U$907,5,0))/365)</f>
        <v/>
      </c>
      <c r="D899" s="82" t="str">
        <f>IF(ISERROR(VLOOKUP($B899,Effectifs!$F$8:$U$907,7,0)),"",VLOOKUP($B899,Effectifs!$F$8:$U$907,7,0))</f>
        <v/>
      </c>
      <c r="E899" s="83" t="str">
        <f>IF(ISERROR(VLOOKUP($B899,Effectifs!$F$8:$U$907,8,0)),"",VLOOKUP($B899,Effectifs!$F$8:$U$907,8,0))</f>
        <v/>
      </c>
      <c r="F899" s="83" t="str">
        <f>IF(ISERROR(VLOOKUP($B899,Effectifs!$F$8:$U$907,10,0)),"",VLOOKUP($B899,Effectifs!$F$8:$U$907,10,0))</f>
        <v/>
      </c>
      <c r="G899" s="82" t="str">
        <f>IF(ISERROR(VLOOKUP($B899,Effectifs!$F$8:$U$907,13,0)),"",VLOOKUP($B899,Effectifs!$F$8:$U$907,13,0))</f>
        <v/>
      </c>
      <c r="H899" s="79" t="str">
        <f>IF(ISERROR(VLOOKUP($B899,Effectifs!$F$8:$U$907,14,0)),"",VLOOKUP($B899,Effectifs!$F$8:$U$907,14,0))</f>
        <v/>
      </c>
      <c r="I899" s="71"/>
      <c r="J899" s="71"/>
      <c r="K899" s="71"/>
      <c r="L899" s="71"/>
      <c r="M899" s="71"/>
      <c r="N899" s="71"/>
      <c r="O899" s="71"/>
      <c r="P899" s="71"/>
      <c r="Q899" s="71"/>
      <c r="R899" s="74"/>
    </row>
    <row r="900" spans="2:18" x14ac:dyDescent="0.25">
      <c r="B900" s="69"/>
      <c r="C900" s="77" t="str">
        <f ca="1">IF(ISERROR(($C$3-VLOOKUP($B900,Effectifs!$F$8:$U$907,5,0))/365),"",($C$3-VLOOKUP($B900,Effectifs!$F$8:$U$907,5,0))/365)</f>
        <v/>
      </c>
      <c r="D900" s="82" t="str">
        <f>IF(ISERROR(VLOOKUP($B900,Effectifs!$F$8:$U$907,7,0)),"",VLOOKUP($B900,Effectifs!$F$8:$U$907,7,0))</f>
        <v/>
      </c>
      <c r="E900" s="83" t="str">
        <f>IF(ISERROR(VLOOKUP($B900,Effectifs!$F$8:$U$907,8,0)),"",VLOOKUP($B900,Effectifs!$F$8:$U$907,8,0))</f>
        <v/>
      </c>
      <c r="F900" s="83" t="str">
        <f>IF(ISERROR(VLOOKUP($B900,Effectifs!$F$8:$U$907,10,0)),"",VLOOKUP($B900,Effectifs!$F$8:$U$907,10,0))</f>
        <v/>
      </c>
      <c r="G900" s="82" t="str">
        <f>IF(ISERROR(VLOOKUP($B900,Effectifs!$F$8:$U$907,13,0)),"",VLOOKUP($B900,Effectifs!$F$8:$U$907,13,0))</f>
        <v/>
      </c>
      <c r="H900" s="79" t="str">
        <f>IF(ISERROR(VLOOKUP($B900,Effectifs!$F$8:$U$907,14,0)),"",VLOOKUP($B900,Effectifs!$F$8:$U$907,14,0))</f>
        <v/>
      </c>
      <c r="I900" s="71"/>
      <c r="J900" s="71"/>
      <c r="K900" s="71"/>
      <c r="L900" s="71"/>
      <c r="M900" s="71"/>
      <c r="N900" s="71"/>
      <c r="O900" s="71"/>
      <c r="P900" s="71"/>
      <c r="Q900" s="71"/>
      <c r="R900" s="74"/>
    </row>
    <row r="901" spans="2:18" x14ac:dyDescent="0.25">
      <c r="B901" s="69"/>
      <c r="C901" s="77" t="str">
        <f ca="1">IF(ISERROR(($C$3-VLOOKUP($B901,Effectifs!$F$8:$U$907,5,0))/365),"",($C$3-VLOOKUP($B901,Effectifs!$F$8:$U$907,5,0))/365)</f>
        <v/>
      </c>
      <c r="D901" s="82" t="str">
        <f>IF(ISERROR(VLOOKUP($B901,Effectifs!$F$8:$U$907,7,0)),"",VLOOKUP($B901,Effectifs!$F$8:$U$907,7,0))</f>
        <v/>
      </c>
      <c r="E901" s="83" t="str">
        <f>IF(ISERROR(VLOOKUP($B901,Effectifs!$F$8:$U$907,8,0)),"",VLOOKUP($B901,Effectifs!$F$8:$U$907,8,0))</f>
        <v/>
      </c>
      <c r="F901" s="83" t="str">
        <f>IF(ISERROR(VLOOKUP($B901,Effectifs!$F$8:$U$907,10,0)),"",VLOOKUP($B901,Effectifs!$F$8:$U$907,10,0))</f>
        <v/>
      </c>
      <c r="G901" s="82" t="str">
        <f>IF(ISERROR(VLOOKUP($B901,Effectifs!$F$8:$U$907,13,0)),"",VLOOKUP($B901,Effectifs!$F$8:$U$907,13,0))</f>
        <v/>
      </c>
      <c r="H901" s="79" t="str">
        <f>IF(ISERROR(VLOOKUP($B901,Effectifs!$F$8:$U$907,14,0)),"",VLOOKUP($B901,Effectifs!$F$8:$U$907,14,0))</f>
        <v/>
      </c>
      <c r="I901" s="71"/>
      <c r="J901" s="71"/>
      <c r="K901" s="71"/>
      <c r="L901" s="71"/>
      <c r="M901" s="71"/>
      <c r="N901" s="71"/>
      <c r="O901" s="71"/>
      <c r="P901" s="71"/>
      <c r="Q901" s="71"/>
      <c r="R901" s="74"/>
    </row>
    <row r="902" spans="2:18" x14ac:dyDescent="0.25">
      <c r="B902" s="69"/>
      <c r="C902" s="77" t="str">
        <f ca="1">IF(ISERROR(($C$3-VLOOKUP($B902,Effectifs!$F$8:$U$907,5,0))/365),"",($C$3-VLOOKUP($B902,Effectifs!$F$8:$U$907,5,0))/365)</f>
        <v/>
      </c>
      <c r="D902" s="82" t="str">
        <f>IF(ISERROR(VLOOKUP($B902,Effectifs!$F$8:$U$907,7,0)),"",VLOOKUP($B902,Effectifs!$F$8:$U$907,7,0))</f>
        <v/>
      </c>
      <c r="E902" s="83" t="str">
        <f>IF(ISERROR(VLOOKUP($B902,Effectifs!$F$8:$U$907,8,0)),"",VLOOKUP($B902,Effectifs!$F$8:$U$907,8,0))</f>
        <v/>
      </c>
      <c r="F902" s="83" t="str">
        <f>IF(ISERROR(VLOOKUP($B902,Effectifs!$F$8:$U$907,10,0)),"",VLOOKUP($B902,Effectifs!$F$8:$U$907,10,0))</f>
        <v/>
      </c>
      <c r="G902" s="82" t="str">
        <f>IF(ISERROR(VLOOKUP($B902,Effectifs!$F$8:$U$907,13,0)),"",VLOOKUP($B902,Effectifs!$F$8:$U$907,13,0))</f>
        <v/>
      </c>
      <c r="H902" s="79" t="str">
        <f>IF(ISERROR(VLOOKUP($B902,Effectifs!$F$8:$U$907,14,0)),"",VLOOKUP($B902,Effectifs!$F$8:$U$907,14,0))</f>
        <v/>
      </c>
      <c r="I902" s="71"/>
      <c r="J902" s="71"/>
      <c r="K902" s="71"/>
      <c r="L902" s="71"/>
      <c r="M902" s="71"/>
      <c r="N902" s="71"/>
      <c r="O902" s="71"/>
      <c r="P902" s="71"/>
      <c r="Q902" s="71"/>
      <c r="R902" s="74"/>
    </row>
    <row r="903" spans="2:18" x14ac:dyDescent="0.25">
      <c r="B903" s="69"/>
      <c r="C903" s="77" t="str">
        <f ca="1">IF(ISERROR(($C$3-VLOOKUP($B903,Effectifs!$F$8:$U$907,5,0))/365),"",($C$3-VLOOKUP($B903,Effectifs!$F$8:$U$907,5,0))/365)</f>
        <v/>
      </c>
      <c r="D903" s="82" t="str">
        <f>IF(ISERROR(VLOOKUP($B903,Effectifs!$F$8:$U$907,7,0)),"",VLOOKUP($B903,Effectifs!$F$8:$U$907,7,0))</f>
        <v/>
      </c>
      <c r="E903" s="83" t="str">
        <f>IF(ISERROR(VLOOKUP($B903,Effectifs!$F$8:$U$907,8,0)),"",VLOOKUP($B903,Effectifs!$F$8:$U$907,8,0))</f>
        <v/>
      </c>
      <c r="F903" s="83" t="str">
        <f>IF(ISERROR(VLOOKUP($B903,Effectifs!$F$8:$U$907,10,0)),"",VLOOKUP($B903,Effectifs!$F$8:$U$907,10,0))</f>
        <v/>
      </c>
      <c r="G903" s="82" t="str">
        <f>IF(ISERROR(VLOOKUP($B903,Effectifs!$F$8:$U$907,13,0)),"",VLOOKUP($B903,Effectifs!$F$8:$U$907,13,0))</f>
        <v/>
      </c>
      <c r="H903" s="79" t="str">
        <f>IF(ISERROR(VLOOKUP($B903,Effectifs!$F$8:$U$907,14,0)),"",VLOOKUP($B903,Effectifs!$F$8:$U$907,14,0))</f>
        <v/>
      </c>
      <c r="I903" s="71"/>
      <c r="J903" s="71"/>
      <c r="K903" s="71"/>
      <c r="L903" s="71"/>
      <c r="M903" s="71"/>
      <c r="N903" s="71"/>
      <c r="O903" s="71"/>
      <c r="P903" s="71"/>
      <c r="Q903" s="71"/>
      <c r="R903" s="74"/>
    </row>
    <row r="904" spans="2:18" x14ac:dyDescent="0.25">
      <c r="B904" s="69"/>
      <c r="C904" s="77" t="str">
        <f ca="1">IF(ISERROR(($C$3-VLOOKUP($B904,Effectifs!$F$8:$U$907,5,0))/365),"",($C$3-VLOOKUP($B904,Effectifs!$F$8:$U$907,5,0))/365)</f>
        <v/>
      </c>
      <c r="D904" s="82" t="str">
        <f>IF(ISERROR(VLOOKUP($B904,Effectifs!$F$8:$U$907,7,0)),"",VLOOKUP($B904,Effectifs!$F$8:$U$907,7,0))</f>
        <v/>
      </c>
      <c r="E904" s="83" t="str">
        <f>IF(ISERROR(VLOOKUP($B904,Effectifs!$F$8:$U$907,8,0)),"",VLOOKUP($B904,Effectifs!$F$8:$U$907,8,0))</f>
        <v/>
      </c>
      <c r="F904" s="83" t="str">
        <f>IF(ISERROR(VLOOKUP($B904,Effectifs!$F$8:$U$907,10,0)),"",VLOOKUP($B904,Effectifs!$F$8:$U$907,10,0))</f>
        <v/>
      </c>
      <c r="G904" s="82" t="str">
        <f>IF(ISERROR(VLOOKUP($B904,Effectifs!$F$8:$U$907,13,0)),"",VLOOKUP($B904,Effectifs!$F$8:$U$907,13,0))</f>
        <v/>
      </c>
      <c r="H904" s="79" t="str">
        <f>IF(ISERROR(VLOOKUP($B904,Effectifs!$F$8:$U$907,14,0)),"",VLOOKUP($B904,Effectifs!$F$8:$U$907,14,0))</f>
        <v/>
      </c>
      <c r="I904" s="71"/>
      <c r="J904" s="71"/>
      <c r="K904" s="71"/>
      <c r="L904" s="71"/>
      <c r="M904" s="71"/>
      <c r="N904" s="71"/>
      <c r="O904" s="71"/>
      <c r="P904" s="71"/>
      <c r="Q904" s="71"/>
      <c r="R904" s="74"/>
    </row>
    <row r="905" spans="2:18" x14ac:dyDescent="0.25">
      <c r="B905" s="69"/>
      <c r="C905" s="77" t="str">
        <f ca="1">IF(ISERROR(($C$3-VLOOKUP($B905,Effectifs!$F$8:$U$907,5,0))/365),"",($C$3-VLOOKUP($B905,Effectifs!$F$8:$U$907,5,0))/365)</f>
        <v/>
      </c>
      <c r="D905" s="82" t="str">
        <f>IF(ISERROR(VLOOKUP($B905,Effectifs!$F$8:$U$907,7,0)),"",VLOOKUP($B905,Effectifs!$F$8:$U$907,7,0))</f>
        <v/>
      </c>
      <c r="E905" s="83" t="str">
        <f>IF(ISERROR(VLOOKUP($B905,Effectifs!$F$8:$U$907,8,0)),"",VLOOKUP($B905,Effectifs!$F$8:$U$907,8,0))</f>
        <v/>
      </c>
      <c r="F905" s="83" t="str">
        <f>IF(ISERROR(VLOOKUP($B905,Effectifs!$F$8:$U$907,10,0)),"",VLOOKUP($B905,Effectifs!$F$8:$U$907,10,0))</f>
        <v/>
      </c>
      <c r="G905" s="82" t="str">
        <f>IF(ISERROR(VLOOKUP($B905,Effectifs!$F$8:$U$907,13,0)),"",VLOOKUP($B905,Effectifs!$F$8:$U$907,13,0))</f>
        <v/>
      </c>
      <c r="H905" s="79" t="str">
        <f>IF(ISERROR(VLOOKUP($B905,Effectifs!$F$8:$U$907,14,0)),"",VLOOKUP($B905,Effectifs!$F$8:$U$907,14,0))</f>
        <v/>
      </c>
      <c r="I905" s="71"/>
      <c r="J905" s="71"/>
      <c r="K905" s="71"/>
      <c r="L905" s="71"/>
      <c r="M905" s="71"/>
      <c r="N905" s="71"/>
      <c r="O905" s="71"/>
      <c r="P905" s="71"/>
      <c r="Q905" s="71"/>
      <c r="R905" s="74"/>
    </row>
    <row r="906" spans="2:18" x14ac:dyDescent="0.25">
      <c r="B906" s="69"/>
      <c r="C906" s="77" t="str">
        <f ca="1">IF(ISERROR(($C$3-VLOOKUP($B906,Effectifs!$F$8:$U$907,5,0))/365),"",($C$3-VLOOKUP($B906,Effectifs!$F$8:$U$907,5,0))/365)</f>
        <v/>
      </c>
      <c r="D906" s="82" t="str">
        <f>IF(ISERROR(VLOOKUP($B906,Effectifs!$F$8:$U$907,7,0)),"",VLOOKUP($B906,Effectifs!$F$8:$U$907,7,0))</f>
        <v/>
      </c>
      <c r="E906" s="83" t="str">
        <f>IF(ISERROR(VLOOKUP($B906,Effectifs!$F$8:$U$907,8,0)),"",VLOOKUP($B906,Effectifs!$F$8:$U$907,8,0))</f>
        <v/>
      </c>
      <c r="F906" s="83" t="str">
        <f>IF(ISERROR(VLOOKUP($B906,Effectifs!$F$8:$U$907,10,0)),"",VLOOKUP($B906,Effectifs!$F$8:$U$907,10,0))</f>
        <v/>
      </c>
      <c r="G906" s="82" t="str">
        <f>IF(ISERROR(VLOOKUP($B906,Effectifs!$F$8:$U$907,13,0)),"",VLOOKUP($B906,Effectifs!$F$8:$U$907,13,0))</f>
        <v/>
      </c>
      <c r="H906" s="79" t="str">
        <f>IF(ISERROR(VLOOKUP($B906,Effectifs!$F$8:$U$907,14,0)),"",VLOOKUP($B906,Effectifs!$F$8:$U$907,14,0))</f>
        <v/>
      </c>
      <c r="I906" s="71"/>
      <c r="J906" s="71"/>
      <c r="K906" s="71"/>
      <c r="L906" s="71"/>
      <c r="M906" s="71"/>
      <c r="N906" s="71"/>
      <c r="O906" s="71"/>
      <c r="P906" s="71"/>
      <c r="Q906" s="71"/>
      <c r="R906" s="74"/>
    </row>
    <row r="907" spans="2:18" x14ac:dyDescent="0.25">
      <c r="B907" s="69"/>
      <c r="C907" s="77" t="str">
        <f ca="1">IF(ISERROR(($C$3-VLOOKUP($B907,Effectifs!$F$8:$U$907,5,0))/365),"",($C$3-VLOOKUP($B907,Effectifs!$F$8:$U$907,5,0))/365)</f>
        <v/>
      </c>
      <c r="D907" s="82" t="str">
        <f>IF(ISERROR(VLOOKUP($B907,Effectifs!$F$8:$U$907,7,0)),"",VLOOKUP($B907,Effectifs!$F$8:$U$907,7,0))</f>
        <v/>
      </c>
      <c r="E907" s="83" t="str">
        <f>IF(ISERROR(VLOOKUP($B907,Effectifs!$F$8:$U$907,8,0)),"",VLOOKUP($B907,Effectifs!$F$8:$U$907,8,0))</f>
        <v/>
      </c>
      <c r="F907" s="83" t="str">
        <f>IF(ISERROR(VLOOKUP($B907,Effectifs!$F$8:$U$907,10,0)),"",VLOOKUP($B907,Effectifs!$F$8:$U$907,10,0))</f>
        <v/>
      </c>
      <c r="G907" s="82" t="str">
        <f>IF(ISERROR(VLOOKUP($B907,Effectifs!$F$8:$U$907,13,0)),"",VLOOKUP($B907,Effectifs!$F$8:$U$907,13,0))</f>
        <v/>
      </c>
      <c r="H907" s="79" t="str">
        <f>IF(ISERROR(VLOOKUP($B907,Effectifs!$F$8:$U$907,14,0)),"",VLOOKUP($B907,Effectifs!$F$8:$U$907,14,0))</f>
        <v/>
      </c>
      <c r="I907" s="71"/>
      <c r="J907" s="71"/>
      <c r="K907" s="71"/>
      <c r="L907" s="71"/>
      <c r="M907" s="71"/>
      <c r="N907" s="71"/>
      <c r="O907" s="71"/>
      <c r="P907" s="71"/>
      <c r="Q907" s="71"/>
      <c r="R907" s="74"/>
    </row>
  </sheetData>
  <sheetProtection algorithmName="SHA-512" hashValue="m43YTUGW8bmW5xny4w5GPu/a/gwQXbsyNP5veZMSZ5lDtsaHauc655dZdlVt8L6RL5VXy4SN6yzsEoI31LUT/g==" saltValue="zK/CG3vIh5Cj1HOuh4oRlg==" spinCount="100000" sheet="1" objects="1" scenarios="1"/>
  <mergeCells count="2">
    <mergeCell ref="I6:Q6"/>
    <mergeCell ref="C3:D3"/>
  </mergeCells>
  <phoneticPr fontId="10" type="noConversion"/>
  <dataValidations count="1">
    <dataValidation type="date" allowBlank="1" showInputMessage="1" showErrorMessage="1" sqref="I8:Q907" xr:uid="{0308BACD-0497-434B-AFFA-BF1E35A0E313}">
      <formula1>1</formula1>
      <formula2>2921942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0E0771-EF56-48EA-8CC8-6CCAAAA045A8}">
          <x14:formula1>
            <xm:f>Effectifs!$F$8:$F$907</xm:f>
          </x14:formula1>
          <xm:sqref>B8:B907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E4340-8526-45E1-897E-5365FDCF3AFA}">
  <sheetPr>
    <pageSetUpPr fitToPage="1"/>
  </sheetPr>
  <dimension ref="A1:I63"/>
  <sheetViews>
    <sheetView showGridLines="0" zoomScale="110" zoomScaleNormal="110" workbookViewId="0">
      <selection activeCell="E4" sqref="E4:F4"/>
    </sheetView>
  </sheetViews>
  <sheetFormatPr baseColWidth="10" defaultRowHeight="15" x14ac:dyDescent="0.25"/>
  <cols>
    <col min="1" max="1" width="3.5703125" customWidth="1"/>
    <col min="2" max="2" width="3.42578125" customWidth="1"/>
    <col min="3" max="3" width="22" customWidth="1"/>
    <col min="4" max="4" width="27" customWidth="1"/>
    <col min="5" max="5" width="17.140625" customWidth="1"/>
    <col min="7" max="7" width="15" bestFit="1" customWidth="1"/>
    <col min="8" max="8" width="21" customWidth="1"/>
    <col min="9" max="9" width="3.140625" customWidth="1"/>
    <col min="10" max="10" width="4.28515625" customWidth="1"/>
  </cols>
  <sheetData>
    <row r="1" spans="1:9" ht="31.5" x14ac:dyDescent="0.5">
      <c r="A1" s="6" t="s">
        <v>139</v>
      </c>
    </row>
    <row r="4" spans="1:9" ht="18.75" x14ac:dyDescent="0.3">
      <c r="B4" s="118" t="s">
        <v>140</v>
      </c>
      <c r="E4" s="119" t="s">
        <v>116</v>
      </c>
      <c r="F4" s="120"/>
    </row>
    <row r="6" spans="1:9" ht="15.75" thickBot="1" x14ac:dyDescent="0.3"/>
    <row r="7" spans="1:9" ht="30" customHeight="1" x14ac:dyDescent="0.25">
      <c r="B7" s="86"/>
      <c r="C7" s="87"/>
      <c r="D7" s="87"/>
      <c r="E7" s="87"/>
      <c r="F7" s="87"/>
      <c r="G7" s="87"/>
      <c r="H7" s="87"/>
      <c r="I7" s="88"/>
    </row>
    <row r="8" spans="1:9" ht="30" customHeight="1" x14ac:dyDescent="0.25">
      <c r="B8" s="89"/>
      <c r="C8" s="114" t="s">
        <v>151</v>
      </c>
      <c r="D8" s="114"/>
      <c r="E8" s="114"/>
      <c r="F8" s="114"/>
      <c r="G8" s="114"/>
      <c r="H8" s="114"/>
      <c r="I8" s="91"/>
    </row>
    <row r="9" spans="1:9" ht="30" customHeight="1" x14ac:dyDescent="0.25">
      <c r="B9" s="89"/>
      <c r="C9" s="90"/>
      <c r="D9" s="90"/>
      <c r="E9" s="90"/>
      <c r="F9" s="90"/>
      <c r="G9" s="90"/>
      <c r="H9" s="90"/>
      <c r="I9" s="91"/>
    </row>
    <row r="10" spans="1:9" ht="30" customHeight="1" x14ac:dyDescent="0.3">
      <c r="B10" s="89"/>
      <c r="C10" s="90"/>
      <c r="D10" s="90"/>
      <c r="E10" s="96"/>
      <c r="F10" s="96" t="s">
        <v>152</v>
      </c>
      <c r="G10" s="113">
        <f ca="1">TODAY()</f>
        <v>44376</v>
      </c>
      <c r="H10" s="90"/>
      <c r="I10" s="91"/>
    </row>
    <row r="11" spans="1:9" ht="30" customHeight="1" x14ac:dyDescent="0.25">
      <c r="B11" s="89"/>
      <c r="C11" s="90"/>
      <c r="D11" s="90"/>
      <c r="E11" s="90"/>
      <c r="F11" s="90"/>
      <c r="G11" s="90"/>
      <c r="H11" s="90"/>
      <c r="I11" s="91"/>
    </row>
    <row r="12" spans="1:9" ht="18.75" x14ac:dyDescent="0.3">
      <c r="B12" s="89"/>
      <c r="C12" s="96" t="s">
        <v>141</v>
      </c>
      <c r="D12" s="136" t="str">
        <f>IF(ISBLANK(E4),"",E4)</f>
        <v>Lucie Broc</v>
      </c>
      <c r="E12" s="136"/>
      <c r="F12" s="96" t="s">
        <v>150</v>
      </c>
      <c r="H12" s="90"/>
      <c r="I12" s="91"/>
    </row>
    <row r="13" spans="1:9" s="98" customFormat="1" ht="27.75" customHeight="1" x14ac:dyDescent="0.25">
      <c r="B13" s="109"/>
      <c r="C13" s="110" t="s">
        <v>142</v>
      </c>
      <c r="D13" s="95">
        <f ca="1">IF(ISERROR(VLOOKUP($E$4,'Tableau suivi entretiens'!$B$8:$R$907,2,0)),"",VLOOKUP($E$4,'Tableau suivi entretiens'!$B$8:$R$907,2,0))</f>
        <v>36.243835616438353</v>
      </c>
      <c r="E13" s="111"/>
      <c r="F13" s="97">
        <v>2017</v>
      </c>
      <c r="G13" s="112">
        <f>IF(ISERROR(IF(ISBLANK(VLOOKUP($E$4,'Tableau suivi entretiens'!$B$8:$R$907,8,0)),"",VLOOKUP($E$4,'Tableau suivi entretiens'!$B$8:$R$907,8,0))),"",IF(ISBLANK(VLOOKUP($E$4,'Tableau suivi entretiens'!$B$8:$R$907,8,0)),"",VLOOKUP($E$4,'Tableau suivi entretiens'!$B$8:$R$907,8,0)))</f>
        <v>42901</v>
      </c>
      <c r="H13" s="101"/>
      <c r="I13" s="104"/>
    </row>
    <row r="14" spans="1:9" s="98" customFormat="1" x14ac:dyDescent="0.25">
      <c r="B14" s="99"/>
      <c r="C14" s="100" t="s">
        <v>143</v>
      </c>
      <c r="D14" s="101" t="str">
        <f>IF(ISERROR(VLOOKUP($E$4,Effectifs!$F$8:$U$907,7,0)),"",VLOOKUP($E$4,Effectifs!$F$8:$U$907,7,0))</f>
        <v>CDD</v>
      </c>
      <c r="E14" s="101"/>
      <c r="F14" s="102">
        <v>2018</v>
      </c>
      <c r="G14" s="103" t="str">
        <f>IF(ISERROR(IF(ISBLANK(VLOOKUP($E$4,'Tableau suivi entretiens'!$B$8:$R$907,9,0)),"",VLOOKUP($E$4,'Tableau suivi entretiens'!$B$8:$R$907,9,0))),"",IF(ISBLANK(VLOOKUP($E$4,'Tableau suivi entretiens'!$B$8:$R$907,9,0)),"",VLOOKUP($E$4,'Tableau suivi entretiens'!$B$8:$R$907,9,0)))</f>
        <v/>
      </c>
      <c r="H14" s="101"/>
      <c r="I14" s="104"/>
    </row>
    <row r="15" spans="1:9" s="98" customFormat="1" x14ac:dyDescent="0.25">
      <c r="B15" s="99"/>
      <c r="C15" s="105" t="s">
        <v>144</v>
      </c>
      <c r="D15" s="139" t="str">
        <f>IF(ISERROR(VLOOKUP($E$4,Effectifs!$F$8:$U$907,8,0)),"",VLOOKUP($E$4,Effectifs!$F$8:$U$907,8,0))</f>
        <v>Temps plein</v>
      </c>
      <c r="E15" s="101"/>
      <c r="F15" s="102">
        <v>2019</v>
      </c>
      <c r="G15" s="103" t="str">
        <f>IF(ISERROR(IF(ISBLANK(VLOOKUP($E$4,'Tableau suivi entretiens'!$B$8:$R$907,10,0)),"",VLOOKUP($E$4,'Tableau suivi entretiens'!$B$8:$R$907,10,0))),"",IF(ISBLANK(VLOOKUP($E$4,'Tableau suivi entretiens'!$B$8:$R$907,10,0)),"",VLOOKUP($E$4,'Tableau suivi entretiens'!$B$8:$R$907,10,0)))</f>
        <v/>
      </c>
      <c r="H15" s="106"/>
      <c r="I15" s="107"/>
    </row>
    <row r="16" spans="1:9" s="98" customFormat="1" x14ac:dyDescent="0.25">
      <c r="B16" s="99"/>
      <c r="C16" s="105" t="s">
        <v>145</v>
      </c>
      <c r="D16" s="101" t="str">
        <f>IF(ISERROR(VLOOKUP($E$4,Effectifs!$F$8:$U$907,10,0)),"",VLOOKUP($E$4,Effectifs!$F$8:$U$907,10,0))</f>
        <v>Agent de maîtrise</v>
      </c>
      <c r="E16" s="101"/>
      <c r="F16" s="108">
        <v>2020</v>
      </c>
      <c r="G16" s="103" t="str">
        <f>IF(ISERROR(IF(ISBLANK(VLOOKUP($E$4,'Tableau suivi entretiens'!$B$8:$R$907,11,0)),"",VLOOKUP($E$4,'Tableau suivi entretiens'!$B$8:$R$907,11,0))),"",IF(ISBLANK(VLOOKUP($E$4,'Tableau suivi entretiens'!$B$8:$R$907,11,0)),"",VLOOKUP($E$4,'Tableau suivi entretiens'!$B$8:$R$907,11,0)))</f>
        <v/>
      </c>
      <c r="H16" s="106"/>
      <c r="I16" s="107"/>
    </row>
    <row r="17" spans="2:9" s="98" customFormat="1" x14ac:dyDescent="0.25">
      <c r="B17" s="99"/>
      <c r="C17" s="105" t="s">
        <v>146</v>
      </c>
      <c r="D17" s="101" t="str">
        <f>IF(ISERROR(VLOOKUP($E$4,Effectifs!$F$8:$U$907,13,0)),"",VLOOKUP($E$4,Effectifs!$F$8:$U$907,13,0))</f>
        <v>Ventes</v>
      </c>
      <c r="E17" s="101"/>
      <c r="F17" s="108">
        <v>2021</v>
      </c>
      <c r="G17" s="103" t="str">
        <f>IF(ISERROR(IF(ISBLANK(VLOOKUP($E$4,'Tableau suivi entretiens'!$B$8:$R$907,12,0)),"",VLOOKUP($E$4,'Tableau suivi entretiens'!$B$8:$R$907,12,0))),"",IF(ISBLANK(VLOOKUP($E$4,'Tableau suivi entretiens'!$B$8:$R$907,12,0)),"",VLOOKUP($E$4,'Tableau suivi entretiens'!$B$8:$R$907,12,0)))</f>
        <v/>
      </c>
      <c r="H17" s="106"/>
      <c r="I17" s="107"/>
    </row>
    <row r="18" spans="2:9" s="98" customFormat="1" x14ac:dyDescent="0.25">
      <c r="B18" s="99"/>
      <c r="C18" s="105" t="s">
        <v>147</v>
      </c>
      <c r="D18" s="101" t="str">
        <f>IF(ISERROR(VLOOKUP($E$4,Effectifs!$F$8:$U$907,14,0)),"",VLOOKUP($E$4,Effectifs!$F$8:$U$907,14,0))</f>
        <v>Assistante</v>
      </c>
      <c r="E18" s="101"/>
      <c r="F18" s="108">
        <v>2022</v>
      </c>
      <c r="G18" s="103" t="str">
        <f>IF(ISERROR(IF(ISBLANK(VLOOKUP($E$4,'Tableau suivi entretiens'!$B$8:$R$907,13,0)),"",VLOOKUP($E$4,'Tableau suivi entretiens'!$B$8:$R$907,13,0))),"",IF(ISBLANK(VLOOKUP($E$4,'Tableau suivi entretiens'!$B$8:$R$907,13,0)),"",VLOOKUP($E$4,'Tableau suivi entretiens'!$B$8:$R$907,13,0)))</f>
        <v/>
      </c>
      <c r="H18" s="106"/>
      <c r="I18" s="107"/>
    </row>
    <row r="19" spans="2:9" s="98" customFormat="1" x14ac:dyDescent="0.25">
      <c r="B19" s="99"/>
      <c r="C19" s="105" t="s">
        <v>149</v>
      </c>
      <c r="D19" s="101" t="str">
        <f>IF(ISERROR(VLOOKUP($E$4,Effectifs!$F$8:$U$907,6,0)),"",VLOOKUP($E$4,Effectifs!$F$8:$U$907,6,0))</f>
        <v>Non</v>
      </c>
      <c r="E19" s="101"/>
      <c r="F19" s="108">
        <v>2023</v>
      </c>
      <c r="G19" s="103" t="str">
        <f>IF(ISERROR(IF(ISBLANK(VLOOKUP($E$4,'Tableau suivi entretiens'!$B$8:$R$907,14,0)),"",VLOOKUP($E$4,'Tableau suivi entretiens'!$B$8:$R$907,14,0))),"",IF(ISBLANK(VLOOKUP($E$4,'Tableau suivi entretiens'!$B$8:$R$907,14,0)),"",VLOOKUP($E$4,'Tableau suivi entretiens'!$B$8:$R$907,14,0)))</f>
        <v/>
      </c>
      <c r="H19" s="106"/>
      <c r="I19" s="107"/>
    </row>
    <row r="20" spans="2:9" s="98" customFormat="1" x14ac:dyDescent="0.25">
      <c r="B20" s="99"/>
      <c r="C20" s="105" t="s">
        <v>153</v>
      </c>
      <c r="D20" t="str">
        <f>IF(ISERROR(VLOOKUP(E4,Effectifs!$F$8:$AY$907,46,0)),"",VLOOKUP(E4,Effectifs!$F$8:$AY$907,46,0))</f>
        <v>M00004</v>
      </c>
      <c r="E20" s="101"/>
      <c r="F20" s="108">
        <v>2024</v>
      </c>
      <c r="G20" s="103" t="str">
        <f>IF(ISERROR(IF(ISBLANK(VLOOKUP($E$4,'Tableau suivi entretiens'!$B$8:$R$907,15,0)),"",VLOOKUP($E$4,'Tableau suivi entretiens'!$B$8:$R$907,15,0))),"",IF(ISBLANK(VLOOKUP($E$4,'Tableau suivi entretiens'!$B$8:$R$907,15,0)),"",VLOOKUP($E$4,'Tableau suivi entretiens'!$B$8:$R$907,15,0)))</f>
        <v/>
      </c>
      <c r="H20" s="106"/>
      <c r="I20" s="107"/>
    </row>
    <row r="21" spans="2:9" s="98" customFormat="1" x14ac:dyDescent="0.25">
      <c r="B21" s="99"/>
      <c r="C21" s="105" t="s">
        <v>148</v>
      </c>
      <c r="D21" s="116">
        <f>IF(ISERROR(VLOOKUP(D20,Effectifs!$B$8:$C$907,2,0)),"",VLOOKUP(D20,Effectifs!$B$8:$C$907,2,0))</f>
        <v>42835</v>
      </c>
      <c r="E21" s="101"/>
      <c r="F21" s="108">
        <v>2025</v>
      </c>
      <c r="G21" s="103" t="str">
        <f>IF(ISERROR(IF(ISBLANK(VLOOKUP($E$4,'Tableau suivi entretiens'!$B$8:$R$907,16,0)),"",VLOOKUP($E$4,'Tableau suivi entretiens'!$B$8:$R$907,16,0))),"",IF(ISBLANK(VLOOKUP($E$4,'Tableau suivi entretiens'!$B$8:$R$907,16,0)),"",VLOOKUP($E$4,'Tableau suivi entretiens'!$B$8:$R$907,16,0)))</f>
        <v/>
      </c>
      <c r="H21" s="106"/>
      <c r="I21" s="107"/>
    </row>
    <row r="22" spans="2:9" s="98" customFormat="1" x14ac:dyDescent="0.25">
      <c r="B22" s="99"/>
      <c r="C22" s="101"/>
      <c r="D22" s="101"/>
      <c r="E22" s="101"/>
      <c r="G22" s="106"/>
      <c r="H22" s="106"/>
      <c r="I22" s="107"/>
    </row>
    <row r="23" spans="2:9" s="98" customFormat="1" x14ac:dyDescent="0.25">
      <c r="B23" s="99"/>
      <c r="C23" s="101"/>
      <c r="D23" s="101"/>
      <c r="E23" s="101"/>
      <c r="G23" s="106"/>
      <c r="H23" s="106"/>
      <c r="I23" s="107"/>
    </row>
    <row r="24" spans="2:9" s="98" customFormat="1" ht="23.25" x14ac:dyDescent="0.25">
      <c r="B24" s="99"/>
      <c r="C24" s="117" t="s">
        <v>159</v>
      </c>
      <c r="D24" s="101"/>
      <c r="E24" s="101"/>
      <c r="G24" s="106"/>
      <c r="H24" s="106"/>
      <c r="I24" s="107"/>
    </row>
    <row r="25" spans="2:9" s="98" customFormat="1" x14ac:dyDescent="0.25">
      <c r="B25" s="99"/>
      <c r="C25" s="101"/>
      <c r="D25" s="101"/>
      <c r="E25" s="101"/>
      <c r="G25" s="106"/>
      <c r="H25" s="106"/>
      <c r="I25" s="107"/>
    </row>
    <row r="26" spans="2:9" s="98" customFormat="1" x14ac:dyDescent="0.25">
      <c r="B26" s="99"/>
      <c r="C26" s="137" t="str">
        <f>IF(ISERROR(IF(ISBLANK(VLOOKUP($E$4,'Tableau suivi entretiens'!$B$8:$R$907,17,0)),"",VLOOKUP($E$4,'Tableau suivi entretiens'!$B$8:$R$907,17,0))),"",IF(ISBLANK(VLOOKUP($E$4,'Tableau suivi entretiens'!$B$8:$R$907,17,0)),"",VLOOKUP($E$4,'Tableau suivi entretiens'!$B$8:$R$907,17,0)))</f>
        <v/>
      </c>
      <c r="D26" s="137"/>
      <c r="E26" s="137"/>
      <c r="F26" s="137"/>
      <c r="G26" s="137"/>
      <c r="H26" s="137"/>
      <c r="I26" s="107"/>
    </row>
    <row r="27" spans="2:9" s="98" customFormat="1" x14ac:dyDescent="0.25">
      <c r="B27" s="99"/>
      <c r="C27" s="137"/>
      <c r="D27" s="137"/>
      <c r="E27" s="137"/>
      <c r="F27" s="137"/>
      <c r="G27" s="137"/>
      <c r="H27" s="137"/>
      <c r="I27" s="107"/>
    </row>
    <row r="28" spans="2:9" s="98" customFormat="1" x14ac:dyDescent="0.25">
      <c r="B28" s="99"/>
      <c r="C28" s="137"/>
      <c r="D28" s="137"/>
      <c r="E28" s="137"/>
      <c r="F28" s="137"/>
      <c r="G28" s="137"/>
      <c r="H28" s="137"/>
      <c r="I28" s="107"/>
    </row>
    <row r="29" spans="2:9" s="98" customFormat="1" x14ac:dyDescent="0.25">
      <c r="B29" s="99"/>
      <c r="C29" s="137"/>
      <c r="D29" s="137"/>
      <c r="E29" s="137"/>
      <c r="F29" s="137"/>
      <c r="G29" s="137"/>
      <c r="H29" s="137"/>
      <c r="I29" s="107"/>
    </row>
    <row r="30" spans="2:9" s="98" customFormat="1" ht="23.25" x14ac:dyDescent="0.25">
      <c r="B30" s="99"/>
      <c r="C30" s="117" t="s">
        <v>154</v>
      </c>
      <c r="D30" s="101"/>
      <c r="E30" s="101"/>
      <c r="G30" s="106"/>
      <c r="H30" s="106"/>
      <c r="I30" s="107"/>
    </row>
    <row r="31" spans="2:9" s="98" customFormat="1" x14ac:dyDescent="0.25">
      <c r="B31" s="99"/>
      <c r="C31" s="101"/>
      <c r="D31" s="101"/>
      <c r="E31" s="101"/>
      <c r="G31" s="106"/>
      <c r="H31" s="106"/>
      <c r="I31" s="107"/>
    </row>
    <row r="32" spans="2:9" s="98" customFormat="1" ht="18.75" x14ac:dyDescent="0.25">
      <c r="B32" s="99"/>
      <c r="C32" s="121" t="s">
        <v>155</v>
      </c>
      <c r="D32" s="122"/>
      <c r="E32" s="122"/>
      <c r="F32" s="122"/>
      <c r="G32" s="123"/>
      <c r="H32" s="124"/>
      <c r="I32" s="107"/>
    </row>
    <row r="33" spans="2:9" s="98" customFormat="1" ht="18.75" x14ac:dyDescent="0.25">
      <c r="B33" s="99"/>
      <c r="C33" s="125"/>
      <c r="D33" s="101"/>
      <c r="E33" s="101"/>
      <c r="F33" s="101"/>
      <c r="G33" s="106"/>
      <c r="H33" s="126"/>
      <c r="I33" s="107"/>
    </row>
    <row r="34" spans="2:9" s="98" customFormat="1" ht="18.75" x14ac:dyDescent="0.25">
      <c r="B34" s="99"/>
      <c r="C34" s="125"/>
      <c r="D34" s="101"/>
      <c r="E34" s="101"/>
      <c r="F34" s="101"/>
      <c r="G34" s="106"/>
      <c r="H34" s="126"/>
      <c r="I34" s="107"/>
    </row>
    <row r="35" spans="2:9" s="98" customFormat="1" ht="18.75" x14ac:dyDescent="0.25">
      <c r="B35" s="99"/>
      <c r="C35" s="125"/>
      <c r="D35" s="101"/>
      <c r="E35" s="101"/>
      <c r="F35" s="101"/>
      <c r="G35" s="106"/>
      <c r="H35" s="126"/>
      <c r="I35" s="107"/>
    </row>
    <row r="36" spans="2:9" s="98" customFormat="1" ht="18.75" x14ac:dyDescent="0.25">
      <c r="B36" s="99"/>
      <c r="C36" s="127"/>
      <c r="D36" s="128"/>
      <c r="E36" s="128"/>
      <c r="F36" s="128"/>
      <c r="G36" s="129"/>
      <c r="H36" s="130"/>
      <c r="I36" s="107"/>
    </row>
    <row r="37" spans="2:9" s="98" customFormat="1" ht="18.75" x14ac:dyDescent="0.25">
      <c r="B37" s="99"/>
      <c r="C37" s="121" t="s">
        <v>156</v>
      </c>
      <c r="D37" s="122"/>
      <c r="E37" s="122"/>
      <c r="F37" s="122"/>
      <c r="G37" s="123"/>
      <c r="H37" s="124"/>
      <c r="I37" s="107"/>
    </row>
    <row r="38" spans="2:9" s="98" customFormat="1" ht="18.75" x14ac:dyDescent="0.25">
      <c r="B38" s="99"/>
      <c r="C38" s="125"/>
      <c r="D38" s="101"/>
      <c r="E38" s="101"/>
      <c r="F38" s="101"/>
      <c r="G38" s="106"/>
      <c r="H38" s="126"/>
      <c r="I38" s="107"/>
    </row>
    <row r="39" spans="2:9" s="98" customFormat="1" ht="18.75" x14ac:dyDescent="0.25">
      <c r="B39" s="99"/>
      <c r="C39" s="125"/>
      <c r="D39" s="101"/>
      <c r="E39" s="101"/>
      <c r="F39" s="101"/>
      <c r="G39" s="106"/>
      <c r="H39" s="126"/>
      <c r="I39" s="107"/>
    </row>
    <row r="40" spans="2:9" s="98" customFormat="1" ht="18.75" x14ac:dyDescent="0.25">
      <c r="B40" s="99"/>
      <c r="C40" s="125"/>
      <c r="D40" s="101"/>
      <c r="E40" s="101"/>
      <c r="F40" s="101"/>
      <c r="G40" s="106"/>
      <c r="H40" s="126"/>
      <c r="I40" s="107"/>
    </row>
    <row r="41" spans="2:9" s="98" customFormat="1" ht="18.75" x14ac:dyDescent="0.25">
      <c r="B41" s="99"/>
      <c r="C41" s="127"/>
      <c r="D41" s="128"/>
      <c r="E41" s="128"/>
      <c r="F41" s="128"/>
      <c r="G41" s="129"/>
      <c r="H41" s="130"/>
      <c r="I41" s="107"/>
    </row>
    <row r="42" spans="2:9" s="98" customFormat="1" ht="18.75" x14ac:dyDescent="0.25">
      <c r="B42" s="99"/>
      <c r="C42" s="121" t="s">
        <v>157</v>
      </c>
      <c r="D42" s="122"/>
      <c r="E42" s="122"/>
      <c r="F42" s="122"/>
      <c r="G42" s="123"/>
      <c r="H42" s="124"/>
      <c r="I42" s="107"/>
    </row>
    <row r="43" spans="2:9" s="98" customFormat="1" ht="18.75" x14ac:dyDescent="0.25">
      <c r="B43" s="99"/>
      <c r="C43" s="125"/>
      <c r="D43" s="101"/>
      <c r="E43" s="101"/>
      <c r="F43" s="101"/>
      <c r="G43" s="106"/>
      <c r="H43" s="126"/>
      <c r="I43" s="107"/>
    </row>
    <row r="44" spans="2:9" s="98" customFormat="1" ht="18.75" x14ac:dyDescent="0.25">
      <c r="B44" s="99"/>
      <c r="C44" s="125"/>
      <c r="D44" s="101"/>
      <c r="E44" s="101"/>
      <c r="F44" s="101"/>
      <c r="G44" s="106"/>
      <c r="H44" s="126"/>
      <c r="I44" s="107"/>
    </row>
    <row r="45" spans="2:9" s="98" customFormat="1" ht="18.75" x14ac:dyDescent="0.25">
      <c r="B45" s="99"/>
      <c r="C45" s="125"/>
      <c r="D45" s="101"/>
      <c r="E45" s="101"/>
      <c r="F45" s="101"/>
      <c r="G45" s="106"/>
      <c r="H45" s="126"/>
      <c r="I45" s="107"/>
    </row>
    <row r="46" spans="2:9" s="98" customFormat="1" ht="18.75" x14ac:dyDescent="0.25">
      <c r="B46" s="99"/>
      <c r="C46" s="127"/>
      <c r="D46" s="128"/>
      <c r="E46" s="128"/>
      <c r="F46" s="128"/>
      <c r="G46" s="129"/>
      <c r="H46" s="130"/>
      <c r="I46" s="107"/>
    </row>
    <row r="47" spans="2:9" s="98" customFormat="1" ht="18.75" x14ac:dyDescent="0.25">
      <c r="B47" s="99"/>
      <c r="C47" s="121" t="s">
        <v>158</v>
      </c>
      <c r="D47" s="122"/>
      <c r="E47" s="122"/>
      <c r="F47" s="122"/>
      <c r="G47" s="123"/>
      <c r="H47" s="124"/>
      <c r="I47" s="107"/>
    </row>
    <row r="48" spans="2:9" s="98" customFormat="1" ht="18.75" x14ac:dyDescent="0.25">
      <c r="B48" s="99"/>
      <c r="C48" s="125"/>
      <c r="D48" s="101"/>
      <c r="E48" s="101"/>
      <c r="F48" s="106"/>
      <c r="G48" s="106"/>
      <c r="H48" s="126"/>
      <c r="I48" s="107"/>
    </row>
    <row r="49" spans="2:9" s="98" customFormat="1" ht="18.75" x14ac:dyDescent="0.25">
      <c r="B49" s="99"/>
      <c r="C49" s="125"/>
      <c r="D49" s="101"/>
      <c r="E49" s="101"/>
      <c r="F49" s="106"/>
      <c r="G49" s="106"/>
      <c r="H49" s="126"/>
      <c r="I49" s="107"/>
    </row>
    <row r="50" spans="2:9" s="98" customFormat="1" ht="18.75" x14ac:dyDescent="0.25">
      <c r="B50" s="99"/>
      <c r="C50" s="125"/>
      <c r="D50" s="101"/>
      <c r="E50" s="101"/>
      <c r="F50" s="101"/>
      <c r="G50" s="101"/>
      <c r="H50" s="131"/>
      <c r="I50" s="104"/>
    </row>
    <row r="51" spans="2:9" s="98" customFormat="1" ht="18.75" x14ac:dyDescent="0.25">
      <c r="B51" s="99"/>
      <c r="C51" s="127"/>
      <c r="D51" s="128"/>
      <c r="E51" s="128"/>
      <c r="F51" s="128"/>
      <c r="G51" s="128"/>
      <c r="H51" s="132"/>
      <c r="I51" s="104"/>
    </row>
    <row r="52" spans="2:9" s="98" customFormat="1" ht="18.75" x14ac:dyDescent="0.25">
      <c r="B52" s="99"/>
      <c r="C52" s="121" t="s">
        <v>160</v>
      </c>
      <c r="D52" s="122"/>
      <c r="E52" s="122"/>
      <c r="F52" s="122"/>
      <c r="G52" s="122"/>
      <c r="H52" s="133"/>
      <c r="I52" s="104"/>
    </row>
    <row r="53" spans="2:9" s="98" customFormat="1" x14ac:dyDescent="0.25">
      <c r="B53" s="99"/>
      <c r="C53" s="134"/>
      <c r="D53" s="101"/>
      <c r="E53" s="101"/>
      <c r="F53" s="101"/>
      <c r="G53" s="101"/>
      <c r="H53" s="131"/>
      <c r="I53" s="104"/>
    </row>
    <row r="54" spans="2:9" s="98" customFormat="1" x14ac:dyDescent="0.25">
      <c r="B54" s="99"/>
      <c r="C54" s="134"/>
      <c r="D54" s="101"/>
      <c r="E54" s="101"/>
      <c r="F54" s="101"/>
      <c r="G54" s="101"/>
      <c r="H54" s="131"/>
      <c r="I54" s="104"/>
    </row>
    <row r="55" spans="2:9" s="98" customFormat="1" x14ac:dyDescent="0.25">
      <c r="B55" s="99"/>
      <c r="C55" s="134"/>
      <c r="D55" s="101"/>
      <c r="E55" s="101"/>
      <c r="F55" s="101"/>
      <c r="G55" s="101"/>
      <c r="H55" s="131"/>
      <c r="I55" s="104"/>
    </row>
    <row r="56" spans="2:9" s="98" customFormat="1" x14ac:dyDescent="0.25">
      <c r="B56" s="99"/>
      <c r="C56" s="134"/>
      <c r="D56" s="101"/>
      <c r="E56" s="101"/>
      <c r="F56" s="101"/>
      <c r="G56" s="101"/>
      <c r="H56" s="131"/>
      <c r="I56" s="104"/>
    </row>
    <row r="57" spans="2:9" s="98" customFormat="1" x14ac:dyDescent="0.25">
      <c r="B57" s="99"/>
      <c r="C57" s="135"/>
      <c r="D57" s="128"/>
      <c r="E57" s="128"/>
      <c r="F57" s="128"/>
      <c r="G57" s="128"/>
      <c r="H57" s="132"/>
      <c r="I57" s="104"/>
    </row>
    <row r="58" spans="2:9" s="98" customFormat="1" x14ac:dyDescent="0.25">
      <c r="B58" s="99"/>
      <c r="D58" s="101"/>
      <c r="E58" s="101"/>
      <c r="F58" s="101"/>
      <c r="G58" s="101"/>
      <c r="H58" s="101"/>
      <c r="I58" s="104"/>
    </row>
    <row r="59" spans="2:9" s="98" customFormat="1" ht="23.25" x14ac:dyDescent="0.25">
      <c r="B59" s="99"/>
      <c r="C59" s="117" t="s">
        <v>161</v>
      </c>
      <c r="D59" s="101"/>
      <c r="E59" s="101"/>
      <c r="F59" s="101"/>
      <c r="G59" s="101"/>
      <c r="H59" s="101"/>
      <c r="I59" s="104"/>
    </row>
    <row r="60" spans="2:9" s="98" customFormat="1" x14ac:dyDescent="0.25">
      <c r="B60" s="99"/>
      <c r="C60" s="101"/>
      <c r="D60" s="101"/>
      <c r="E60" s="101"/>
      <c r="F60" s="101"/>
      <c r="G60" s="101"/>
      <c r="H60" s="101"/>
      <c r="I60" s="104"/>
    </row>
    <row r="61" spans="2:9" s="98" customFormat="1" ht="21" customHeight="1" x14ac:dyDescent="0.25">
      <c r="B61" s="99"/>
      <c r="C61" s="101"/>
      <c r="D61" s="101"/>
      <c r="E61" s="101"/>
      <c r="F61" s="101"/>
      <c r="G61" s="101"/>
      <c r="H61" s="101"/>
      <c r="I61" s="104"/>
    </row>
    <row r="62" spans="2:9" s="98" customFormat="1" x14ac:dyDescent="0.25">
      <c r="B62" s="99"/>
      <c r="C62" s="101"/>
      <c r="D62" s="101"/>
      <c r="E62" s="101"/>
      <c r="F62" s="101"/>
      <c r="G62" s="101"/>
      <c r="H62" s="101"/>
      <c r="I62" s="104"/>
    </row>
    <row r="63" spans="2:9" ht="15.75" thickBot="1" x14ac:dyDescent="0.3">
      <c r="B63" s="92"/>
      <c r="C63" s="93"/>
      <c r="D63" s="93"/>
      <c r="E63" s="93"/>
      <c r="F63" s="93"/>
      <c r="G63" s="93"/>
      <c r="H63" s="93"/>
      <c r="I63" s="94"/>
    </row>
  </sheetData>
  <sheetProtection algorithmName="SHA-512" hashValue="jCL3F2YJU7fs+8wKvCLIdftANK+zCReW14+sJ3LiM3T5T0e6Pz/VTvwCpXtHP4rKyLL3xNfKQFvA6XVbnA67tA==" saltValue="PmjAlRGJrKhBHDHfjDkD3g==" spinCount="100000" sheet="1" objects="1" scenarios="1"/>
  <mergeCells count="4">
    <mergeCell ref="E4:F4"/>
    <mergeCell ref="C8:H8"/>
    <mergeCell ref="C26:H29"/>
    <mergeCell ref="D12:E12"/>
  </mergeCells>
  <printOptions horizontalCentered="1" verticalCentered="1"/>
  <pageMargins left="0.42" right="0.37" top="0.33" bottom="0.28000000000000003" header="0.26" footer="0.2"/>
  <pageSetup paperSize="9" scale="7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8352CC-BCB4-49A8-A3BF-30E2880CC9E8}">
          <x14:formula1>
            <xm:f>Effectifs!$F$8:$F$907</xm:f>
          </x14:formula1>
          <xm:sqref>E4:F4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903F-8D62-42E5-BB31-790E3388B758}">
  <sheetPr>
    <pageSetUpPr fitToPage="1"/>
  </sheetPr>
  <dimension ref="A1:G49"/>
  <sheetViews>
    <sheetView showGridLines="0" zoomScale="110" zoomScaleNormal="110" workbookViewId="0">
      <selection activeCell="B3" sqref="B3:D3"/>
    </sheetView>
  </sheetViews>
  <sheetFormatPr baseColWidth="10" defaultRowHeight="15" x14ac:dyDescent="0.25"/>
  <cols>
    <col min="1" max="1" width="45.7109375" customWidth="1"/>
    <col min="2" max="2" width="7" customWidth="1"/>
    <col min="8" max="8" width="11.7109375" customWidth="1"/>
  </cols>
  <sheetData>
    <row r="1" spans="1:7" ht="28.5" x14ac:dyDescent="0.45">
      <c r="A1" s="2" t="s">
        <v>133</v>
      </c>
    </row>
    <row r="3" spans="1:7" ht="18.75" x14ac:dyDescent="0.3">
      <c r="A3" s="25" t="s">
        <v>52</v>
      </c>
      <c r="B3" s="61">
        <f ca="1">TODAY()</f>
        <v>44376</v>
      </c>
      <c r="C3" s="61"/>
      <c r="D3" s="61"/>
    </row>
    <row r="6" spans="1:7" ht="15.75" x14ac:dyDescent="0.25">
      <c r="A6" s="54" t="s">
        <v>55</v>
      </c>
      <c r="B6" s="55"/>
      <c r="C6" s="55"/>
      <c r="D6" s="55"/>
      <c r="E6" s="55"/>
      <c r="F6" s="55"/>
      <c r="G6" s="55"/>
    </row>
    <row r="7" spans="1:7" x14ac:dyDescent="0.25">
      <c r="A7" s="27" t="s">
        <v>50</v>
      </c>
      <c r="B7" s="41">
        <f>COUNTA(Effectifs!C8:C907)</f>
        <v>8</v>
      </c>
    </row>
    <row r="8" spans="1:7" x14ac:dyDescent="0.25">
      <c r="A8" s="27" t="s">
        <v>45</v>
      </c>
      <c r="B8" s="24">
        <f>SUM(Effectifs!W8:W907)</f>
        <v>6</v>
      </c>
    </row>
    <row r="9" spans="1:7" x14ac:dyDescent="0.25">
      <c r="A9" s="27" t="s">
        <v>51</v>
      </c>
      <c r="B9" s="41">
        <f>SUM(Effectifs!Z8:Z907)</f>
        <v>4.75</v>
      </c>
    </row>
    <row r="10" spans="1:7" x14ac:dyDescent="0.25">
      <c r="A10" s="27"/>
      <c r="B10" s="9"/>
    </row>
    <row r="11" spans="1:7" ht="15.75" x14ac:dyDescent="0.25">
      <c r="A11" s="54" t="s">
        <v>75</v>
      </c>
      <c r="B11" s="56"/>
      <c r="C11" s="55"/>
      <c r="D11" s="55"/>
      <c r="E11" s="55"/>
      <c r="F11" s="55"/>
      <c r="G11" s="55"/>
    </row>
    <row r="12" spans="1:7" x14ac:dyDescent="0.25">
      <c r="A12" s="27" t="s">
        <v>61</v>
      </c>
      <c r="B12" s="9">
        <f>SUM(Effectifs!X8:X907)</f>
        <v>2</v>
      </c>
      <c r="C12" s="28">
        <f>IF(ISERROR(B12/$B$8),"",B12/$B$8)</f>
        <v>0.33333333333333331</v>
      </c>
    </row>
    <row r="13" spans="1:7" x14ac:dyDescent="0.25">
      <c r="A13" s="27" t="s">
        <v>62</v>
      </c>
      <c r="B13" s="9">
        <f>SUM(Effectifs!Y8:Y907)</f>
        <v>4</v>
      </c>
      <c r="C13" s="28">
        <f>IF(ISERROR(B13/$B$8),"",B13/$B$8)</f>
        <v>0.66666666666666663</v>
      </c>
    </row>
    <row r="14" spans="1:7" x14ac:dyDescent="0.25">
      <c r="A14" s="27"/>
      <c r="B14" s="9"/>
      <c r="C14" s="28"/>
    </row>
    <row r="15" spans="1:7" ht="15.75" x14ac:dyDescent="0.25">
      <c r="A15" s="54" t="s">
        <v>68</v>
      </c>
      <c r="B15" s="57">
        <f>SUM(Effectifs!AB8:AB907)</f>
        <v>1</v>
      </c>
      <c r="C15" s="58">
        <f>IF(ISERROR(B15/$B$8),"",B15/$B$8)</f>
        <v>0.16666666666666666</v>
      </c>
      <c r="D15" s="55"/>
      <c r="E15" s="55"/>
      <c r="F15" s="55"/>
      <c r="G15" s="55"/>
    </row>
    <row r="16" spans="1:7" x14ac:dyDescent="0.25">
      <c r="A16" s="1"/>
      <c r="B16" s="5"/>
    </row>
    <row r="17" spans="1:7" ht="15.75" x14ac:dyDescent="0.25">
      <c r="A17" s="54" t="s">
        <v>81</v>
      </c>
      <c r="B17" s="56"/>
      <c r="C17" s="55"/>
      <c r="D17" s="55"/>
      <c r="E17" s="55"/>
      <c r="F17" s="55"/>
      <c r="G17" s="55"/>
    </row>
    <row r="18" spans="1:7" x14ac:dyDescent="0.25">
      <c r="A18" s="27" t="s">
        <v>54</v>
      </c>
      <c r="B18" s="40">
        <f ca="1">IF(ISERROR(AVERAGE(Effectifs!V8:V907)/365),"",AVERAGE(Effectifs!V8:V907)/365)</f>
        <v>3.2924657534246577</v>
      </c>
      <c r="C18" s="21"/>
    </row>
    <row r="19" spans="1:7" x14ac:dyDescent="0.25">
      <c r="A19" s="27" t="s">
        <v>60</v>
      </c>
      <c r="B19" s="40">
        <f ca="1">IF(ISERROR(AVERAGE(Effectifs!AA8:AA907)),"",AVERAGE(Effectifs!AA8:AA907))</f>
        <v>44.844292237442922</v>
      </c>
      <c r="C19" t="s">
        <v>76</v>
      </c>
    </row>
    <row r="20" spans="1:7" x14ac:dyDescent="0.25">
      <c r="A20" s="27" t="s">
        <v>82</v>
      </c>
      <c r="B20" s="40">
        <f ca="1">IF(ISERROR(AVERAGE(Effectifs!AK8:AK907)),"",AVERAGE(Effectifs!AK8:AK907))</f>
        <v>46.252054794520546</v>
      </c>
      <c r="C20" t="s">
        <v>76</v>
      </c>
    </row>
    <row r="21" spans="1:7" x14ac:dyDescent="0.25">
      <c r="A21" s="27" t="s">
        <v>83</v>
      </c>
      <c r="B21" s="40">
        <f ca="1">IF(ISERROR(AVERAGE(Effectifs!AL8:AL907)),"",AVERAGE(Effectifs!AL8:AL907))</f>
        <v>44.140410958904113</v>
      </c>
      <c r="C21" t="s">
        <v>76</v>
      </c>
    </row>
    <row r="22" spans="1:7" x14ac:dyDescent="0.25">
      <c r="A22" s="1"/>
      <c r="B22" s="9"/>
    </row>
    <row r="23" spans="1:7" ht="15.75" x14ac:dyDescent="0.25">
      <c r="A23" s="54" t="s">
        <v>93</v>
      </c>
      <c r="B23" s="59" t="s">
        <v>101</v>
      </c>
      <c r="C23" s="59" t="s">
        <v>100</v>
      </c>
      <c r="D23" s="55"/>
      <c r="E23" s="55"/>
      <c r="F23" s="55"/>
      <c r="G23" s="55"/>
    </row>
    <row r="24" spans="1:7" x14ac:dyDescent="0.25">
      <c r="A24" s="27" t="s">
        <v>98</v>
      </c>
      <c r="B24" s="41">
        <f ca="1">SUM(Effectifs!AW8:AW907)</f>
        <v>1</v>
      </c>
      <c r="C24" s="23">
        <f ca="1">SUM(Effectifs!AX8:AX907)</f>
        <v>1</v>
      </c>
    </row>
    <row r="25" spans="1:7" x14ac:dyDescent="0.25">
      <c r="A25" s="27" t="s">
        <v>99</v>
      </c>
      <c r="B25" s="41">
        <f ca="1">SUM(Effectifs!AU8:AU907)</f>
        <v>1</v>
      </c>
      <c r="C25" s="23">
        <f ca="1">SUM(Effectifs!AV8:AV907)</f>
        <v>1</v>
      </c>
    </row>
    <row r="26" spans="1:7" x14ac:dyDescent="0.25">
      <c r="A26" s="27" t="s">
        <v>102</v>
      </c>
      <c r="B26" s="45">
        <f ca="1">IF(ISERROR((SUM(B24:B25)/2)/$B$8),"",(SUM(B24:B25)/2)/$B$8)</f>
        <v>0.16666666666666666</v>
      </c>
      <c r="C26" s="45">
        <f ca="1">IF(ISERROR((SUM(C24:C25)/2)/$B$8),"",(SUM(C24:C25)/2)/$B$8)</f>
        <v>0.16666666666666666</v>
      </c>
    </row>
    <row r="27" spans="1:7" x14ac:dyDescent="0.25">
      <c r="A27" s="1"/>
      <c r="B27" s="9"/>
    </row>
    <row r="28" spans="1:7" ht="15.75" x14ac:dyDescent="0.25">
      <c r="A28" s="54" t="s">
        <v>79</v>
      </c>
      <c r="B28" s="60" t="s">
        <v>91</v>
      </c>
      <c r="C28" s="60" t="s">
        <v>92</v>
      </c>
      <c r="D28" s="60" t="s">
        <v>87</v>
      </c>
      <c r="E28" s="60" t="s">
        <v>88</v>
      </c>
      <c r="F28" s="60" t="s">
        <v>89</v>
      </c>
      <c r="G28" s="60" t="s">
        <v>90</v>
      </c>
    </row>
    <row r="29" spans="1:7" x14ac:dyDescent="0.25">
      <c r="A29" s="27" t="s">
        <v>10</v>
      </c>
      <c r="B29" s="9">
        <f>SUM(Effectifs!AC8:AC907)</f>
        <v>0</v>
      </c>
      <c r="C29" s="28">
        <f>IF(ISERROR(B29/$B$8),"",B29/$B$8)</f>
        <v>0</v>
      </c>
      <c r="D29" s="43">
        <f>SUM(Effectifs!AM8:AM907)</f>
        <v>0</v>
      </c>
      <c r="E29" s="44" t="str">
        <f>IF(ISERROR(D29/$B29),"",D29/$B29)</f>
        <v/>
      </c>
      <c r="F29" s="14">
        <f>B29-D29</f>
        <v>0</v>
      </c>
      <c r="G29" s="28" t="str">
        <f t="shared" ref="G29:G33" si="0">IF(ISERROR(F29/$B29),"",F29/$B29)</f>
        <v/>
      </c>
    </row>
    <row r="30" spans="1:7" x14ac:dyDescent="0.25">
      <c r="A30" s="27" t="s">
        <v>32</v>
      </c>
      <c r="B30" s="9">
        <f>SUM(Effectifs!AD8:AD907)</f>
        <v>3</v>
      </c>
      <c r="C30" s="28">
        <f t="shared" ref="C30:C33" si="1">IF(ISERROR(B30/$B$8),"",B30/$B$8)</f>
        <v>0.5</v>
      </c>
      <c r="D30" s="43">
        <f>SUM(Effectifs!AN8:AN907)</f>
        <v>2</v>
      </c>
      <c r="E30" s="44">
        <f>IF(ISERROR(D30/$B30),"",D30/$B30)</f>
        <v>0.66666666666666663</v>
      </c>
      <c r="F30" s="14">
        <f t="shared" ref="F30:F33" si="2">B30-D30</f>
        <v>1</v>
      </c>
      <c r="G30" s="28">
        <f t="shared" si="0"/>
        <v>0.33333333333333331</v>
      </c>
    </row>
    <row r="31" spans="1:7" x14ac:dyDescent="0.25">
      <c r="A31" s="27" t="s">
        <v>33</v>
      </c>
      <c r="B31" s="9">
        <f>SUM(Effectifs!AE8:AE907)</f>
        <v>1</v>
      </c>
      <c r="C31" s="28">
        <f t="shared" si="1"/>
        <v>0.16666666666666666</v>
      </c>
      <c r="D31" s="43">
        <f>SUM(Effectifs!AO8:AO907)</f>
        <v>0</v>
      </c>
      <c r="E31" s="44">
        <f t="shared" ref="E31:E33" si="3">IF(ISERROR(D31/$B31),"",D31/$B31)</f>
        <v>0</v>
      </c>
      <c r="F31" s="14">
        <f t="shared" si="2"/>
        <v>1</v>
      </c>
      <c r="G31" s="28">
        <f t="shared" si="0"/>
        <v>1</v>
      </c>
    </row>
    <row r="32" spans="1:7" x14ac:dyDescent="0.25">
      <c r="A32" s="27" t="s">
        <v>35</v>
      </c>
      <c r="B32" s="9">
        <f>SUM(Effectifs!AF8:AF907)</f>
        <v>1</v>
      </c>
      <c r="C32" s="28">
        <f t="shared" si="1"/>
        <v>0.16666666666666666</v>
      </c>
      <c r="D32" s="43">
        <f>SUM(Effectifs!AP8:AP907)</f>
        <v>0</v>
      </c>
      <c r="E32" s="44">
        <f t="shared" si="3"/>
        <v>0</v>
      </c>
      <c r="F32" s="14">
        <f t="shared" si="2"/>
        <v>1</v>
      </c>
      <c r="G32" s="28">
        <f t="shared" si="0"/>
        <v>1</v>
      </c>
    </row>
    <row r="33" spans="1:7" x14ac:dyDescent="0.25">
      <c r="A33" s="27" t="s">
        <v>58</v>
      </c>
      <c r="B33" s="9">
        <f>SUM(Effectifs!AG8:AG907)</f>
        <v>1</v>
      </c>
      <c r="C33" s="28">
        <f t="shared" si="1"/>
        <v>0.16666666666666666</v>
      </c>
      <c r="D33" s="43">
        <f>SUM(Effectifs!AQ8:AQ907)</f>
        <v>0</v>
      </c>
      <c r="E33" s="44">
        <f t="shared" si="3"/>
        <v>0</v>
      </c>
      <c r="F33" s="14">
        <f t="shared" si="2"/>
        <v>1</v>
      </c>
      <c r="G33" s="28">
        <f t="shared" si="0"/>
        <v>1</v>
      </c>
    </row>
    <row r="34" spans="1:7" x14ac:dyDescent="0.25">
      <c r="A34" s="1"/>
      <c r="B34" s="9"/>
    </row>
    <row r="35" spans="1:7" ht="15.75" x14ac:dyDescent="0.25">
      <c r="A35" s="54" t="s">
        <v>80</v>
      </c>
      <c r="B35" s="60" t="s">
        <v>91</v>
      </c>
      <c r="C35" s="60" t="s">
        <v>92</v>
      </c>
      <c r="D35" s="60" t="s">
        <v>87</v>
      </c>
      <c r="E35" s="60" t="s">
        <v>88</v>
      </c>
      <c r="F35" s="60" t="s">
        <v>89</v>
      </c>
      <c r="G35" s="60" t="s">
        <v>90</v>
      </c>
    </row>
    <row r="36" spans="1:7" x14ac:dyDescent="0.25">
      <c r="A36" s="27" t="s">
        <v>56</v>
      </c>
      <c r="B36" s="9">
        <f>SUM(Effectifs!AH8:AH907)</f>
        <v>3</v>
      </c>
      <c r="C36" s="28">
        <f t="shared" ref="C36:C38" si="4">IF(ISERROR(B36/$B$8),"",B36/$B$8)</f>
        <v>0.5</v>
      </c>
      <c r="D36" s="43">
        <f>SUM(Effectifs!AR8:AR907)</f>
        <v>0</v>
      </c>
      <c r="E36" s="44">
        <f>IF(ISERROR(D36/$B36),"",D36/$B36)</f>
        <v>0</v>
      </c>
      <c r="F36" s="14">
        <f t="shared" ref="F36:F38" si="5">B36-D36</f>
        <v>3</v>
      </c>
      <c r="G36" s="28">
        <f t="shared" ref="G36:G38" si="6">IF(ISERROR(F36/$B36),"",F36/$B36)</f>
        <v>1</v>
      </c>
    </row>
    <row r="37" spans="1:7" x14ac:dyDescent="0.25">
      <c r="A37" s="27" t="s">
        <v>57</v>
      </c>
      <c r="B37" s="9">
        <f>SUM(Effectifs!AI8:AI907)</f>
        <v>1</v>
      </c>
      <c r="C37" s="28">
        <f t="shared" si="4"/>
        <v>0.16666666666666666</v>
      </c>
      <c r="D37" s="43">
        <f>SUM(Effectifs!AS8:AS907)</f>
        <v>1</v>
      </c>
      <c r="E37" s="44">
        <f t="shared" ref="E37:E38" si="7">IF(ISERROR(D37/$B37),"",D37/$B37)</f>
        <v>1</v>
      </c>
      <c r="F37" s="14">
        <f t="shared" si="5"/>
        <v>0</v>
      </c>
      <c r="G37" s="28">
        <f t="shared" si="6"/>
        <v>0</v>
      </c>
    </row>
    <row r="38" spans="1:7" x14ac:dyDescent="0.25">
      <c r="A38" s="27" t="s">
        <v>58</v>
      </c>
      <c r="B38" s="9">
        <f>SUM(Effectifs!AJ8:AJ907)</f>
        <v>2</v>
      </c>
      <c r="C38" s="28">
        <f t="shared" si="4"/>
        <v>0.33333333333333331</v>
      </c>
      <c r="D38" s="43">
        <f>SUM(Effectifs!AT8:AT907)</f>
        <v>1</v>
      </c>
      <c r="E38" s="44">
        <f t="shared" si="7"/>
        <v>0.5</v>
      </c>
      <c r="F38" s="14">
        <f t="shared" si="5"/>
        <v>1</v>
      </c>
      <c r="G38" s="28">
        <f t="shared" si="6"/>
        <v>0.5</v>
      </c>
    </row>
    <row r="40" spans="1:7" ht="15.75" x14ac:dyDescent="0.25">
      <c r="A40" s="54" t="s">
        <v>138</v>
      </c>
      <c r="B40" s="60"/>
      <c r="C40" s="60"/>
      <c r="D40" s="60"/>
      <c r="E40" s="60"/>
      <c r="F40" s="60"/>
      <c r="G40" s="60"/>
    </row>
    <row r="41" spans="1:7" x14ac:dyDescent="0.25">
      <c r="A41" s="27">
        <v>2017</v>
      </c>
      <c r="B41" s="9">
        <f>COUNTA('Tableau suivi entretiens'!$I$8:$I$907)</f>
        <v>4</v>
      </c>
      <c r="C41" s="28"/>
      <c r="D41" s="84"/>
      <c r="E41" s="85"/>
      <c r="F41" s="14"/>
      <c r="G41" s="28"/>
    </row>
    <row r="42" spans="1:7" x14ac:dyDescent="0.25">
      <c r="A42" s="27">
        <v>2018</v>
      </c>
      <c r="B42" s="9">
        <f>COUNTA('Tableau suivi entretiens'!$J$8:$J$907)</f>
        <v>0</v>
      </c>
      <c r="C42" s="28"/>
      <c r="D42" s="84"/>
      <c r="E42" s="85"/>
      <c r="F42" s="14"/>
      <c r="G42" s="28"/>
    </row>
    <row r="43" spans="1:7" x14ac:dyDescent="0.25">
      <c r="A43" s="27">
        <v>2019</v>
      </c>
      <c r="B43" s="9">
        <f>COUNTA('Tableau suivi entretiens'!$K$8:$K$907)</f>
        <v>0</v>
      </c>
      <c r="C43" s="28"/>
      <c r="D43" s="84"/>
      <c r="E43" s="85"/>
      <c r="F43" s="14"/>
      <c r="G43" s="28"/>
    </row>
    <row r="44" spans="1:7" x14ac:dyDescent="0.25">
      <c r="A44" s="27">
        <v>2020</v>
      </c>
      <c r="B44" s="4">
        <f>COUNTA('Tableau suivi entretiens'!$L$8:$L$907)</f>
        <v>0</v>
      </c>
    </row>
    <row r="45" spans="1:7" x14ac:dyDescent="0.25">
      <c r="A45" s="27">
        <v>2021</v>
      </c>
      <c r="B45" s="4">
        <f>COUNTA('Tableau suivi entretiens'!$M$8:$M$907)</f>
        <v>0</v>
      </c>
    </row>
    <row r="46" spans="1:7" x14ac:dyDescent="0.25">
      <c r="A46" s="27">
        <v>2022</v>
      </c>
      <c r="B46" s="4">
        <f>COUNTA('Tableau suivi entretiens'!$N$8:$N$907)</f>
        <v>0</v>
      </c>
    </row>
    <row r="47" spans="1:7" x14ac:dyDescent="0.25">
      <c r="A47" s="27">
        <v>2023</v>
      </c>
      <c r="B47" s="4">
        <f>COUNTA('Tableau suivi entretiens'!$O$8:$O$907)</f>
        <v>0</v>
      </c>
    </row>
    <row r="48" spans="1:7" x14ac:dyDescent="0.25">
      <c r="A48" s="27">
        <v>2024</v>
      </c>
      <c r="B48" s="4">
        <f>COUNTA('Tableau suivi entretiens'!$P$8:$P$907)</f>
        <v>0</v>
      </c>
    </row>
    <row r="49" spans="1:2" x14ac:dyDescent="0.25">
      <c r="A49" s="27">
        <v>2025</v>
      </c>
      <c r="B49" s="4">
        <f>COUNTA('Tableau suivi entretiens'!$Q$8:$Q$907)</f>
        <v>0</v>
      </c>
    </row>
  </sheetData>
  <sheetProtection algorithmName="SHA-512" hashValue="KbO0t/r6dpJShG2fyoHFuI/W6OPnCEr+9eZ5zV2OZV4gE8lpzC7Y+D+ZoSJTKCGdJQ35ujZrOsiM9ZwylaYmxg==" saltValue="tEWCBWj0554Kz1XeBWB0QQ==" spinCount="100000" sheet="1" objects="1" scenarios="1"/>
  <mergeCells count="1">
    <mergeCell ref="B3:D3"/>
  </mergeCells>
  <pageMargins left="0.52" right="0.46" top="0.74803149606299213" bottom="0.74803149606299213" header="0.31496062992125984" footer="0.31496062992125984"/>
  <pageSetup paperSize="9"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F3CA3-D745-47B5-9F8C-8302E0AA692E}">
  <dimension ref="A7:I16"/>
  <sheetViews>
    <sheetView showGridLines="0" zoomScale="110" zoomScaleNormal="110" workbookViewId="0">
      <selection activeCell="A19" sqref="A19"/>
    </sheetView>
  </sheetViews>
  <sheetFormatPr baseColWidth="10" defaultRowHeight="15" x14ac:dyDescent="0.25"/>
  <cols>
    <col min="8" max="8" width="42.85546875" customWidth="1"/>
  </cols>
  <sheetData>
    <row r="7" spans="1:9" ht="21" x14ac:dyDescent="0.35">
      <c r="A7" s="46" t="s">
        <v>103</v>
      </c>
    </row>
    <row r="8" spans="1:9" ht="18.75" x14ac:dyDescent="0.3">
      <c r="A8" s="47"/>
    </row>
    <row r="9" spans="1:9" ht="18.75" x14ac:dyDescent="0.3">
      <c r="B9" s="48" t="s">
        <v>104</v>
      </c>
    </row>
    <row r="10" spans="1:9" ht="18.75" x14ac:dyDescent="0.3">
      <c r="B10" s="1"/>
      <c r="C10" s="138" t="s">
        <v>162</v>
      </c>
      <c r="D10" s="138"/>
      <c r="E10" s="138"/>
      <c r="F10" s="138"/>
      <c r="G10" s="138"/>
      <c r="H10" s="138"/>
      <c r="I10" s="49" t="s">
        <v>105</v>
      </c>
    </row>
    <row r="14" spans="1:9" x14ac:dyDescent="0.25">
      <c r="A14" s="50" t="s">
        <v>106</v>
      </c>
    </row>
    <row r="15" spans="1:9" x14ac:dyDescent="0.25">
      <c r="A15" s="51" t="s">
        <v>107</v>
      </c>
    </row>
    <row r="16" spans="1:9" x14ac:dyDescent="0.25">
      <c r="A16" s="52" t="s">
        <v>108</v>
      </c>
    </row>
  </sheetData>
  <sheetProtection algorithmName="SHA-512" hashValue="4Po5GhpcK/eByjAJUv2lVIRVmF99YiGRVdRMNighG1N1ELjPw1woF/j24V4iKdk48/oQU4YOCKcLeTaVg4XN/g==" saltValue="NpfUdjNNTfT5LOPT7yh0Jg==" spinCount="100000" sheet="1" objects="1" scenarios="1"/>
  <mergeCells count="1">
    <mergeCell ref="C10:H10"/>
  </mergeCells>
  <hyperlinks>
    <hyperlink ref="C10" r:id="rId1" xr:uid="{D2D62BAA-7475-4673-8084-98FD566B1EFE}"/>
    <hyperlink ref="A15" r:id="rId2" xr:uid="{8504F69D-43A3-4A5D-B3FF-0D2E8EC7E505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Effectifs</vt:lpstr>
      <vt:lpstr>Tableau suivi entretiens</vt:lpstr>
      <vt:lpstr>Fiche d'entretien</vt:lpstr>
      <vt:lpstr>Indicateurs</vt:lpstr>
      <vt:lpstr>Mot de passe</vt:lpstr>
      <vt:lpstr>'Fiche d''entretien'!Zone_d_impression</vt:lpstr>
      <vt:lpstr>Indicateurs!Zone_d_impression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2021-06-29T12:29:05Z</cp:lastPrinted>
  <dcterms:created xsi:type="dcterms:W3CDTF">2021-04-07T10:37:31Z</dcterms:created>
  <dcterms:modified xsi:type="dcterms:W3CDTF">2021-06-29T12:33:10Z</dcterms:modified>
</cp:coreProperties>
</file>