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5D2C680-4EE5-48B2-8ACC-C52CD7153AF2}" xr6:coauthVersionLast="47" xr6:coauthVersionMax="47" xr10:uidLastSave="{00000000-0000-0000-0000-000000000000}"/>
  <bookViews>
    <workbookView xWindow="-120" yWindow="-120" windowWidth="29040" windowHeight="15840" xr2:uid="{4ABC5A0F-E01A-4E65-8A5F-F28E4B796870}"/>
  </bookViews>
  <sheets>
    <sheet name="Classement date Excel" sheetId="3" r:id="rId1"/>
    <sheet name="Classement gestion doublon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G12" i="3"/>
  <c r="H12" i="3" s="1"/>
  <c r="G11" i="3"/>
  <c r="H11" i="3" s="1"/>
  <c r="G10" i="3"/>
  <c r="H10" i="3" s="1"/>
  <c r="G9" i="3"/>
  <c r="H9" i="3" s="1"/>
  <c r="G8" i="3"/>
  <c r="H8" i="3" s="1"/>
  <c r="G7" i="3"/>
  <c r="G6" i="3"/>
  <c r="H6" i="3" s="1"/>
  <c r="G5" i="3"/>
  <c r="H5" i="3" s="1"/>
  <c r="H13" i="3"/>
  <c r="H7" i="3"/>
  <c r="H21" i="1"/>
  <c r="J21" i="1" s="1"/>
  <c r="H20" i="1"/>
  <c r="J20" i="1" s="1"/>
  <c r="H19" i="1"/>
  <c r="K19" i="1" s="1"/>
  <c r="H18" i="1"/>
  <c r="J18" i="1" s="1"/>
  <c r="H17" i="1"/>
  <c r="K17" i="1" s="1"/>
  <c r="H16" i="1"/>
  <c r="J16" i="1" s="1"/>
  <c r="H15" i="1"/>
  <c r="K15" i="1" s="1"/>
  <c r="H14" i="1"/>
  <c r="J14" i="1" s="1"/>
  <c r="H13" i="1"/>
  <c r="K13" i="1" s="1"/>
  <c r="H12" i="1"/>
  <c r="J12" i="1" s="1"/>
  <c r="H11" i="1"/>
  <c r="J11" i="1" s="1"/>
  <c r="H10" i="1"/>
  <c r="K10" i="1" s="1"/>
  <c r="H9" i="1"/>
  <c r="J9" i="1" s="1"/>
  <c r="H8" i="1"/>
  <c r="K8" i="1" s="1"/>
  <c r="H7" i="1"/>
  <c r="K7" i="1" s="1"/>
  <c r="H6" i="1"/>
  <c r="J6" i="1" s="1"/>
  <c r="K11" i="1"/>
  <c r="H5" i="1"/>
  <c r="J5" i="1" s="1"/>
  <c r="I21" i="1"/>
  <c r="I20" i="1"/>
  <c r="I19" i="1"/>
  <c r="I18" i="1"/>
  <c r="I17" i="1"/>
  <c r="I16" i="1"/>
  <c r="I15" i="1"/>
  <c r="I1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D21" i="3"/>
  <c r="D20" i="3"/>
  <c r="D19" i="3"/>
  <c r="E19" i="3" s="1"/>
  <c r="D18" i="3"/>
  <c r="E18" i="3" s="1"/>
  <c r="D17" i="3"/>
  <c r="E17" i="3" s="1"/>
  <c r="D16" i="3"/>
  <c r="D15" i="3"/>
  <c r="E15" i="3" s="1"/>
  <c r="D14" i="3"/>
  <c r="D13" i="3"/>
  <c r="E13" i="3" s="1"/>
  <c r="D12" i="3"/>
  <c r="E12" i="3" s="1"/>
  <c r="D11" i="3"/>
  <c r="E11" i="3" s="1"/>
  <c r="D10" i="3"/>
  <c r="D9" i="3"/>
  <c r="D8" i="3"/>
  <c r="D7" i="3"/>
  <c r="E7" i="3" s="1"/>
  <c r="D6" i="3"/>
  <c r="E6" i="3" s="1"/>
  <c r="D5" i="3"/>
  <c r="E5" i="3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5" i="1"/>
  <c r="K21" i="1" l="1"/>
  <c r="K20" i="1"/>
  <c r="K18" i="1"/>
  <c r="J17" i="1"/>
  <c r="K16" i="1"/>
  <c r="J15" i="1"/>
  <c r="K14" i="1"/>
  <c r="K12" i="1"/>
  <c r="J10" i="1"/>
  <c r="K9" i="1"/>
  <c r="J8" i="1"/>
  <c r="K6" i="1"/>
  <c r="J19" i="1"/>
  <c r="J13" i="1"/>
  <c r="J7" i="1"/>
  <c r="K5" i="1"/>
  <c r="I12" i="1"/>
  <c r="I7" i="1"/>
  <c r="I5" i="1"/>
  <c r="I10" i="1"/>
  <c r="I11" i="1"/>
  <c r="I13" i="1"/>
  <c r="I8" i="1"/>
  <c r="I9" i="1"/>
  <c r="I6" i="1"/>
  <c r="E8" i="3"/>
  <c r="E20" i="3"/>
  <c r="E9" i="3"/>
  <c r="E21" i="3"/>
  <c r="E10" i="3"/>
  <c r="E16" i="3"/>
  <c r="E14" i="3"/>
</calcChain>
</file>

<file path=xl/sharedStrings.xml><?xml version="1.0" encoding="utf-8"?>
<sst xmlns="http://schemas.openxmlformats.org/spreadsheetml/2006/main" count="59" uniqueCount="30">
  <si>
    <t>Formule Excel classement date</t>
  </si>
  <si>
    <t>Date</t>
  </si>
  <si>
    <t>Evénement</t>
  </si>
  <si>
    <t>Evénement 1</t>
  </si>
  <si>
    <t>Evénement 2</t>
  </si>
  <si>
    <t>Evénement 3</t>
  </si>
  <si>
    <t>Evénement 4</t>
  </si>
  <si>
    <t>Evénement 5</t>
  </si>
  <si>
    <t>Evénement 6</t>
  </si>
  <si>
    <t>Evénement 7</t>
  </si>
  <si>
    <t>Evénement 8</t>
  </si>
  <si>
    <t>Evénement 9</t>
  </si>
  <si>
    <t>Evénement 10</t>
  </si>
  <si>
    <t>Evénement 11</t>
  </si>
  <si>
    <t>Evénement 12</t>
  </si>
  <si>
    <t>Evénement 13</t>
  </si>
  <si>
    <t>Evénement 14</t>
  </si>
  <si>
    <t>Evénement 15</t>
  </si>
  <si>
    <t>Evénement 16</t>
  </si>
  <si>
    <t>Evénement 17</t>
  </si>
  <si>
    <t>Rang</t>
  </si>
  <si>
    <t>Rappel date</t>
  </si>
  <si>
    <t>Rappel événement</t>
  </si>
  <si>
    <t>NOUVEAU CLASSEMENT :</t>
  </si>
  <si>
    <t>Cas sans doublon</t>
  </si>
  <si>
    <t>TABLEAU DE DEPART (dans le désordre) :</t>
  </si>
  <si>
    <t>Cas avec doublons</t>
  </si>
  <si>
    <t>N° d'ordre</t>
  </si>
  <si>
    <t>Rang avec distinction</t>
  </si>
  <si>
    <t>NOUVEAU CLASSEMENT DECROISSANT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</si>
</sst>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sz val="8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ADC4-30DB-4869-A69F-ABC722A873EE}">
  <dimension ref="A1:H22"/>
  <sheetViews>
    <sheetView showGridLines="0" tabSelected="1" zoomScale="110" zoomScaleNormal="110" workbookViewId="0">
      <selection activeCell="A23" sqref="A23"/>
    </sheetView>
  </sheetViews>
  <sheetFormatPr baseColWidth="10" defaultRowHeight="15" x14ac:dyDescent="0.25"/>
  <cols>
    <col min="1" max="1" width="18.85546875" style="3" customWidth="1"/>
    <col min="2" max="2" width="30" customWidth="1"/>
    <col min="3" max="3" width="12.140625" customWidth="1"/>
    <col min="4" max="4" width="17.5703125" customWidth="1"/>
    <col min="5" max="5" width="25.7109375" customWidth="1"/>
    <col min="7" max="7" width="18.140625" customWidth="1"/>
    <col min="8" max="8" width="25.7109375" customWidth="1"/>
  </cols>
  <sheetData>
    <row r="1" spans="1:8" ht="26.25" x14ac:dyDescent="0.4">
      <c r="A1" s="2" t="s">
        <v>0</v>
      </c>
    </row>
    <row r="2" spans="1:8" ht="21" x14ac:dyDescent="0.35">
      <c r="A2" s="16" t="s">
        <v>24</v>
      </c>
    </row>
    <row r="3" spans="1:8" ht="65.25" customHeight="1" x14ac:dyDescent="0.25">
      <c r="A3" s="7" t="s">
        <v>25</v>
      </c>
      <c r="D3" s="7" t="s">
        <v>23</v>
      </c>
      <c r="G3" s="7" t="s">
        <v>29</v>
      </c>
    </row>
    <row r="4" spans="1:8" ht="33" customHeight="1" x14ac:dyDescent="0.25">
      <c r="A4" s="12" t="s">
        <v>1</v>
      </c>
      <c r="B4" s="13" t="s">
        <v>2</v>
      </c>
      <c r="D4" s="12" t="s">
        <v>1</v>
      </c>
      <c r="E4" s="12" t="s">
        <v>2</v>
      </c>
      <c r="G4" s="12" t="s">
        <v>1</v>
      </c>
      <c r="H4" s="12" t="s">
        <v>2</v>
      </c>
    </row>
    <row r="5" spans="1:8" x14ac:dyDescent="0.25">
      <c r="A5" s="10">
        <v>44370</v>
      </c>
      <c r="B5" s="11" t="s">
        <v>16</v>
      </c>
      <c r="D5" s="10">
        <f>SMALL($A$5:$A$21,1)</f>
        <v>38465</v>
      </c>
      <c r="E5" s="11" t="str">
        <f>VLOOKUP(D5,$A$5:$B$21,2,0)</f>
        <v>Evénement 1</v>
      </c>
      <c r="F5" s="1"/>
      <c r="G5" s="10">
        <f>LARGE($A$5:$A$21,1)</f>
        <v>44862</v>
      </c>
      <c r="H5" s="11" t="str">
        <f>VLOOKUP(G5,$A$5:$B$21,2,0)</f>
        <v>Evénement 17</v>
      </c>
    </row>
    <row r="6" spans="1:8" x14ac:dyDescent="0.25">
      <c r="A6" s="10">
        <v>43944</v>
      </c>
      <c r="B6" s="11" t="s">
        <v>14</v>
      </c>
      <c r="D6" s="10">
        <f>SMALL($A$5:$A$21,2)</f>
        <v>39074</v>
      </c>
      <c r="E6" s="11" t="str">
        <f t="shared" ref="E6:E21" si="0">VLOOKUP(D6,$A$5:$B$21,2,0)</f>
        <v>Evénement 2</v>
      </c>
      <c r="F6" s="1"/>
      <c r="G6" s="10">
        <f>LARGE($A$5:$A$21,2)</f>
        <v>44859</v>
      </c>
      <c r="H6" s="11" t="str">
        <f t="shared" ref="H6:H21" si="1">VLOOKUP(G6,$A$5:$B$21,2,0)</f>
        <v>Evénement 16</v>
      </c>
    </row>
    <row r="7" spans="1:8" x14ac:dyDescent="0.25">
      <c r="A7" s="10">
        <v>43639</v>
      </c>
      <c r="B7" s="11" t="s">
        <v>12</v>
      </c>
      <c r="D7" s="10">
        <f>SMALL($A$5:$A$21,3)</f>
        <v>40068</v>
      </c>
      <c r="E7" s="11" t="str">
        <f t="shared" si="0"/>
        <v>Evénement 3</v>
      </c>
      <c r="F7" s="1"/>
      <c r="G7" s="10">
        <f>LARGE($A$5:$A$21,3)</f>
        <v>44412</v>
      </c>
      <c r="H7" s="11" t="str">
        <f t="shared" si="1"/>
        <v>Evénement 15</v>
      </c>
    </row>
    <row r="8" spans="1:8" x14ac:dyDescent="0.25">
      <c r="A8" s="10">
        <v>44412</v>
      </c>
      <c r="B8" s="11" t="s">
        <v>17</v>
      </c>
      <c r="D8" s="10">
        <f>SMALL($A$5:$A$21,4)</f>
        <v>40409</v>
      </c>
      <c r="E8" s="11" t="str">
        <f t="shared" si="0"/>
        <v>Evénement 4</v>
      </c>
      <c r="F8" s="1"/>
      <c r="G8" s="10">
        <f>LARGE($A$5:$A$21,4)</f>
        <v>44370</v>
      </c>
      <c r="H8" s="11" t="str">
        <f t="shared" si="1"/>
        <v>Evénement 14</v>
      </c>
    </row>
    <row r="9" spans="1:8" x14ac:dyDescent="0.25">
      <c r="A9" s="10">
        <v>44127</v>
      </c>
      <c r="B9" s="11" t="s">
        <v>15</v>
      </c>
      <c r="D9" s="10">
        <f>SMALL($A$5:$A$21,5)</f>
        <v>40642</v>
      </c>
      <c r="E9" s="11" t="str">
        <f t="shared" si="0"/>
        <v>Evénement 5</v>
      </c>
      <c r="F9" s="1"/>
      <c r="G9" s="10">
        <f>LARGE($A$5:$A$21,5)</f>
        <v>44127</v>
      </c>
      <c r="H9" s="11" t="str">
        <f t="shared" si="1"/>
        <v>Evénement 13</v>
      </c>
    </row>
    <row r="10" spans="1:8" x14ac:dyDescent="0.25">
      <c r="A10" s="10">
        <v>39074</v>
      </c>
      <c r="B10" s="11" t="s">
        <v>4</v>
      </c>
      <c r="D10" s="10">
        <f>SMALL($A$5:$A$21,6)</f>
        <v>42411</v>
      </c>
      <c r="E10" s="11" t="str">
        <f t="shared" si="0"/>
        <v>Evénement 6</v>
      </c>
      <c r="F10" s="1"/>
      <c r="G10" s="10">
        <f>LARGE($A$5:$A$21,6)</f>
        <v>43944</v>
      </c>
      <c r="H10" s="11" t="str">
        <f t="shared" si="1"/>
        <v>Evénement 12</v>
      </c>
    </row>
    <row r="11" spans="1:8" x14ac:dyDescent="0.25">
      <c r="A11" s="10">
        <v>43657</v>
      </c>
      <c r="B11" s="11" t="s">
        <v>13</v>
      </c>
      <c r="D11" s="10">
        <f>SMALL($A$5:$A$21,7)</f>
        <v>42583</v>
      </c>
      <c r="E11" s="11" t="str">
        <f t="shared" si="0"/>
        <v>Evénement 7</v>
      </c>
      <c r="F11" s="1"/>
      <c r="G11" s="10">
        <f>LARGE($A$5:$A$21,7)</f>
        <v>43657</v>
      </c>
      <c r="H11" s="11" t="str">
        <f t="shared" si="1"/>
        <v>Evénement 11</v>
      </c>
    </row>
    <row r="12" spans="1:8" x14ac:dyDescent="0.25">
      <c r="A12" s="10">
        <v>38465</v>
      </c>
      <c r="B12" s="11" t="s">
        <v>3</v>
      </c>
      <c r="D12" s="10">
        <f>SMALL($A$5:$A$21,8)</f>
        <v>42909</v>
      </c>
      <c r="E12" s="11" t="str">
        <f t="shared" si="0"/>
        <v>Evénement 8</v>
      </c>
      <c r="F12" s="1"/>
      <c r="G12" s="10">
        <f>LARGE($A$5:$A$21,8)</f>
        <v>43639</v>
      </c>
      <c r="H12" s="11" t="str">
        <f t="shared" si="1"/>
        <v>Evénement 10</v>
      </c>
    </row>
    <row r="13" spans="1:8" x14ac:dyDescent="0.25">
      <c r="A13" s="10">
        <v>42909</v>
      </c>
      <c r="B13" s="11" t="s">
        <v>10</v>
      </c>
      <c r="D13" s="10">
        <f>SMALL($A$5:$A$21,9)</f>
        <v>43099</v>
      </c>
      <c r="E13" s="11" t="str">
        <f t="shared" si="0"/>
        <v>Evénement 9</v>
      </c>
      <c r="F13" s="1"/>
      <c r="G13" s="10">
        <f>LARGE($A$5:$A$21,9)</f>
        <v>43099</v>
      </c>
      <c r="H13" s="11" t="str">
        <f t="shared" si="1"/>
        <v>Evénement 9</v>
      </c>
    </row>
    <row r="14" spans="1:8" x14ac:dyDescent="0.25">
      <c r="A14" s="10">
        <v>42583</v>
      </c>
      <c r="B14" s="11" t="s">
        <v>9</v>
      </c>
      <c r="D14" s="10">
        <f>SMALL($A$5:$A$21,10)</f>
        <v>43639</v>
      </c>
      <c r="E14" s="11" t="str">
        <f t="shared" si="0"/>
        <v>Evénement 10</v>
      </c>
      <c r="F14" s="1"/>
      <c r="G14" s="10">
        <f>LARGE($A$5:$A$21,10)</f>
        <v>42909</v>
      </c>
      <c r="H14" s="11" t="str">
        <f t="shared" si="1"/>
        <v>Evénement 8</v>
      </c>
    </row>
    <row r="15" spans="1:8" x14ac:dyDescent="0.25">
      <c r="A15" s="10">
        <v>44862</v>
      </c>
      <c r="B15" s="11" t="s">
        <v>19</v>
      </c>
      <c r="D15" s="10">
        <f>SMALL($A$5:$A$21,11)</f>
        <v>43657</v>
      </c>
      <c r="E15" s="11" t="str">
        <f t="shared" si="0"/>
        <v>Evénement 11</v>
      </c>
      <c r="F15" s="1"/>
      <c r="G15" s="10">
        <f>LARGE($A$5:$A$21,11)</f>
        <v>42583</v>
      </c>
      <c r="H15" s="11" t="str">
        <f t="shared" si="1"/>
        <v>Evénement 7</v>
      </c>
    </row>
    <row r="16" spans="1:8" x14ac:dyDescent="0.25">
      <c r="A16" s="10">
        <v>43099</v>
      </c>
      <c r="B16" s="11" t="s">
        <v>11</v>
      </c>
      <c r="D16" s="10">
        <f>SMALL($A$5:$A$21,12)</f>
        <v>43944</v>
      </c>
      <c r="E16" s="11" t="str">
        <f t="shared" si="0"/>
        <v>Evénement 12</v>
      </c>
      <c r="F16" s="1"/>
      <c r="G16" s="10">
        <f>LARGE($A$5:$A$21,12)</f>
        <v>42411</v>
      </c>
      <c r="H16" s="11" t="str">
        <f t="shared" si="1"/>
        <v>Evénement 6</v>
      </c>
    </row>
    <row r="17" spans="1:8" x14ac:dyDescent="0.25">
      <c r="A17" s="10">
        <v>42411</v>
      </c>
      <c r="B17" s="11" t="s">
        <v>8</v>
      </c>
      <c r="D17" s="10">
        <f>SMALL($A$5:$A$21,13)</f>
        <v>44127</v>
      </c>
      <c r="E17" s="11" t="str">
        <f t="shared" si="0"/>
        <v>Evénement 13</v>
      </c>
      <c r="F17" s="1"/>
      <c r="G17" s="10">
        <f>LARGE($A$5:$A$21,13)</f>
        <v>40642</v>
      </c>
      <c r="H17" s="11" t="str">
        <f t="shared" si="1"/>
        <v>Evénement 5</v>
      </c>
    </row>
    <row r="18" spans="1:8" x14ac:dyDescent="0.25">
      <c r="A18" s="10">
        <v>40642</v>
      </c>
      <c r="B18" s="11" t="s">
        <v>7</v>
      </c>
      <c r="D18" s="10">
        <f>SMALL($A$5:$A$21,14)</f>
        <v>44370</v>
      </c>
      <c r="E18" s="11" t="str">
        <f t="shared" si="0"/>
        <v>Evénement 14</v>
      </c>
      <c r="F18" s="1"/>
      <c r="G18" s="10">
        <f>LARGE($A$5:$A$21,14)</f>
        <v>40409</v>
      </c>
      <c r="H18" s="11" t="str">
        <f t="shared" si="1"/>
        <v>Evénement 4</v>
      </c>
    </row>
    <row r="19" spans="1:8" x14ac:dyDescent="0.25">
      <c r="A19" s="10">
        <v>40068</v>
      </c>
      <c r="B19" s="11" t="s">
        <v>5</v>
      </c>
      <c r="D19" s="10">
        <f>SMALL($A$5:$A$21,15)</f>
        <v>44412</v>
      </c>
      <c r="E19" s="11" t="str">
        <f t="shared" si="0"/>
        <v>Evénement 15</v>
      </c>
      <c r="F19" s="1"/>
      <c r="G19" s="10">
        <f>LARGE($A$5:$A$21,15)</f>
        <v>40068</v>
      </c>
      <c r="H19" s="11" t="str">
        <f t="shared" si="1"/>
        <v>Evénement 3</v>
      </c>
    </row>
    <row r="20" spans="1:8" x14ac:dyDescent="0.25">
      <c r="A20" s="10">
        <v>40409</v>
      </c>
      <c r="B20" s="11" t="s">
        <v>6</v>
      </c>
      <c r="D20" s="10">
        <f>SMALL($A$5:$A$21,16)</f>
        <v>44859</v>
      </c>
      <c r="E20" s="11" t="str">
        <f t="shared" si="0"/>
        <v>Evénement 16</v>
      </c>
      <c r="F20" s="1"/>
      <c r="G20" s="10">
        <f>LARGE($A$5:$A$21,16)</f>
        <v>39074</v>
      </c>
      <c r="H20" s="11" t="str">
        <f t="shared" si="1"/>
        <v>Evénement 2</v>
      </c>
    </row>
    <row r="21" spans="1:8" x14ac:dyDescent="0.25">
      <c r="A21" s="10">
        <v>44859</v>
      </c>
      <c r="B21" s="11" t="s">
        <v>18</v>
      </c>
      <c r="D21" s="10">
        <f>SMALL($A$5:$A$21,17)</f>
        <v>44862</v>
      </c>
      <c r="E21" s="11" t="str">
        <f t="shared" si="0"/>
        <v>Evénement 17</v>
      </c>
      <c r="F21" s="1"/>
      <c r="G21" s="10">
        <f>LARGE($A$5:$A$21,17)</f>
        <v>38465</v>
      </c>
      <c r="H21" s="11" t="str">
        <f t="shared" si="1"/>
        <v>Evénement 1</v>
      </c>
    </row>
    <row r="22" spans="1:8" x14ac:dyDescent="0.25">
      <c r="F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4BB3-32C5-4BC4-8295-630077DBEF77}">
  <dimension ref="A1:L22"/>
  <sheetViews>
    <sheetView showGridLines="0" zoomScale="110" zoomScaleNormal="110" workbookViewId="0">
      <selection activeCell="J5" sqref="J5"/>
    </sheetView>
  </sheetViews>
  <sheetFormatPr baseColWidth="10" defaultRowHeight="15" x14ac:dyDescent="0.25"/>
  <cols>
    <col min="1" max="1" width="18.85546875" style="3" customWidth="1"/>
    <col min="2" max="2" width="30" customWidth="1"/>
    <col min="3" max="3" width="13.5703125" style="9" customWidth="1"/>
    <col min="4" max="4" width="11.42578125" style="9"/>
    <col min="5" max="5" width="16.42578125" style="9" customWidth="1"/>
    <col min="6" max="6" width="19.140625" customWidth="1"/>
    <col min="7" max="7" width="21.42578125" customWidth="1"/>
    <col min="8" max="8" width="16.42578125" style="9" customWidth="1"/>
    <col min="9" max="9" width="11.28515625" customWidth="1"/>
    <col min="10" max="10" width="17.5703125" customWidth="1"/>
    <col min="11" max="11" width="25.7109375" customWidth="1"/>
  </cols>
  <sheetData>
    <row r="1" spans="1:12" ht="26.25" x14ac:dyDescent="0.4">
      <c r="A1" s="2" t="s">
        <v>0</v>
      </c>
    </row>
    <row r="2" spans="1:12" ht="21" x14ac:dyDescent="0.35">
      <c r="A2" s="17" t="s">
        <v>26</v>
      </c>
    </row>
    <row r="3" spans="1:12" ht="57.75" customHeight="1" x14ac:dyDescent="0.25">
      <c r="I3" s="7" t="s">
        <v>23</v>
      </c>
      <c r="J3" s="5"/>
    </row>
    <row r="4" spans="1:12" ht="33" customHeight="1" x14ac:dyDescent="0.25">
      <c r="A4" s="12" t="s">
        <v>1</v>
      </c>
      <c r="B4" s="13" t="s">
        <v>2</v>
      </c>
      <c r="C4" s="8" t="s">
        <v>27</v>
      </c>
      <c r="D4" s="8" t="s">
        <v>20</v>
      </c>
      <c r="E4" s="19" t="s">
        <v>28</v>
      </c>
      <c r="F4" s="6" t="s">
        <v>21</v>
      </c>
      <c r="G4" s="7" t="s">
        <v>22</v>
      </c>
      <c r="H4" s="19" t="s">
        <v>28</v>
      </c>
      <c r="I4" s="15" t="s">
        <v>20</v>
      </c>
      <c r="J4" s="15" t="s">
        <v>1</v>
      </c>
      <c r="K4" s="12" t="s">
        <v>2</v>
      </c>
    </row>
    <row r="5" spans="1:12" x14ac:dyDescent="0.25">
      <c r="A5" s="10">
        <v>44370</v>
      </c>
      <c r="B5" s="11" t="s">
        <v>16</v>
      </c>
      <c r="C5" s="18">
        <v>1</v>
      </c>
      <c r="D5" s="9">
        <f>RANK(A5,$A$5:$A$21,1)</f>
        <v>14</v>
      </c>
      <c r="E5" s="9">
        <f>D5+C5/1000</f>
        <v>14.000999999999999</v>
      </c>
      <c r="F5" s="4">
        <f>A5</f>
        <v>44370</v>
      </c>
      <c r="G5" s="4" t="str">
        <f>B5</f>
        <v>Evénement 14</v>
      </c>
      <c r="H5" s="9">
        <f>SMALL($E$5:$E$21,1)</f>
        <v>1.006</v>
      </c>
      <c r="I5" s="14">
        <f>SMALL($D$5:$D$21,1)</f>
        <v>1</v>
      </c>
      <c r="J5" s="20">
        <f>VLOOKUP(H5,$E$5:$G$21,2,0)</f>
        <v>39074</v>
      </c>
      <c r="K5" s="10" t="str">
        <f>VLOOKUP(H5,$E$5:$G$21,3,0)</f>
        <v>Evénement 2</v>
      </c>
      <c r="L5" s="1"/>
    </row>
    <row r="6" spans="1:12" x14ac:dyDescent="0.25">
      <c r="A6" s="10">
        <v>43944</v>
      </c>
      <c r="B6" s="11" t="s">
        <v>14</v>
      </c>
      <c r="C6" s="18">
        <v>2</v>
      </c>
      <c r="D6" s="9">
        <f t="shared" ref="D6:D21" si="0">RANK(A6,$A$5:$A$21,1)</f>
        <v>10</v>
      </c>
      <c r="E6" s="9">
        <f t="shared" ref="E6:E21" si="1">D6+C6/1000</f>
        <v>10.002000000000001</v>
      </c>
      <c r="F6" s="4">
        <f t="shared" ref="F6:G21" si="2">A6</f>
        <v>43944</v>
      </c>
      <c r="G6" s="4" t="str">
        <f t="shared" si="2"/>
        <v>Evénement 12</v>
      </c>
      <c r="H6" s="9">
        <f>SMALL($E$5:$E$21,2)</f>
        <v>2.016</v>
      </c>
      <c r="I6" s="14">
        <f>SMALL($D$5:$D$21,2)</f>
        <v>2</v>
      </c>
      <c r="J6" s="20">
        <f t="shared" ref="J6:J21" si="3">VLOOKUP(H6,$E$5:$G$21,2,0)</f>
        <v>40409</v>
      </c>
      <c r="K6" s="10" t="str">
        <f t="shared" ref="K6:K21" si="4">VLOOKUP(H6,$E$5:$G$21,3,0)</f>
        <v>Evénement 4</v>
      </c>
      <c r="L6" s="1"/>
    </row>
    <row r="7" spans="1:12" x14ac:dyDescent="0.25">
      <c r="A7" s="10">
        <v>43639</v>
      </c>
      <c r="B7" s="11" t="s">
        <v>12</v>
      </c>
      <c r="C7" s="18">
        <v>3</v>
      </c>
      <c r="D7" s="9">
        <f t="shared" si="0"/>
        <v>6</v>
      </c>
      <c r="E7" s="9">
        <f t="shared" si="1"/>
        <v>6.0030000000000001</v>
      </c>
      <c r="F7" s="4">
        <f t="shared" si="2"/>
        <v>43639</v>
      </c>
      <c r="G7" s="4" t="str">
        <f t="shared" si="2"/>
        <v>Evénement 10</v>
      </c>
      <c r="H7" s="9">
        <f>SMALL($E$5:$E$21,3)</f>
        <v>3.0129999999999999</v>
      </c>
      <c r="I7" s="14">
        <f>SMALL($D$5:$D$21,3)</f>
        <v>3</v>
      </c>
      <c r="J7" s="20">
        <f t="shared" si="3"/>
        <v>42411</v>
      </c>
      <c r="K7" s="10" t="str">
        <f t="shared" si="4"/>
        <v>Evénement 6</v>
      </c>
      <c r="L7" s="1"/>
    </row>
    <row r="8" spans="1:12" x14ac:dyDescent="0.25">
      <c r="A8" s="10">
        <v>44412</v>
      </c>
      <c r="B8" s="11" t="s">
        <v>17</v>
      </c>
      <c r="C8" s="18">
        <v>4</v>
      </c>
      <c r="D8" s="9">
        <f t="shared" si="0"/>
        <v>15</v>
      </c>
      <c r="E8" s="9">
        <f t="shared" si="1"/>
        <v>15.004</v>
      </c>
      <c r="F8" s="4">
        <f t="shared" si="2"/>
        <v>44412</v>
      </c>
      <c r="G8" s="4" t="str">
        <f t="shared" si="2"/>
        <v>Evénement 15</v>
      </c>
      <c r="H8" s="9">
        <f>SMALL($E$5:$E$21,4)</f>
        <v>4.0090000000000003</v>
      </c>
      <c r="I8" s="14">
        <f>SMALL($D$5:$D$21,4)</f>
        <v>4</v>
      </c>
      <c r="J8" s="20">
        <f t="shared" si="3"/>
        <v>42909</v>
      </c>
      <c r="K8" s="10" t="str">
        <f t="shared" si="4"/>
        <v>Evénement 8</v>
      </c>
      <c r="L8" s="1"/>
    </row>
    <row r="9" spans="1:12" x14ac:dyDescent="0.25">
      <c r="A9" s="10">
        <v>44127</v>
      </c>
      <c r="B9" s="11" t="s">
        <v>15</v>
      </c>
      <c r="C9" s="18">
        <v>5</v>
      </c>
      <c r="D9" s="9">
        <f t="shared" si="0"/>
        <v>11</v>
      </c>
      <c r="E9" s="9">
        <f t="shared" si="1"/>
        <v>11.005000000000001</v>
      </c>
      <c r="F9" s="4">
        <f t="shared" si="2"/>
        <v>44127</v>
      </c>
      <c r="G9" s="4" t="str">
        <f t="shared" si="2"/>
        <v>Evénement 13</v>
      </c>
      <c r="H9" s="9">
        <f>SMALL($E$5:$E$21,5)</f>
        <v>5.0119999999999996</v>
      </c>
      <c r="I9" s="14">
        <f>SMALL($D$5:$D$21,5)</f>
        <v>5</v>
      </c>
      <c r="J9" s="20">
        <f t="shared" si="3"/>
        <v>43099</v>
      </c>
      <c r="K9" s="10" t="str">
        <f t="shared" si="4"/>
        <v>Evénement 9</v>
      </c>
      <c r="L9" s="1"/>
    </row>
    <row r="10" spans="1:12" x14ac:dyDescent="0.25">
      <c r="A10" s="10">
        <v>39074</v>
      </c>
      <c r="B10" s="11" t="s">
        <v>4</v>
      </c>
      <c r="C10" s="18">
        <v>6</v>
      </c>
      <c r="D10" s="9">
        <f t="shared" si="0"/>
        <v>1</v>
      </c>
      <c r="E10" s="9">
        <f t="shared" si="1"/>
        <v>1.006</v>
      </c>
      <c r="F10" s="4">
        <f t="shared" si="2"/>
        <v>39074</v>
      </c>
      <c r="G10" s="4" t="str">
        <f t="shared" si="2"/>
        <v>Evénement 2</v>
      </c>
      <c r="H10" s="9">
        <f>SMALL($E$5:$E$21,6)</f>
        <v>6.0030000000000001</v>
      </c>
      <c r="I10" s="14">
        <f>SMALL($D$5:$D$21,6)</f>
        <v>6</v>
      </c>
      <c r="J10" s="20">
        <f t="shared" si="3"/>
        <v>43639</v>
      </c>
      <c r="K10" s="10" t="str">
        <f t="shared" si="4"/>
        <v>Evénement 10</v>
      </c>
      <c r="L10" s="1"/>
    </row>
    <row r="11" spans="1:12" x14ac:dyDescent="0.25">
      <c r="A11" s="10">
        <v>43657</v>
      </c>
      <c r="B11" s="11" t="s">
        <v>13</v>
      </c>
      <c r="C11" s="18">
        <v>7</v>
      </c>
      <c r="D11" s="9">
        <f t="shared" si="0"/>
        <v>7</v>
      </c>
      <c r="E11" s="9">
        <f t="shared" si="1"/>
        <v>7.0069999999999997</v>
      </c>
      <c r="F11" s="4">
        <f t="shared" si="2"/>
        <v>43657</v>
      </c>
      <c r="G11" s="4" t="str">
        <f t="shared" si="2"/>
        <v>Evénement 11</v>
      </c>
      <c r="H11" s="9">
        <f>SMALL($E$5:$E$21,7)</f>
        <v>7.0069999999999997</v>
      </c>
      <c r="I11" s="14">
        <f>SMALL($D$5:$D$21,7)</f>
        <v>7</v>
      </c>
      <c r="J11" s="20">
        <f t="shared" si="3"/>
        <v>43657</v>
      </c>
      <c r="K11" s="10" t="str">
        <f t="shared" si="4"/>
        <v>Evénement 11</v>
      </c>
      <c r="L11" s="1"/>
    </row>
    <row r="12" spans="1:12" x14ac:dyDescent="0.25">
      <c r="A12" s="10">
        <v>44127</v>
      </c>
      <c r="B12" s="11" t="s">
        <v>3</v>
      </c>
      <c r="C12" s="18">
        <v>8</v>
      </c>
      <c r="D12" s="9">
        <f t="shared" si="0"/>
        <v>11</v>
      </c>
      <c r="E12" s="9">
        <f t="shared" si="1"/>
        <v>11.007999999999999</v>
      </c>
      <c r="F12" s="4">
        <f t="shared" si="2"/>
        <v>44127</v>
      </c>
      <c r="G12" s="4" t="str">
        <f t="shared" si="2"/>
        <v>Evénement 1</v>
      </c>
      <c r="H12" s="9">
        <f>SMALL($E$5:$E$21,8)</f>
        <v>7.0140000000000002</v>
      </c>
      <c r="I12" s="14">
        <f>SMALL($D$5:$D$21,8)</f>
        <v>7</v>
      </c>
      <c r="J12" s="20">
        <f t="shared" si="3"/>
        <v>43657</v>
      </c>
      <c r="K12" s="10" t="str">
        <f t="shared" si="4"/>
        <v>Evénement 5</v>
      </c>
      <c r="L12" s="1"/>
    </row>
    <row r="13" spans="1:12" x14ac:dyDescent="0.25">
      <c r="A13" s="10">
        <v>42909</v>
      </c>
      <c r="B13" s="11" t="s">
        <v>10</v>
      </c>
      <c r="C13" s="18">
        <v>9</v>
      </c>
      <c r="D13" s="9">
        <f t="shared" si="0"/>
        <v>4</v>
      </c>
      <c r="E13" s="9">
        <f t="shared" si="1"/>
        <v>4.0090000000000003</v>
      </c>
      <c r="F13" s="4">
        <f t="shared" si="2"/>
        <v>42909</v>
      </c>
      <c r="G13" s="4" t="str">
        <f t="shared" si="2"/>
        <v>Evénement 8</v>
      </c>
      <c r="H13" s="9">
        <f>SMALL($E$5:$E$21,9)</f>
        <v>7.0149999999999997</v>
      </c>
      <c r="I13" s="14">
        <f>SMALL($D$5:$D$21,9)</f>
        <v>7</v>
      </c>
      <c r="J13" s="20">
        <f t="shared" si="3"/>
        <v>43657</v>
      </c>
      <c r="K13" s="10" t="str">
        <f t="shared" si="4"/>
        <v>Evénement 3</v>
      </c>
      <c r="L13" s="1"/>
    </row>
    <row r="14" spans="1:12" x14ac:dyDescent="0.25">
      <c r="A14" s="10">
        <v>44127</v>
      </c>
      <c r="B14" s="11" t="s">
        <v>9</v>
      </c>
      <c r="C14" s="18">
        <v>10</v>
      </c>
      <c r="D14" s="9">
        <f t="shared" si="0"/>
        <v>11</v>
      </c>
      <c r="E14" s="9">
        <f t="shared" si="1"/>
        <v>11.01</v>
      </c>
      <c r="F14" s="4">
        <f t="shared" si="2"/>
        <v>44127</v>
      </c>
      <c r="G14" s="4" t="str">
        <f t="shared" si="2"/>
        <v>Evénement 7</v>
      </c>
      <c r="H14" s="9">
        <f>SMALL($E$5:$E$21,10)</f>
        <v>10.002000000000001</v>
      </c>
      <c r="I14" s="14">
        <f>SMALL($D$5:$D$21,10)</f>
        <v>10</v>
      </c>
      <c r="J14" s="20">
        <f t="shared" si="3"/>
        <v>43944</v>
      </c>
      <c r="K14" s="10" t="str">
        <f t="shared" si="4"/>
        <v>Evénement 12</v>
      </c>
      <c r="L14" s="1"/>
    </row>
    <row r="15" spans="1:12" x14ac:dyDescent="0.25">
      <c r="A15" s="10">
        <v>44862</v>
      </c>
      <c r="B15" s="11" t="s">
        <v>19</v>
      </c>
      <c r="C15" s="18">
        <v>11</v>
      </c>
      <c r="D15" s="9">
        <f t="shared" si="0"/>
        <v>17</v>
      </c>
      <c r="E15" s="9">
        <f t="shared" si="1"/>
        <v>17.010999999999999</v>
      </c>
      <c r="F15" s="4">
        <f t="shared" si="2"/>
        <v>44862</v>
      </c>
      <c r="G15" s="4" t="str">
        <f t="shared" si="2"/>
        <v>Evénement 17</v>
      </c>
      <c r="H15" s="9">
        <f>SMALL($E$5:$E$21,11)</f>
        <v>11.005000000000001</v>
      </c>
      <c r="I15" s="14">
        <f>SMALL($D$5:$D$21,11)</f>
        <v>11</v>
      </c>
      <c r="J15" s="20">
        <f t="shared" si="3"/>
        <v>44127</v>
      </c>
      <c r="K15" s="10" t="str">
        <f t="shared" si="4"/>
        <v>Evénement 13</v>
      </c>
      <c r="L15" s="1"/>
    </row>
    <row r="16" spans="1:12" x14ac:dyDescent="0.25">
      <c r="A16" s="10">
        <v>43099</v>
      </c>
      <c r="B16" s="11" t="s">
        <v>11</v>
      </c>
      <c r="C16" s="18">
        <v>12</v>
      </c>
      <c r="D16" s="9">
        <f t="shared" si="0"/>
        <v>5</v>
      </c>
      <c r="E16" s="9">
        <f t="shared" si="1"/>
        <v>5.0119999999999996</v>
      </c>
      <c r="F16" s="4">
        <f t="shared" si="2"/>
        <v>43099</v>
      </c>
      <c r="G16" s="4" t="str">
        <f t="shared" si="2"/>
        <v>Evénement 9</v>
      </c>
      <c r="H16" s="9">
        <f>SMALL($E$5:$E$21,12)</f>
        <v>11.007999999999999</v>
      </c>
      <c r="I16" s="14">
        <f>SMALL($D$5:$D$21,12)</f>
        <v>11</v>
      </c>
      <c r="J16" s="20">
        <f t="shared" si="3"/>
        <v>44127</v>
      </c>
      <c r="K16" s="10" t="str">
        <f t="shared" si="4"/>
        <v>Evénement 1</v>
      </c>
      <c r="L16" s="1"/>
    </row>
    <row r="17" spans="1:12" x14ac:dyDescent="0.25">
      <c r="A17" s="10">
        <v>42411</v>
      </c>
      <c r="B17" s="11" t="s">
        <v>8</v>
      </c>
      <c r="C17" s="18">
        <v>13</v>
      </c>
      <c r="D17" s="9">
        <f t="shared" si="0"/>
        <v>3</v>
      </c>
      <c r="E17" s="9">
        <f t="shared" si="1"/>
        <v>3.0129999999999999</v>
      </c>
      <c r="F17" s="4">
        <f t="shared" si="2"/>
        <v>42411</v>
      </c>
      <c r="G17" s="4" t="str">
        <f t="shared" si="2"/>
        <v>Evénement 6</v>
      </c>
      <c r="H17" s="9">
        <f>SMALL($E$5:$E$21,13)</f>
        <v>11.01</v>
      </c>
      <c r="I17" s="14">
        <f>SMALL($D$5:$D$21,13)</f>
        <v>11</v>
      </c>
      <c r="J17" s="20">
        <f t="shared" si="3"/>
        <v>44127</v>
      </c>
      <c r="K17" s="10" t="str">
        <f t="shared" si="4"/>
        <v>Evénement 7</v>
      </c>
      <c r="L17" s="1"/>
    </row>
    <row r="18" spans="1:12" x14ac:dyDescent="0.25">
      <c r="A18" s="10">
        <v>43657</v>
      </c>
      <c r="B18" s="11" t="s">
        <v>7</v>
      </c>
      <c r="C18" s="18">
        <v>14</v>
      </c>
      <c r="D18" s="9">
        <f t="shared" si="0"/>
        <v>7</v>
      </c>
      <c r="E18" s="9">
        <f t="shared" si="1"/>
        <v>7.0140000000000002</v>
      </c>
      <c r="F18" s="4">
        <f t="shared" si="2"/>
        <v>43657</v>
      </c>
      <c r="G18" s="4" t="str">
        <f t="shared" si="2"/>
        <v>Evénement 5</v>
      </c>
      <c r="H18" s="9">
        <f>SMALL($E$5:$E$21,14)</f>
        <v>14.000999999999999</v>
      </c>
      <c r="I18" s="14">
        <f>SMALL($D$5:$D$21,14)</f>
        <v>14</v>
      </c>
      <c r="J18" s="20">
        <f t="shared" si="3"/>
        <v>44370</v>
      </c>
      <c r="K18" s="10" t="str">
        <f t="shared" si="4"/>
        <v>Evénement 14</v>
      </c>
      <c r="L18" s="1"/>
    </row>
    <row r="19" spans="1:12" x14ac:dyDescent="0.25">
      <c r="A19" s="10">
        <v>43657</v>
      </c>
      <c r="B19" s="11" t="s">
        <v>5</v>
      </c>
      <c r="C19" s="18">
        <v>15</v>
      </c>
      <c r="D19" s="9">
        <f t="shared" si="0"/>
        <v>7</v>
      </c>
      <c r="E19" s="9">
        <f t="shared" si="1"/>
        <v>7.0149999999999997</v>
      </c>
      <c r="F19" s="4">
        <f t="shared" si="2"/>
        <v>43657</v>
      </c>
      <c r="G19" s="4" t="str">
        <f t="shared" si="2"/>
        <v>Evénement 3</v>
      </c>
      <c r="H19" s="9">
        <f>SMALL($E$5:$E$21,15)</f>
        <v>15.004</v>
      </c>
      <c r="I19" s="14">
        <f>SMALL($D$5:$D$21,15)</f>
        <v>15</v>
      </c>
      <c r="J19" s="20">
        <f t="shared" si="3"/>
        <v>44412</v>
      </c>
      <c r="K19" s="10" t="str">
        <f t="shared" si="4"/>
        <v>Evénement 15</v>
      </c>
      <c r="L19" s="1"/>
    </row>
    <row r="20" spans="1:12" x14ac:dyDescent="0.25">
      <c r="A20" s="10">
        <v>40409</v>
      </c>
      <c r="B20" s="11" t="s">
        <v>6</v>
      </c>
      <c r="C20" s="18">
        <v>16</v>
      </c>
      <c r="D20" s="9">
        <f t="shared" si="0"/>
        <v>2</v>
      </c>
      <c r="E20" s="9">
        <f t="shared" si="1"/>
        <v>2.016</v>
      </c>
      <c r="F20" s="4">
        <f t="shared" si="2"/>
        <v>40409</v>
      </c>
      <c r="G20" s="4" t="str">
        <f t="shared" si="2"/>
        <v>Evénement 4</v>
      </c>
      <c r="H20" s="9">
        <f>SMALL($E$5:$E$21,16)</f>
        <v>16.016999999999999</v>
      </c>
      <c r="I20" s="14">
        <f>SMALL($D$5:$D$21,16)</f>
        <v>16</v>
      </c>
      <c r="J20" s="20">
        <f t="shared" si="3"/>
        <v>44859</v>
      </c>
      <c r="K20" s="10" t="str">
        <f t="shared" si="4"/>
        <v>Evénement 16</v>
      </c>
      <c r="L20" s="1"/>
    </row>
    <row r="21" spans="1:12" x14ac:dyDescent="0.25">
      <c r="A21" s="10">
        <v>44859</v>
      </c>
      <c r="B21" s="11" t="s">
        <v>18</v>
      </c>
      <c r="C21" s="18">
        <v>17</v>
      </c>
      <c r="D21" s="9">
        <f t="shared" si="0"/>
        <v>16</v>
      </c>
      <c r="E21" s="9">
        <f t="shared" si="1"/>
        <v>16.016999999999999</v>
      </c>
      <c r="F21" s="4">
        <f t="shared" si="2"/>
        <v>44859</v>
      </c>
      <c r="G21" s="4" t="str">
        <f t="shared" si="2"/>
        <v>Evénement 16</v>
      </c>
      <c r="H21" s="9">
        <f>SMALL($E$5:$E$21,17)</f>
        <v>17.010999999999999</v>
      </c>
      <c r="I21" s="14">
        <f>SMALL($D$5:$D$21,17)</f>
        <v>17</v>
      </c>
      <c r="J21" s="20">
        <f t="shared" si="3"/>
        <v>44862</v>
      </c>
      <c r="K21" s="10" t="str">
        <f t="shared" si="4"/>
        <v>Evénement 17</v>
      </c>
      <c r="L21" s="1"/>
    </row>
    <row r="22" spans="1:12" x14ac:dyDescent="0.25">
      <c r="L22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date Excel</vt:lpstr>
      <vt:lpstr>Classement gestion doublons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2021-06-23T08:37:09Z</dcterms:created>
  <dcterms:modified xsi:type="dcterms:W3CDTF">2021-06-23T18:12:04Z</dcterms:modified>
</cp:coreProperties>
</file>