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EA093018-2453-42FC-BF9B-4F5057522569}" xr6:coauthVersionLast="47" xr6:coauthVersionMax="47" xr10:uidLastSave="{00000000-0000-0000-0000-000000000000}"/>
  <workbookProtection workbookAlgorithmName="SHA-512" workbookHashValue="Jf7mDUyocoKX09SYPNmjF6O94jAtAyeIBhRcja226PckD0dGBi1Yv++qhivKG0LCUXM4DkONYTeQuio0JX2wiQ==" workbookSaltValue="Vi6m3RVMOh7RPNTRS6qXBw==" workbookSpinCount="100000" lockStructure="1"/>
  <bookViews>
    <workbookView xWindow="-111" yWindow="-111" windowWidth="26806" windowHeight="14456" activeTab="1" xr2:uid="{95BD0E06-B1D3-4697-B79E-33EF5923D7E5}"/>
  </bookViews>
  <sheets>
    <sheet name="Paramètres" sheetId="2" r:id="rId1"/>
    <sheet name="Coupe du monde 2023" sheetId="1" r:id="rId2"/>
    <sheet name="Règlement" sheetId="4" r:id="rId3"/>
    <sheet name="Mot de passe" sheetId="3" r:id="rId4"/>
  </sheets>
  <definedNames>
    <definedName name="_xlnm.Print_Area" localSheetId="1">'Coupe du monde 2023'!$D$1:$EN$51</definedName>
    <definedName name="_xlnm.Print_Area" localSheetId="0">Paramètres!$A$1:$AK$30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10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W29" i="2" l="1"/>
  <c r="AC29" i="2" s="1"/>
  <c r="W28" i="2"/>
  <c r="AC28" i="2" s="1"/>
  <c r="W27" i="2"/>
  <c r="AC27" i="2" s="1"/>
  <c r="W26" i="2"/>
  <c r="AC26" i="2" s="1"/>
  <c r="W25" i="2"/>
  <c r="AC25" i="2" s="1"/>
  <c r="W24" i="2"/>
  <c r="AC24" i="2" s="1"/>
  <c r="W23" i="2"/>
  <c r="AC23" i="2" s="1"/>
  <c r="W22" i="2"/>
  <c r="AC22" i="2" s="1"/>
  <c r="W21" i="2"/>
  <c r="AC21" i="2" s="1"/>
  <c r="W20" i="2"/>
  <c r="AC20" i="2" s="1"/>
  <c r="W19" i="2"/>
  <c r="AC19" i="2" s="1"/>
  <c r="W18" i="2"/>
  <c r="AC18" i="2" s="1"/>
  <c r="W17" i="2"/>
  <c r="AC17" i="2" s="1"/>
  <c r="W16" i="2"/>
  <c r="AC16" i="2" s="1"/>
  <c r="W15" i="2"/>
  <c r="AC15" i="2" s="1"/>
  <c r="W14" i="2"/>
  <c r="AC14" i="2" s="1"/>
  <c r="W13" i="2"/>
  <c r="AC13" i="2" s="1"/>
  <c r="W12" i="2"/>
  <c r="AC12" i="2" s="1"/>
  <c r="W11" i="2"/>
  <c r="AC11" i="2" s="1"/>
  <c r="W10" i="2"/>
  <c r="AC10" i="2" s="1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DT8" i="1"/>
  <c r="DS8" i="1"/>
  <c r="DR8" i="1"/>
  <c r="DQ8" i="1"/>
  <c r="DP8" i="1"/>
  <c r="DO8" i="1"/>
  <c r="DN8" i="1"/>
  <c r="DM8" i="1"/>
  <c r="DL8" i="1"/>
  <c r="DK8" i="1"/>
  <c r="DJ8" i="1"/>
  <c r="DI8" i="1"/>
  <c r="DH8" i="1"/>
  <c r="DG8" i="1"/>
  <c r="DF8" i="1"/>
  <c r="DE8" i="1"/>
  <c r="DD8" i="1"/>
  <c r="DC8" i="1"/>
  <c r="DB8" i="1"/>
  <c r="DA8" i="1"/>
  <c r="CY8" i="1"/>
  <c r="CX8" i="1"/>
  <c r="CW8" i="1"/>
  <c r="CV8" i="1"/>
  <c r="CU8" i="1"/>
  <c r="CT8" i="1"/>
  <c r="CS8" i="1"/>
  <c r="CR8" i="1"/>
  <c r="CQ8" i="1"/>
  <c r="CP8" i="1"/>
  <c r="CO8" i="1"/>
  <c r="CN8" i="1"/>
  <c r="CM8" i="1"/>
  <c r="CL8" i="1"/>
  <c r="CK8" i="1"/>
  <c r="CJ8" i="1"/>
  <c r="CI8" i="1"/>
  <c r="CH8" i="1"/>
  <c r="CG8" i="1"/>
  <c r="CF8" i="1"/>
  <c r="CD8" i="1"/>
  <c r="CC8" i="1"/>
  <c r="CB8" i="1"/>
  <c r="CA8" i="1"/>
  <c r="BZ8" i="1"/>
  <c r="BY8" i="1"/>
  <c r="BX8" i="1"/>
  <c r="BW8" i="1"/>
  <c r="BV8" i="1"/>
  <c r="BU8" i="1"/>
  <c r="BT8" i="1"/>
  <c r="BS8" i="1"/>
  <c r="BR8" i="1"/>
  <c r="BQ8" i="1"/>
  <c r="BP8" i="1"/>
  <c r="BO8" i="1"/>
  <c r="BN8" i="1"/>
  <c r="BM8" i="1"/>
  <c r="BL8" i="1"/>
  <c r="BK8" i="1"/>
  <c r="O43" i="1"/>
  <c r="O44" i="1"/>
  <c r="O22" i="1"/>
  <c r="O23" i="1"/>
  <c r="O24" i="1"/>
  <c r="O25" i="1"/>
  <c r="O26" i="1"/>
  <c r="O14" i="1"/>
  <c r="C107" i="2" l="1"/>
  <c r="C47" i="2"/>
  <c r="C88" i="2"/>
  <c r="C86" i="2"/>
  <c r="C77" i="2"/>
  <c r="C85" i="2"/>
  <c r="C89" i="2"/>
  <c r="C106" i="2"/>
  <c r="C48" i="2"/>
  <c r="C67" i="2"/>
  <c r="C49" i="2"/>
  <c r="C46" i="2"/>
  <c r="C37" i="2"/>
  <c r="C87" i="2"/>
  <c r="C66" i="2"/>
  <c r="C45" i="2"/>
  <c r="K12" i="1"/>
  <c r="K13" i="1"/>
  <c r="K14" i="1"/>
  <c r="K15" i="1"/>
  <c r="K16" i="1"/>
  <c r="K17" i="1"/>
  <c r="K41" i="1"/>
  <c r="K42" i="1"/>
  <c r="K43" i="1"/>
  <c r="K44" i="1"/>
  <c r="F41" i="1"/>
  <c r="F42" i="1"/>
  <c r="O42" i="1" s="1"/>
  <c r="C65" i="2" s="1"/>
  <c r="F43" i="1"/>
  <c r="Q43" i="1" s="1"/>
  <c r="F44" i="1"/>
  <c r="Q44" i="1" s="1"/>
  <c r="K31" i="1"/>
  <c r="K32" i="1"/>
  <c r="K33" i="1"/>
  <c r="K34" i="1"/>
  <c r="F31" i="1"/>
  <c r="F32" i="1"/>
  <c r="F33" i="1"/>
  <c r="F34" i="1"/>
  <c r="K22" i="1"/>
  <c r="K23" i="1"/>
  <c r="K24" i="1"/>
  <c r="K25" i="1"/>
  <c r="K26" i="1"/>
  <c r="F22" i="1"/>
  <c r="F23" i="1"/>
  <c r="Q23" i="1" s="1"/>
  <c r="F24" i="1"/>
  <c r="Q24" i="1" s="1"/>
  <c r="F25" i="1"/>
  <c r="Q25" i="1" s="1"/>
  <c r="F26" i="1"/>
  <c r="Q26" i="1" s="1"/>
  <c r="F12" i="1"/>
  <c r="F13" i="1"/>
  <c r="F14" i="1"/>
  <c r="Q14" i="1" s="1"/>
  <c r="F15" i="1"/>
  <c r="F16" i="1"/>
  <c r="F17" i="1"/>
  <c r="C105" i="2" l="1"/>
  <c r="O41" i="1"/>
  <c r="P22" i="1"/>
  <c r="BI22" i="1" s="1"/>
  <c r="Q42" i="1"/>
  <c r="Q12" i="1"/>
  <c r="O12" i="1"/>
  <c r="AP22" i="1"/>
  <c r="AV22" i="1"/>
  <c r="BB22" i="1"/>
  <c r="BH22" i="1"/>
  <c r="AS22" i="1"/>
  <c r="Q22" i="1"/>
  <c r="P43" i="1"/>
  <c r="P42" i="1"/>
  <c r="P25" i="1"/>
  <c r="P24" i="1"/>
  <c r="P14" i="1"/>
  <c r="P23" i="1"/>
  <c r="P41" i="1"/>
  <c r="P12" i="1"/>
  <c r="P26" i="1"/>
  <c r="P44" i="1"/>
  <c r="W25" i="1"/>
  <c r="AC25" i="1"/>
  <c r="AI25" i="1"/>
  <c r="Z25" i="1"/>
  <c r="AF25" i="1"/>
  <c r="AL25" i="1"/>
  <c r="U25" i="1"/>
  <c r="AA25" i="1"/>
  <c r="AG25" i="1"/>
  <c r="AM25" i="1"/>
  <c r="Y25" i="1"/>
  <c r="AK25" i="1"/>
  <c r="AE25" i="1"/>
  <c r="AH25" i="1"/>
  <c r="AJ25" i="1"/>
  <c r="V25" i="1"/>
  <c r="AN25" i="1"/>
  <c r="X25" i="1"/>
  <c r="AD25" i="1"/>
  <c r="AB25" i="1"/>
  <c r="W43" i="1"/>
  <c r="AC43" i="1"/>
  <c r="AI43" i="1"/>
  <c r="Z43" i="1"/>
  <c r="AF43" i="1"/>
  <c r="AL43" i="1"/>
  <c r="Y43" i="1"/>
  <c r="AH43" i="1"/>
  <c r="AB43" i="1"/>
  <c r="AA43" i="1"/>
  <c r="AJ43" i="1"/>
  <c r="AK43" i="1"/>
  <c r="X43" i="1"/>
  <c r="AD43" i="1"/>
  <c r="AG43" i="1"/>
  <c r="U43" i="1"/>
  <c r="AM43" i="1"/>
  <c r="V43" i="1"/>
  <c r="AN43" i="1"/>
  <c r="AE43" i="1"/>
  <c r="Y24" i="1"/>
  <c r="AE24" i="1"/>
  <c r="AK24" i="1"/>
  <c r="V24" i="1"/>
  <c r="AB24" i="1"/>
  <c r="AH24" i="1"/>
  <c r="AN24" i="1"/>
  <c r="W24" i="1"/>
  <c r="AC24" i="1"/>
  <c r="AI24" i="1"/>
  <c r="U24" i="1"/>
  <c r="AG24" i="1"/>
  <c r="AA24" i="1"/>
  <c r="AM24" i="1"/>
  <c r="AJ24" i="1"/>
  <c r="AL24" i="1"/>
  <c r="X24" i="1"/>
  <c r="Z24" i="1"/>
  <c r="AD24" i="1"/>
  <c r="AF24" i="1"/>
  <c r="U23" i="1"/>
  <c r="AA23" i="1"/>
  <c r="AG23" i="1"/>
  <c r="AM23" i="1"/>
  <c r="X23" i="1"/>
  <c r="AD23" i="1"/>
  <c r="AJ23" i="1"/>
  <c r="Y23" i="1"/>
  <c r="AE23" i="1"/>
  <c r="AK23" i="1"/>
  <c r="AC23" i="1"/>
  <c r="W23" i="1"/>
  <c r="AI23" i="1"/>
  <c r="AL23" i="1"/>
  <c r="V23" i="1"/>
  <c r="AN23" i="1"/>
  <c r="Z23" i="1"/>
  <c r="AB23" i="1"/>
  <c r="AF23" i="1"/>
  <c r="AH23" i="1"/>
  <c r="O34" i="1"/>
  <c r="W34" i="1"/>
  <c r="AC34" i="1"/>
  <c r="AI34" i="1"/>
  <c r="Z34" i="1"/>
  <c r="AF34" i="1"/>
  <c r="AL34" i="1"/>
  <c r="U34" i="1"/>
  <c r="AA34" i="1"/>
  <c r="AG34" i="1"/>
  <c r="AM34" i="1"/>
  <c r="Y34" i="1"/>
  <c r="AK34" i="1"/>
  <c r="AE34" i="1"/>
  <c r="AH34" i="1"/>
  <c r="AJ34" i="1"/>
  <c r="V34" i="1"/>
  <c r="AN34" i="1"/>
  <c r="X34" i="1"/>
  <c r="AB34" i="1"/>
  <c r="AD34" i="1"/>
  <c r="Y12" i="1"/>
  <c r="AE12" i="1"/>
  <c r="AK12" i="1"/>
  <c r="Z12" i="1"/>
  <c r="AF12" i="1"/>
  <c r="AL12" i="1"/>
  <c r="U12" i="1"/>
  <c r="AA12" i="1"/>
  <c r="AG12" i="1"/>
  <c r="V12" i="1"/>
  <c r="AB12" i="1"/>
  <c r="AH12" i="1"/>
  <c r="AN12" i="1"/>
  <c r="W12" i="1"/>
  <c r="AC12" i="1"/>
  <c r="AI12" i="1"/>
  <c r="AM12" i="1"/>
  <c r="X12" i="1"/>
  <c r="AD12" i="1"/>
  <c r="AJ12" i="1"/>
  <c r="O33" i="1"/>
  <c r="C96" i="2" s="1"/>
  <c r="Y33" i="1"/>
  <c r="AE33" i="1"/>
  <c r="AK33" i="1"/>
  <c r="V33" i="1"/>
  <c r="AB33" i="1"/>
  <c r="AH33" i="1"/>
  <c r="AN33" i="1"/>
  <c r="W33" i="1"/>
  <c r="AC33" i="1"/>
  <c r="AI33" i="1"/>
  <c r="U33" i="1"/>
  <c r="AG33" i="1"/>
  <c r="AA33" i="1"/>
  <c r="AM33" i="1"/>
  <c r="AJ33" i="1"/>
  <c r="AL33" i="1"/>
  <c r="X33" i="1"/>
  <c r="Z33" i="1"/>
  <c r="AF33" i="1"/>
  <c r="AD33" i="1"/>
  <c r="O16" i="1"/>
  <c r="BZ16" i="1" s="1"/>
  <c r="W16" i="1"/>
  <c r="AC16" i="1"/>
  <c r="AI16" i="1"/>
  <c r="Z16" i="1"/>
  <c r="AF16" i="1"/>
  <c r="AL16" i="1"/>
  <c r="U16" i="1"/>
  <c r="AA16" i="1"/>
  <c r="AG16" i="1"/>
  <c r="AM16" i="1"/>
  <c r="Y16" i="1"/>
  <c r="AK16" i="1"/>
  <c r="AE16" i="1"/>
  <c r="AH16" i="1"/>
  <c r="AJ16" i="1"/>
  <c r="AB16" i="1"/>
  <c r="V16" i="1"/>
  <c r="AN16" i="1"/>
  <c r="X16" i="1"/>
  <c r="AD16" i="1"/>
  <c r="O31" i="1"/>
  <c r="W31" i="1"/>
  <c r="AC31" i="1"/>
  <c r="AI31" i="1"/>
  <c r="Z31" i="1"/>
  <c r="AF31" i="1"/>
  <c r="AL31" i="1"/>
  <c r="U31" i="1"/>
  <c r="AA31" i="1"/>
  <c r="AG31" i="1"/>
  <c r="AM31" i="1"/>
  <c r="Y31" i="1"/>
  <c r="AK31" i="1"/>
  <c r="AE31" i="1"/>
  <c r="V31" i="1"/>
  <c r="AN31" i="1"/>
  <c r="X31" i="1"/>
  <c r="AB31" i="1"/>
  <c r="AD31" i="1"/>
  <c r="AH31" i="1"/>
  <c r="AJ31" i="1"/>
  <c r="Y15" i="1"/>
  <c r="AE15" i="1"/>
  <c r="AK15" i="1"/>
  <c r="V15" i="1"/>
  <c r="AB15" i="1"/>
  <c r="AH15" i="1"/>
  <c r="AN15" i="1"/>
  <c r="W15" i="1"/>
  <c r="AC15" i="1"/>
  <c r="AI15" i="1"/>
  <c r="U15" i="1"/>
  <c r="AG15" i="1"/>
  <c r="AA15" i="1"/>
  <c r="AM15" i="1"/>
  <c r="AJ15" i="1"/>
  <c r="AL15" i="1"/>
  <c r="AD15" i="1"/>
  <c r="X15" i="1"/>
  <c r="Z15" i="1"/>
  <c r="AF15" i="1"/>
  <c r="Y42" i="1"/>
  <c r="AE42" i="1"/>
  <c r="AK42" i="1"/>
  <c r="V42" i="1"/>
  <c r="AB42" i="1"/>
  <c r="AH42" i="1"/>
  <c r="AN42" i="1"/>
  <c r="AA42" i="1"/>
  <c r="AJ42" i="1"/>
  <c r="U42" i="1"/>
  <c r="AD42" i="1"/>
  <c r="AC42" i="1"/>
  <c r="AL42" i="1"/>
  <c r="AM42" i="1"/>
  <c r="Z42" i="1"/>
  <c r="AF42" i="1"/>
  <c r="AI42" i="1"/>
  <c r="W42" i="1"/>
  <c r="X42" i="1"/>
  <c r="AG42" i="1"/>
  <c r="U14" i="1"/>
  <c r="AA14" i="1"/>
  <c r="AG14" i="1"/>
  <c r="AM14" i="1"/>
  <c r="X14" i="1"/>
  <c r="AD14" i="1"/>
  <c r="AJ14" i="1"/>
  <c r="Y14" i="1"/>
  <c r="AE14" i="1"/>
  <c r="AK14" i="1"/>
  <c r="AC14" i="1"/>
  <c r="W14" i="1"/>
  <c r="AI14" i="1"/>
  <c r="AH14" i="1"/>
  <c r="AL14" i="1"/>
  <c r="V14" i="1"/>
  <c r="AN14" i="1"/>
  <c r="AB14" i="1"/>
  <c r="AF14" i="1"/>
  <c r="Z14" i="1"/>
  <c r="U41" i="1"/>
  <c r="AA41" i="1"/>
  <c r="AG41" i="1"/>
  <c r="AM41" i="1"/>
  <c r="X41" i="1"/>
  <c r="AD41" i="1"/>
  <c r="AJ41" i="1"/>
  <c r="AC41" i="1"/>
  <c r="AL41" i="1"/>
  <c r="W41" i="1"/>
  <c r="V41" i="1"/>
  <c r="AE41" i="1"/>
  <c r="AN41" i="1"/>
  <c r="AF41" i="1"/>
  <c r="AB41" i="1"/>
  <c r="AH41" i="1"/>
  <c r="AK41" i="1"/>
  <c r="Y41" i="1"/>
  <c r="Z41" i="1"/>
  <c r="AI41" i="1"/>
  <c r="W13" i="1"/>
  <c r="AC13" i="1"/>
  <c r="AI13" i="1"/>
  <c r="X13" i="1"/>
  <c r="AD13" i="1"/>
  <c r="AJ13" i="1"/>
  <c r="Z13" i="1"/>
  <c r="AF13" i="1"/>
  <c r="AL13" i="1"/>
  <c r="U13" i="1"/>
  <c r="AA13" i="1"/>
  <c r="AG13" i="1"/>
  <c r="AM13" i="1"/>
  <c r="AK13" i="1"/>
  <c r="AB13" i="1"/>
  <c r="AH13" i="1"/>
  <c r="AN13" i="1"/>
  <c r="AE13" i="1"/>
  <c r="V13" i="1"/>
  <c r="Y13" i="1"/>
  <c r="W22" i="1"/>
  <c r="AC22" i="1"/>
  <c r="AI22" i="1"/>
  <c r="Z22" i="1"/>
  <c r="AF22" i="1"/>
  <c r="AL22" i="1"/>
  <c r="U22" i="1"/>
  <c r="AA22" i="1"/>
  <c r="AG22" i="1"/>
  <c r="AM22" i="1"/>
  <c r="Y22" i="1"/>
  <c r="AK22" i="1"/>
  <c r="AE22" i="1"/>
  <c r="V22" i="1"/>
  <c r="AN22" i="1"/>
  <c r="X22" i="1"/>
  <c r="AB22" i="1"/>
  <c r="AD22" i="1"/>
  <c r="AJ22" i="1"/>
  <c r="AH22" i="1"/>
  <c r="O17" i="1"/>
  <c r="U17" i="1"/>
  <c r="AA17" i="1"/>
  <c r="AG17" i="1"/>
  <c r="AM17" i="1"/>
  <c r="X17" i="1"/>
  <c r="AD17" i="1"/>
  <c r="AJ17" i="1"/>
  <c r="Y17" i="1"/>
  <c r="AE17" i="1"/>
  <c r="AK17" i="1"/>
  <c r="AC17" i="1"/>
  <c r="W17" i="1"/>
  <c r="AI17" i="1"/>
  <c r="AF17" i="1"/>
  <c r="AH17" i="1"/>
  <c r="AL17" i="1"/>
  <c r="V17" i="1"/>
  <c r="AN17" i="1"/>
  <c r="Z17" i="1"/>
  <c r="AB17" i="1"/>
  <c r="U26" i="1"/>
  <c r="AA26" i="1"/>
  <c r="AG26" i="1"/>
  <c r="AM26" i="1"/>
  <c r="X26" i="1"/>
  <c r="AD26" i="1"/>
  <c r="AJ26" i="1"/>
  <c r="Y26" i="1"/>
  <c r="AE26" i="1"/>
  <c r="AK26" i="1"/>
  <c r="AC26" i="1"/>
  <c r="W26" i="1"/>
  <c r="AI26" i="1"/>
  <c r="AF26" i="1"/>
  <c r="AH26" i="1"/>
  <c r="AL26" i="1"/>
  <c r="V26" i="1"/>
  <c r="AN26" i="1"/>
  <c r="Z26" i="1"/>
  <c r="AB26" i="1"/>
  <c r="U32" i="1"/>
  <c r="AA32" i="1"/>
  <c r="AG32" i="1"/>
  <c r="AM32" i="1"/>
  <c r="X32" i="1"/>
  <c r="AD32" i="1"/>
  <c r="AJ32" i="1"/>
  <c r="Y32" i="1"/>
  <c r="AE32" i="1"/>
  <c r="AK32" i="1"/>
  <c r="AC32" i="1"/>
  <c r="W32" i="1"/>
  <c r="AI32" i="1"/>
  <c r="AL32" i="1"/>
  <c r="V32" i="1"/>
  <c r="AN32" i="1"/>
  <c r="Z32" i="1"/>
  <c r="AB32" i="1"/>
  <c r="AF32" i="1"/>
  <c r="AH32" i="1"/>
  <c r="U44" i="1"/>
  <c r="AA44" i="1"/>
  <c r="AG44" i="1"/>
  <c r="AM44" i="1"/>
  <c r="X44" i="1"/>
  <c r="AD44" i="1"/>
  <c r="AJ44" i="1"/>
  <c r="W44" i="1"/>
  <c r="AF44" i="1"/>
  <c r="Z44" i="1"/>
  <c r="Y44" i="1"/>
  <c r="AH44" i="1"/>
  <c r="AI44" i="1"/>
  <c r="V44" i="1"/>
  <c r="AN44" i="1"/>
  <c r="AB44" i="1"/>
  <c r="AE44" i="1"/>
  <c r="AK44" i="1"/>
  <c r="AL44" i="1"/>
  <c r="AC44" i="1"/>
  <c r="B67" i="2"/>
  <c r="B96" i="2"/>
  <c r="B85" i="2"/>
  <c r="B64" i="2"/>
  <c r="B35" i="2"/>
  <c r="B88" i="2"/>
  <c r="B38" i="2"/>
  <c r="B47" i="2"/>
  <c r="B86" i="2"/>
  <c r="B97" i="2"/>
  <c r="B65" i="2"/>
  <c r="B80" i="2"/>
  <c r="B79" i="2"/>
  <c r="B95" i="2"/>
  <c r="B55" i="2"/>
  <c r="O32" i="1"/>
  <c r="B36" i="2"/>
  <c r="B89" i="2"/>
  <c r="B94" i="2"/>
  <c r="B106" i="2"/>
  <c r="B40" i="2"/>
  <c r="O13" i="1"/>
  <c r="B76" i="2"/>
  <c r="B46" i="2"/>
  <c r="B45" i="2"/>
  <c r="B57" i="2"/>
  <c r="B56" i="2"/>
  <c r="B77" i="2"/>
  <c r="B49" i="2"/>
  <c r="B105" i="2"/>
  <c r="B39" i="2"/>
  <c r="B48" i="2"/>
  <c r="B87" i="2"/>
  <c r="B54" i="2"/>
  <c r="B66" i="2"/>
  <c r="B104" i="2"/>
  <c r="B75" i="2"/>
  <c r="BX14" i="1"/>
  <c r="B37" i="2"/>
  <c r="B107" i="2"/>
  <c r="B78" i="2"/>
  <c r="CA26" i="1"/>
  <c r="BW44" i="1"/>
  <c r="CC43" i="1"/>
  <c r="BS22" i="1"/>
  <c r="CD23" i="1"/>
  <c r="BY26" i="1"/>
  <c r="BW22" i="1"/>
  <c r="BN41" i="1"/>
  <c r="CB44" i="1"/>
  <c r="CB42" i="1"/>
  <c r="CB26" i="1"/>
  <c r="BY24" i="1"/>
  <c r="BQ12" i="1"/>
  <c r="BV26" i="1"/>
  <c r="BV44" i="1"/>
  <c r="BT23" i="1"/>
  <c r="BS42" i="1"/>
  <c r="BK22" i="1"/>
  <c r="BV14" i="1"/>
  <c r="BY14" i="1"/>
  <c r="BX33" i="1"/>
  <c r="CD26" i="1"/>
  <c r="BO26" i="1"/>
  <c r="BP22" i="1"/>
  <c r="BZ14" i="1"/>
  <c r="BR26" i="1"/>
  <c r="BL26" i="1"/>
  <c r="CA22" i="1"/>
  <c r="BT14" i="1"/>
  <c r="BZ26" i="1"/>
  <c r="BX42" i="1"/>
  <c r="BZ44" i="1"/>
  <c r="BY22" i="1"/>
  <c r="BK26" i="1"/>
  <c r="BW23" i="1"/>
  <c r="BZ23" i="1"/>
  <c r="BL22" i="1"/>
  <c r="CB14" i="1"/>
  <c r="BS25" i="1"/>
  <c r="BL24" i="1"/>
  <c r="BV41" i="1"/>
  <c r="CA12" i="1"/>
  <c r="CA44" i="1"/>
  <c r="BK44" i="1"/>
  <c r="BQ26" i="1"/>
  <c r="BU42" i="1"/>
  <c r="DF16" i="1"/>
  <c r="DL16" i="1"/>
  <c r="DR16" i="1"/>
  <c r="DA16" i="1"/>
  <c r="DG16" i="1"/>
  <c r="DM16" i="1"/>
  <c r="DS16" i="1"/>
  <c r="DB16" i="1"/>
  <c r="DH16" i="1"/>
  <c r="DN16" i="1"/>
  <c r="DT16" i="1"/>
  <c r="DC16" i="1"/>
  <c r="DI16" i="1"/>
  <c r="DO16" i="1"/>
  <c r="DQ16" i="1"/>
  <c r="DD16" i="1"/>
  <c r="DE16" i="1"/>
  <c r="CI16" i="1"/>
  <c r="CO16" i="1"/>
  <c r="CU16" i="1"/>
  <c r="CJ16" i="1"/>
  <c r="CP16" i="1"/>
  <c r="CV16" i="1"/>
  <c r="CK16" i="1"/>
  <c r="CS16" i="1"/>
  <c r="CH16" i="1"/>
  <c r="CT16" i="1"/>
  <c r="DJ16" i="1"/>
  <c r="CL16" i="1"/>
  <c r="CW16" i="1"/>
  <c r="DK16" i="1"/>
  <c r="CM16" i="1"/>
  <c r="CX16" i="1"/>
  <c r="CY16" i="1"/>
  <c r="CF16" i="1"/>
  <c r="DP16" i="1"/>
  <c r="CG16" i="1"/>
  <c r="CN16" i="1"/>
  <c r="CQ16" i="1"/>
  <c r="CR16" i="1"/>
  <c r="BX31" i="1"/>
  <c r="BU24" i="1"/>
  <c r="CC25" i="1"/>
  <c r="CB31" i="1"/>
  <c r="BU12" i="1"/>
  <c r="BV12" i="1"/>
  <c r="BZ43" i="1"/>
  <c r="DB15" i="1"/>
  <c r="DH15" i="1"/>
  <c r="DN15" i="1"/>
  <c r="DT15" i="1"/>
  <c r="DC15" i="1"/>
  <c r="DI15" i="1"/>
  <c r="DO15" i="1"/>
  <c r="DD15" i="1"/>
  <c r="DJ15" i="1"/>
  <c r="DP15" i="1"/>
  <c r="DE15" i="1"/>
  <c r="DK15" i="1"/>
  <c r="DQ15" i="1"/>
  <c r="DA15" i="1"/>
  <c r="DS15" i="1"/>
  <c r="DF15" i="1"/>
  <c r="DG15" i="1"/>
  <c r="DL15" i="1"/>
  <c r="CK15" i="1"/>
  <c r="CQ15" i="1"/>
  <c r="CW15" i="1"/>
  <c r="DM15" i="1"/>
  <c r="CF15" i="1"/>
  <c r="CL15" i="1"/>
  <c r="CR15" i="1"/>
  <c r="CX15" i="1"/>
  <c r="DR15" i="1"/>
  <c r="CM15" i="1"/>
  <c r="CU15" i="1"/>
  <c r="CH15" i="1"/>
  <c r="CS15" i="1"/>
  <c r="CI15" i="1"/>
  <c r="CT15" i="1"/>
  <c r="CJ15" i="1"/>
  <c r="CV15" i="1"/>
  <c r="CY15" i="1"/>
  <c r="O15" i="1"/>
  <c r="CG15" i="1"/>
  <c r="CP15" i="1"/>
  <c r="CO15" i="1"/>
  <c r="CN15" i="1"/>
  <c r="DC42" i="1"/>
  <c r="DI42" i="1"/>
  <c r="DO42" i="1"/>
  <c r="DD42" i="1"/>
  <c r="DJ42" i="1"/>
  <c r="DP42" i="1"/>
  <c r="DE42" i="1"/>
  <c r="DK42" i="1"/>
  <c r="DQ42" i="1"/>
  <c r="DL42" i="1"/>
  <c r="DA42" i="1"/>
  <c r="DM42" i="1"/>
  <c r="DB42" i="1"/>
  <c r="DS42" i="1"/>
  <c r="DG42" i="1"/>
  <c r="CF42" i="1"/>
  <c r="CL42" i="1"/>
  <c r="CR42" i="1"/>
  <c r="CX42" i="1"/>
  <c r="DH42" i="1"/>
  <c r="CG42" i="1"/>
  <c r="CM42" i="1"/>
  <c r="CS42" i="1"/>
  <c r="CY42" i="1"/>
  <c r="DN42" i="1"/>
  <c r="CH42" i="1"/>
  <c r="CN42" i="1"/>
  <c r="CT42" i="1"/>
  <c r="CI42" i="1"/>
  <c r="CU42" i="1"/>
  <c r="CJ42" i="1"/>
  <c r="CV42" i="1"/>
  <c r="DF42" i="1"/>
  <c r="CK42" i="1"/>
  <c r="CW42" i="1"/>
  <c r="CQ42" i="1"/>
  <c r="CC42" i="1"/>
  <c r="BR42" i="1"/>
  <c r="CD42" i="1"/>
  <c r="DR42" i="1"/>
  <c r="CO42" i="1"/>
  <c r="DT42" i="1"/>
  <c r="CP42" i="1"/>
  <c r="BS23" i="1"/>
  <c r="BQ23" i="1"/>
  <c r="BM31" i="1"/>
  <c r="BX25" i="1"/>
  <c r="BR41" i="1"/>
  <c r="BL42" i="1"/>
  <c r="BT12" i="1"/>
  <c r="BP12" i="1"/>
  <c r="BN43" i="1"/>
  <c r="BO17" i="1"/>
  <c r="BM41" i="1"/>
  <c r="CC31" i="1"/>
  <c r="BN25" i="1"/>
  <c r="BK31" i="1"/>
  <c r="CC41" i="1"/>
  <c r="BW33" i="1"/>
  <c r="BM12" i="1"/>
  <c r="BW42" i="1"/>
  <c r="BS12" i="1"/>
  <c r="BW12" i="1"/>
  <c r="BN12" i="1"/>
  <c r="CB43" i="1"/>
  <c r="BL43" i="1"/>
  <c r="BM22" i="1"/>
  <c r="BX41" i="1"/>
  <c r="DF13" i="1"/>
  <c r="DL13" i="1"/>
  <c r="DR13" i="1"/>
  <c r="DA13" i="1"/>
  <c r="DG13" i="1"/>
  <c r="DM13" i="1"/>
  <c r="DS13" i="1"/>
  <c r="DB13" i="1"/>
  <c r="DH13" i="1"/>
  <c r="DN13" i="1"/>
  <c r="DT13" i="1"/>
  <c r="DC13" i="1"/>
  <c r="DI13" i="1"/>
  <c r="DO13" i="1"/>
  <c r="DE13" i="1"/>
  <c r="CK13" i="1"/>
  <c r="DJ13" i="1"/>
  <c r="CF13" i="1"/>
  <c r="CL13" i="1"/>
  <c r="DK13" i="1"/>
  <c r="DP13" i="1"/>
  <c r="CG13" i="1"/>
  <c r="CO13" i="1"/>
  <c r="CU13" i="1"/>
  <c r="DQ13" i="1"/>
  <c r="CH13" i="1"/>
  <c r="CP13" i="1"/>
  <c r="CV13" i="1"/>
  <c r="CQ13" i="1"/>
  <c r="CY13" i="1"/>
  <c r="CN13" i="1"/>
  <c r="CR13" i="1"/>
  <c r="DD13" i="1"/>
  <c r="CS13" i="1"/>
  <c r="CT13" i="1"/>
  <c r="CW13" i="1"/>
  <c r="CX13" i="1"/>
  <c r="CM13" i="1"/>
  <c r="CI13" i="1"/>
  <c r="CJ13" i="1"/>
  <c r="DF22" i="1"/>
  <c r="DL22" i="1"/>
  <c r="DR22" i="1"/>
  <c r="DA22" i="1"/>
  <c r="DG22" i="1"/>
  <c r="DM22" i="1"/>
  <c r="DS22" i="1"/>
  <c r="DB22" i="1"/>
  <c r="DH22" i="1"/>
  <c r="DN22" i="1"/>
  <c r="DT22" i="1"/>
  <c r="DC22" i="1"/>
  <c r="DI22" i="1"/>
  <c r="DO22" i="1"/>
  <c r="DE22" i="1"/>
  <c r="DJ22" i="1"/>
  <c r="DK22" i="1"/>
  <c r="DP22" i="1"/>
  <c r="CI22" i="1"/>
  <c r="CO22" i="1"/>
  <c r="CU22" i="1"/>
  <c r="DQ22" i="1"/>
  <c r="CJ22" i="1"/>
  <c r="CP22" i="1"/>
  <c r="CV22" i="1"/>
  <c r="CG22" i="1"/>
  <c r="CQ22" i="1"/>
  <c r="CY22" i="1"/>
  <c r="CH22" i="1"/>
  <c r="CS22" i="1"/>
  <c r="DD22" i="1"/>
  <c r="CK22" i="1"/>
  <c r="CT22" i="1"/>
  <c r="CL22" i="1"/>
  <c r="CW22" i="1"/>
  <c r="CM22" i="1"/>
  <c r="CN22" i="1"/>
  <c r="CR22" i="1"/>
  <c r="CF22" i="1"/>
  <c r="CX22" i="1"/>
  <c r="BV22" i="1"/>
  <c r="DF34" i="1"/>
  <c r="DL34" i="1"/>
  <c r="DR34" i="1"/>
  <c r="DA34" i="1"/>
  <c r="DG34" i="1"/>
  <c r="DM34" i="1"/>
  <c r="DS34" i="1"/>
  <c r="DB34" i="1"/>
  <c r="DH34" i="1"/>
  <c r="DN34" i="1"/>
  <c r="DT34" i="1"/>
  <c r="DC34" i="1"/>
  <c r="DI34" i="1"/>
  <c r="DO34" i="1"/>
  <c r="DQ34" i="1"/>
  <c r="DD34" i="1"/>
  <c r="DE34" i="1"/>
  <c r="DK34" i="1"/>
  <c r="CK34" i="1"/>
  <c r="DP34" i="1"/>
  <c r="CI34" i="1"/>
  <c r="CP34" i="1"/>
  <c r="CV34" i="1"/>
  <c r="CJ34" i="1"/>
  <c r="CQ34" i="1"/>
  <c r="CW34" i="1"/>
  <c r="CL34" i="1"/>
  <c r="CR34" i="1"/>
  <c r="CX34" i="1"/>
  <c r="CM34" i="1"/>
  <c r="CY34" i="1"/>
  <c r="CN34" i="1"/>
  <c r="DJ34" i="1"/>
  <c r="CO34" i="1"/>
  <c r="CH34" i="1"/>
  <c r="CS34" i="1"/>
  <c r="CT34" i="1"/>
  <c r="CU34" i="1"/>
  <c r="CF34" i="1"/>
  <c r="CG34" i="1"/>
  <c r="BK14" i="1"/>
  <c r="BW24" i="1"/>
  <c r="BR23" i="1"/>
  <c r="CB23" i="1"/>
  <c r="CA14" i="1"/>
  <c r="CB25" i="1"/>
  <c r="BV24" i="1"/>
  <c r="BT24" i="1"/>
  <c r="BU23" i="1"/>
  <c r="BY31" i="1"/>
  <c r="BQ44" i="1"/>
  <c r="BY25" i="1"/>
  <c r="BL25" i="1"/>
  <c r="BM24" i="1"/>
  <c r="BL41" i="1"/>
  <c r="BP31" i="1"/>
  <c r="BW41" i="1"/>
  <c r="CA41" i="1"/>
  <c r="BO33" i="1"/>
  <c r="BN26" i="1"/>
  <c r="BP26" i="1"/>
  <c r="BU25" i="1"/>
  <c r="BK42" i="1"/>
  <c r="BT42" i="1"/>
  <c r="BZ12" i="1"/>
  <c r="CD12" i="1"/>
  <c r="BT44" i="1"/>
  <c r="BP43" i="1"/>
  <c r="BS43" i="1"/>
  <c r="CC22" i="1"/>
  <c r="BZ22" i="1"/>
  <c r="CD22" i="1"/>
  <c r="BO44" i="1"/>
  <c r="BM26" i="1"/>
  <c r="DA43" i="1"/>
  <c r="DG43" i="1"/>
  <c r="DM43" i="1"/>
  <c r="DS43" i="1"/>
  <c r="DB43" i="1"/>
  <c r="DH43" i="1"/>
  <c r="DN43" i="1"/>
  <c r="DT43" i="1"/>
  <c r="DC43" i="1"/>
  <c r="DI43" i="1"/>
  <c r="DO43" i="1"/>
  <c r="DD43" i="1"/>
  <c r="DP43" i="1"/>
  <c r="DE43" i="1"/>
  <c r="DQ43" i="1"/>
  <c r="DR43" i="1"/>
  <c r="DJ43" i="1"/>
  <c r="CJ43" i="1"/>
  <c r="CP43" i="1"/>
  <c r="CV43" i="1"/>
  <c r="DK43" i="1"/>
  <c r="CK43" i="1"/>
  <c r="CQ43" i="1"/>
  <c r="CW43" i="1"/>
  <c r="DL43" i="1"/>
  <c r="CF43" i="1"/>
  <c r="CL43" i="1"/>
  <c r="CR43" i="1"/>
  <c r="CX43" i="1"/>
  <c r="CM43" i="1"/>
  <c r="CY43" i="1"/>
  <c r="CN43" i="1"/>
  <c r="CO43" i="1"/>
  <c r="DF43" i="1"/>
  <c r="CU43" i="1"/>
  <c r="CG43" i="1"/>
  <c r="CH43" i="1"/>
  <c r="CI43" i="1"/>
  <c r="CT43" i="1"/>
  <c r="CS43" i="1"/>
  <c r="BQ31" i="1"/>
  <c r="CD25" i="1"/>
  <c r="CB41" i="1"/>
  <c r="BU43" i="1"/>
  <c r="BL12" i="1"/>
  <c r="BN31" i="1"/>
  <c r="BK43" i="1"/>
  <c r="CD31" i="1"/>
  <c r="BO24" i="1"/>
  <c r="BQ16" i="1"/>
  <c r="BT25" i="1"/>
  <c r="CA31" i="1"/>
  <c r="BM42" i="1"/>
  <c r="DD14" i="1"/>
  <c r="DJ14" i="1"/>
  <c r="DP14" i="1"/>
  <c r="DE14" i="1"/>
  <c r="DK14" i="1"/>
  <c r="DQ14" i="1"/>
  <c r="DF14" i="1"/>
  <c r="DL14" i="1"/>
  <c r="DR14" i="1"/>
  <c r="DA14" i="1"/>
  <c r="DG14" i="1"/>
  <c r="DM14" i="1"/>
  <c r="DS14" i="1"/>
  <c r="DC14" i="1"/>
  <c r="DH14" i="1"/>
  <c r="DI14" i="1"/>
  <c r="CG14" i="1"/>
  <c r="CM14" i="1"/>
  <c r="CS14" i="1"/>
  <c r="CY14" i="1"/>
  <c r="CH14" i="1"/>
  <c r="CN14" i="1"/>
  <c r="CT14" i="1"/>
  <c r="CO14" i="1"/>
  <c r="CW14" i="1"/>
  <c r="DT14" i="1"/>
  <c r="CF14" i="1"/>
  <c r="CQ14" i="1"/>
  <c r="CI14" i="1"/>
  <c r="CR14" i="1"/>
  <c r="CJ14" i="1"/>
  <c r="CU14" i="1"/>
  <c r="DB14" i="1"/>
  <c r="CV14" i="1"/>
  <c r="DN14" i="1"/>
  <c r="CX14" i="1"/>
  <c r="DO14" i="1"/>
  <c r="BS14" i="1"/>
  <c r="CK14" i="1"/>
  <c r="CC14" i="1"/>
  <c r="CL14" i="1"/>
  <c r="CD14" i="1"/>
  <c r="CP14" i="1"/>
  <c r="BQ14" i="1"/>
  <c r="BR14" i="1"/>
  <c r="BK24" i="1"/>
  <c r="BK23" i="1"/>
  <c r="BP25" i="1"/>
  <c r="BV31" i="1"/>
  <c r="BY43" i="1"/>
  <c r="BO22" i="1"/>
  <c r="BP33" i="1"/>
  <c r="DB12" i="1"/>
  <c r="DH12" i="1"/>
  <c r="DN12" i="1"/>
  <c r="DT12" i="1"/>
  <c r="DC12" i="1"/>
  <c r="DI12" i="1"/>
  <c r="DO12" i="1"/>
  <c r="DD12" i="1"/>
  <c r="DJ12" i="1"/>
  <c r="DP12" i="1"/>
  <c r="DE12" i="1"/>
  <c r="DK12" i="1"/>
  <c r="DQ12" i="1"/>
  <c r="DG12" i="1"/>
  <c r="CG12" i="1"/>
  <c r="CM12" i="1"/>
  <c r="CS12" i="1"/>
  <c r="CY12" i="1"/>
  <c r="DL12" i="1"/>
  <c r="CH12" i="1"/>
  <c r="CN12" i="1"/>
  <c r="CT12" i="1"/>
  <c r="DM12" i="1"/>
  <c r="CI12" i="1"/>
  <c r="CQ12" i="1"/>
  <c r="DA12" i="1"/>
  <c r="CJ12" i="1"/>
  <c r="CR12" i="1"/>
  <c r="DS12" i="1"/>
  <c r="CK12" i="1"/>
  <c r="CW12" i="1"/>
  <c r="DF12" i="1"/>
  <c r="CU12" i="1"/>
  <c r="DR12" i="1"/>
  <c r="CV12" i="1"/>
  <c r="CF12" i="1"/>
  <c r="CX12" i="1"/>
  <c r="CL12" i="1"/>
  <c r="CO12" i="1"/>
  <c r="CP12" i="1"/>
  <c r="DB33" i="1"/>
  <c r="DH33" i="1"/>
  <c r="DN33" i="1"/>
  <c r="DT33" i="1"/>
  <c r="DC33" i="1"/>
  <c r="DI33" i="1"/>
  <c r="DO33" i="1"/>
  <c r="DD33" i="1"/>
  <c r="DJ33" i="1"/>
  <c r="DP33" i="1"/>
  <c r="DE33" i="1"/>
  <c r="DK33" i="1"/>
  <c r="DQ33" i="1"/>
  <c r="DA33" i="1"/>
  <c r="DS33" i="1"/>
  <c r="DF33" i="1"/>
  <c r="DG33" i="1"/>
  <c r="DL33" i="1"/>
  <c r="DM33" i="1"/>
  <c r="CG33" i="1"/>
  <c r="CM33" i="1"/>
  <c r="CS33" i="1"/>
  <c r="CY33" i="1"/>
  <c r="CH33" i="1"/>
  <c r="CO33" i="1"/>
  <c r="CV33" i="1"/>
  <c r="CI33" i="1"/>
  <c r="CP33" i="1"/>
  <c r="CW33" i="1"/>
  <c r="CJ33" i="1"/>
  <c r="CQ33" i="1"/>
  <c r="CX33" i="1"/>
  <c r="CR33" i="1"/>
  <c r="DR33" i="1"/>
  <c r="CT33" i="1"/>
  <c r="CF33" i="1"/>
  <c r="CU33" i="1"/>
  <c r="CK33" i="1"/>
  <c r="CL33" i="1"/>
  <c r="CN33" i="1"/>
  <c r="CB33" i="1"/>
  <c r="BW14" i="1"/>
  <c r="BO25" i="1"/>
  <c r="BL23" i="1"/>
  <c r="BV23" i="1"/>
  <c r="BU14" i="1"/>
  <c r="BL31" i="1"/>
  <c r="BP24" i="1"/>
  <c r="BN24" i="1"/>
  <c r="BP42" i="1"/>
  <c r="BT41" i="1"/>
  <c r="BQ41" i="1"/>
  <c r="BU41" i="1"/>
  <c r="BT26" i="1"/>
  <c r="CC26" i="1"/>
  <c r="BO23" i="1"/>
  <c r="BV42" i="1"/>
  <c r="BN42" i="1"/>
  <c r="BY12" i="1"/>
  <c r="BX12" i="1"/>
  <c r="BK12" i="1"/>
  <c r="CA43" i="1"/>
  <c r="BM43" i="1"/>
  <c r="BW43" i="1"/>
  <c r="BQ22" i="1"/>
  <c r="BT22" i="1"/>
  <c r="BX22" i="1"/>
  <c r="DF25" i="1"/>
  <c r="DL25" i="1"/>
  <c r="DR25" i="1"/>
  <c r="DA25" i="1"/>
  <c r="DG25" i="1"/>
  <c r="DM25" i="1"/>
  <c r="DS25" i="1"/>
  <c r="DB25" i="1"/>
  <c r="DH25" i="1"/>
  <c r="DN25" i="1"/>
  <c r="DT25" i="1"/>
  <c r="DC25" i="1"/>
  <c r="DI25" i="1"/>
  <c r="DO25" i="1"/>
  <c r="DQ25" i="1"/>
  <c r="DD25" i="1"/>
  <c r="DE25" i="1"/>
  <c r="CI25" i="1"/>
  <c r="CO25" i="1"/>
  <c r="CU25" i="1"/>
  <c r="CH25" i="1"/>
  <c r="CP25" i="1"/>
  <c r="CW25" i="1"/>
  <c r="DJ25" i="1"/>
  <c r="CK25" i="1"/>
  <c r="CS25" i="1"/>
  <c r="DK25" i="1"/>
  <c r="CL25" i="1"/>
  <c r="CT25" i="1"/>
  <c r="DP25" i="1"/>
  <c r="CM25" i="1"/>
  <c r="CV25" i="1"/>
  <c r="CN25" i="1"/>
  <c r="CQ25" i="1"/>
  <c r="CR25" i="1"/>
  <c r="BK25" i="1"/>
  <c r="CF25" i="1"/>
  <c r="CG25" i="1"/>
  <c r="CJ25" i="1"/>
  <c r="BW25" i="1"/>
  <c r="CX25" i="1"/>
  <c r="CY25" i="1"/>
  <c r="DF31" i="1"/>
  <c r="DL31" i="1"/>
  <c r="DR31" i="1"/>
  <c r="DA31" i="1"/>
  <c r="DG31" i="1"/>
  <c r="DM31" i="1"/>
  <c r="DS31" i="1"/>
  <c r="DB31" i="1"/>
  <c r="DH31" i="1"/>
  <c r="DN31" i="1"/>
  <c r="DT31" i="1"/>
  <c r="DC31" i="1"/>
  <c r="DI31" i="1"/>
  <c r="DO31" i="1"/>
  <c r="DE31" i="1"/>
  <c r="DJ31" i="1"/>
  <c r="DK31" i="1"/>
  <c r="DP31" i="1"/>
  <c r="CI31" i="1"/>
  <c r="DQ31" i="1"/>
  <c r="CK31" i="1"/>
  <c r="CQ31" i="1"/>
  <c r="CW31" i="1"/>
  <c r="DD31" i="1"/>
  <c r="CL31" i="1"/>
  <c r="CS31" i="1"/>
  <c r="CM31" i="1"/>
  <c r="CT31" i="1"/>
  <c r="CF31" i="1"/>
  <c r="CN31" i="1"/>
  <c r="CU31" i="1"/>
  <c r="CO31" i="1"/>
  <c r="CP31" i="1"/>
  <c r="CR31" i="1"/>
  <c r="CJ31" i="1"/>
  <c r="CV31" i="1"/>
  <c r="CX31" i="1"/>
  <c r="CY31" i="1"/>
  <c r="BU31" i="1"/>
  <c r="CG31" i="1"/>
  <c r="CH31" i="1"/>
  <c r="BZ25" i="1"/>
  <c r="CD41" i="1"/>
  <c r="BX43" i="1"/>
  <c r="DB24" i="1"/>
  <c r="DH24" i="1"/>
  <c r="DN24" i="1"/>
  <c r="DT24" i="1"/>
  <c r="DC24" i="1"/>
  <c r="DI24" i="1"/>
  <c r="DO24" i="1"/>
  <c r="DD24" i="1"/>
  <c r="DJ24" i="1"/>
  <c r="DP24" i="1"/>
  <c r="DE24" i="1"/>
  <c r="DK24" i="1"/>
  <c r="DQ24" i="1"/>
  <c r="DA24" i="1"/>
  <c r="DS24" i="1"/>
  <c r="DF24" i="1"/>
  <c r="DG24" i="1"/>
  <c r="DL24" i="1"/>
  <c r="CK24" i="1"/>
  <c r="CQ24" i="1"/>
  <c r="CW24" i="1"/>
  <c r="DM24" i="1"/>
  <c r="CF24" i="1"/>
  <c r="CL24" i="1"/>
  <c r="CR24" i="1"/>
  <c r="CM24" i="1"/>
  <c r="CU24" i="1"/>
  <c r="CJ24" i="1"/>
  <c r="CV24" i="1"/>
  <c r="CN24" i="1"/>
  <c r="CX24" i="1"/>
  <c r="CO24" i="1"/>
  <c r="CY24" i="1"/>
  <c r="CP24" i="1"/>
  <c r="CS24" i="1"/>
  <c r="CT24" i="1"/>
  <c r="CI24" i="1"/>
  <c r="BQ24" i="1"/>
  <c r="BR24" i="1"/>
  <c r="DR24" i="1"/>
  <c r="BS24" i="1"/>
  <c r="CG24" i="1"/>
  <c r="CC24" i="1"/>
  <c r="CH24" i="1"/>
  <c r="CD24" i="1"/>
  <c r="BW31" i="1"/>
  <c r="BX24" i="1"/>
  <c r="BV25" i="1"/>
  <c r="BO42" i="1"/>
  <c r="CC12" i="1"/>
  <c r="BZ31" i="1"/>
  <c r="BR43" i="1"/>
  <c r="DD23" i="1"/>
  <c r="DJ23" i="1"/>
  <c r="DP23" i="1"/>
  <c r="DE23" i="1"/>
  <c r="DK23" i="1"/>
  <c r="DQ23" i="1"/>
  <c r="DF23" i="1"/>
  <c r="DL23" i="1"/>
  <c r="DR23" i="1"/>
  <c r="DA23" i="1"/>
  <c r="DG23" i="1"/>
  <c r="DM23" i="1"/>
  <c r="DS23" i="1"/>
  <c r="DC23" i="1"/>
  <c r="DH23" i="1"/>
  <c r="DI23" i="1"/>
  <c r="CG23" i="1"/>
  <c r="CM23" i="1"/>
  <c r="CS23" i="1"/>
  <c r="CY23" i="1"/>
  <c r="CH23" i="1"/>
  <c r="CN23" i="1"/>
  <c r="CT23" i="1"/>
  <c r="DO23" i="1"/>
  <c r="CO23" i="1"/>
  <c r="CW23" i="1"/>
  <c r="CJ23" i="1"/>
  <c r="CU23" i="1"/>
  <c r="CK23" i="1"/>
  <c r="CV23" i="1"/>
  <c r="DB23" i="1"/>
  <c r="CL23" i="1"/>
  <c r="CX23" i="1"/>
  <c r="CP23" i="1"/>
  <c r="CQ23" i="1"/>
  <c r="CR23" i="1"/>
  <c r="DN23" i="1"/>
  <c r="BM23" i="1"/>
  <c r="DT23" i="1"/>
  <c r="CF23" i="1"/>
  <c r="CI23" i="1"/>
  <c r="BY23" i="1"/>
  <c r="DE41" i="1"/>
  <c r="DK41" i="1"/>
  <c r="DQ41" i="1"/>
  <c r="DF41" i="1"/>
  <c r="DL41" i="1"/>
  <c r="DR41" i="1"/>
  <c r="DA41" i="1"/>
  <c r="DG41" i="1"/>
  <c r="DM41" i="1"/>
  <c r="DS41" i="1"/>
  <c r="DH41" i="1"/>
  <c r="DT41" i="1"/>
  <c r="DI41" i="1"/>
  <c r="DC41" i="1"/>
  <c r="DD41" i="1"/>
  <c r="CH41" i="1"/>
  <c r="CN41" i="1"/>
  <c r="CT41" i="1"/>
  <c r="DJ41" i="1"/>
  <c r="CI41" i="1"/>
  <c r="CO41" i="1"/>
  <c r="CU41" i="1"/>
  <c r="DN41" i="1"/>
  <c r="CJ41" i="1"/>
  <c r="CP41" i="1"/>
  <c r="CV41" i="1"/>
  <c r="DO41" i="1"/>
  <c r="CQ41" i="1"/>
  <c r="DP41" i="1"/>
  <c r="CF41" i="1"/>
  <c r="CR41" i="1"/>
  <c r="CG41" i="1"/>
  <c r="CS41" i="1"/>
  <c r="CM41" i="1"/>
  <c r="CW41" i="1"/>
  <c r="CX41" i="1"/>
  <c r="DB41" i="1"/>
  <c r="CY41" i="1"/>
  <c r="BZ41" i="1"/>
  <c r="CK41" i="1"/>
  <c r="CL41" i="1"/>
  <c r="BY41" i="1"/>
  <c r="BX23" i="1"/>
  <c r="BP14" i="1"/>
  <c r="BN14" i="1"/>
  <c r="CB24" i="1"/>
  <c r="BZ24" i="1"/>
  <c r="BS31" i="1"/>
  <c r="BR25" i="1"/>
  <c r="CC33" i="1"/>
  <c r="BP41" i="1"/>
  <c r="CA23" i="1"/>
  <c r="BZ42" i="1"/>
  <c r="DD17" i="1"/>
  <c r="DJ17" i="1"/>
  <c r="DP17" i="1"/>
  <c r="DE17" i="1"/>
  <c r="DK17" i="1"/>
  <c r="DQ17" i="1"/>
  <c r="DF17" i="1"/>
  <c r="DL17" i="1"/>
  <c r="DR17" i="1"/>
  <c r="DA17" i="1"/>
  <c r="DG17" i="1"/>
  <c r="DM17" i="1"/>
  <c r="DS17" i="1"/>
  <c r="DO17" i="1"/>
  <c r="DB17" i="1"/>
  <c r="DT17" i="1"/>
  <c r="DC17" i="1"/>
  <c r="DH17" i="1"/>
  <c r="CG17" i="1"/>
  <c r="CM17" i="1"/>
  <c r="CS17" i="1"/>
  <c r="CY17" i="1"/>
  <c r="DI17" i="1"/>
  <c r="CH17" i="1"/>
  <c r="CN17" i="1"/>
  <c r="CT17" i="1"/>
  <c r="CI17" i="1"/>
  <c r="CQ17" i="1"/>
  <c r="CK17" i="1"/>
  <c r="CV17" i="1"/>
  <c r="CL17" i="1"/>
  <c r="CW17" i="1"/>
  <c r="CO17" i="1"/>
  <c r="CX17" i="1"/>
  <c r="CF17" i="1"/>
  <c r="CJ17" i="1"/>
  <c r="CU17" i="1"/>
  <c r="CP17" i="1"/>
  <c r="CR17" i="1"/>
  <c r="DN17" i="1"/>
  <c r="DD26" i="1"/>
  <c r="DJ26" i="1"/>
  <c r="DP26" i="1"/>
  <c r="DE26" i="1"/>
  <c r="DK26" i="1"/>
  <c r="DQ26" i="1"/>
  <c r="DF26" i="1"/>
  <c r="DL26" i="1"/>
  <c r="DR26" i="1"/>
  <c r="DA26" i="1"/>
  <c r="DG26" i="1"/>
  <c r="DM26" i="1"/>
  <c r="DS26" i="1"/>
  <c r="DO26" i="1"/>
  <c r="DB26" i="1"/>
  <c r="DT26" i="1"/>
  <c r="DC26" i="1"/>
  <c r="DH26" i="1"/>
  <c r="CG26" i="1"/>
  <c r="CM26" i="1"/>
  <c r="CS26" i="1"/>
  <c r="CY26" i="1"/>
  <c r="DI26" i="1"/>
  <c r="DN26" i="1"/>
  <c r="CJ26" i="1"/>
  <c r="CQ26" i="1"/>
  <c r="CX26" i="1"/>
  <c r="CH26" i="1"/>
  <c r="CP26" i="1"/>
  <c r="CI26" i="1"/>
  <c r="CR26" i="1"/>
  <c r="CK26" i="1"/>
  <c r="CT26" i="1"/>
  <c r="CL26" i="1"/>
  <c r="CN26" i="1"/>
  <c r="CO26" i="1"/>
  <c r="CF26" i="1"/>
  <c r="CU26" i="1"/>
  <c r="CV26" i="1"/>
  <c r="CW26" i="1"/>
  <c r="BX26" i="1"/>
  <c r="DD32" i="1"/>
  <c r="DJ32" i="1"/>
  <c r="DP32" i="1"/>
  <c r="DE32" i="1"/>
  <c r="DK32" i="1"/>
  <c r="DQ32" i="1"/>
  <c r="DF32" i="1"/>
  <c r="DL32" i="1"/>
  <c r="DR32" i="1"/>
  <c r="DA32" i="1"/>
  <c r="DG32" i="1"/>
  <c r="DM32" i="1"/>
  <c r="DS32" i="1"/>
  <c r="DC32" i="1"/>
  <c r="DH32" i="1"/>
  <c r="DI32" i="1"/>
  <c r="DB32" i="1"/>
  <c r="CI32" i="1"/>
  <c r="CO32" i="1"/>
  <c r="CU32" i="1"/>
  <c r="CF32" i="1"/>
  <c r="CM32" i="1"/>
  <c r="CT32" i="1"/>
  <c r="DN32" i="1"/>
  <c r="CG32" i="1"/>
  <c r="CN32" i="1"/>
  <c r="CV32" i="1"/>
  <c r="DO32" i="1"/>
  <c r="CH32" i="1"/>
  <c r="CP32" i="1"/>
  <c r="CW32" i="1"/>
  <c r="DT32" i="1"/>
  <c r="CJ32" i="1"/>
  <c r="CX32" i="1"/>
  <c r="CK32" i="1"/>
  <c r="CY32" i="1"/>
  <c r="CL32" i="1"/>
  <c r="CS32" i="1"/>
  <c r="CR32" i="1"/>
  <c r="CQ32" i="1"/>
  <c r="DE44" i="1"/>
  <c r="DK44" i="1"/>
  <c r="DQ44" i="1"/>
  <c r="DF44" i="1"/>
  <c r="DL44" i="1"/>
  <c r="DR44" i="1"/>
  <c r="DA44" i="1"/>
  <c r="DG44" i="1"/>
  <c r="DM44" i="1"/>
  <c r="DH44" i="1"/>
  <c r="DS44" i="1"/>
  <c r="DI44" i="1"/>
  <c r="DT44" i="1"/>
  <c r="DO44" i="1"/>
  <c r="DJ44" i="1"/>
  <c r="CH44" i="1"/>
  <c r="CN44" i="1"/>
  <c r="CT44" i="1"/>
  <c r="DN44" i="1"/>
  <c r="CI44" i="1"/>
  <c r="CO44" i="1"/>
  <c r="CU44" i="1"/>
  <c r="DP44" i="1"/>
  <c r="CJ44" i="1"/>
  <c r="CP44" i="1"/>
  <c r="CV44" i="1"/>
  <c r="DB44" i="1"/>
  <c r="CQ44" i="1"/>
  <c r="DC44" i="1"/>
  <c r="CF44" i="1"/>
  <c r="CR44" i="1"/>
  <c r="DD44" i="1"/>
  <c r="CG44" i="1"/>
  <c r="CS44" i="1"/>
  <c r="CY44" i="1"/>
  <c r="CK44" i="1"/>
  <c r="BR44" i="1"/>
  <c r="CD44" i="1"/>
  <c r="CL44" i="1"/>
  <c r="BS44" i="1"/>
  <c r="CM44" i="1"/>
  <c r="BX44" i="1"/>
  <c r="CW44" i="1"/>
  <c r="BY44" i="1"/>
  <c r="CX44" i="1"/>
  <c r="BL44" i="1"/>
  <c r="BM44" i="1"/>
  <c r="BN44" i="1"/>
  <c r="BO16" i="1"/>
  <c r="CA25" i="1"/>
  <c r="BU44" i="1"/>
  <c r="CC23" i="1"/>
  <c r="BP23" i="1"/>
  <c r="BO14" i="1"/>
  <c r="CB16" i="1"/>
  <c r="BR31" i="1"/>
  <c r="BP44" i="1"/>
  <c r="CA24" i="1"/>
  <c r="BM14" i="1"/>
  <c r="BQ25" i="1"/>
  <c r="CC44" i="1"/>
  <c r="BM25" i="1"/>
  <c r="BT43" i="1"/>
  <c r="BS41" i="1"/>
  <c r="BK41" i="1"/>
  <c r="BO41" i="1"/>
  <c r="CD33" i="1"/>
  <c r="BT33" i="1"/>
  <c r="BS26" i="1"/>
  <c r="BW26" i="1"/>
  <c r="BU26" i="1"/>
  <c r="BQ42" i="1"/>
  <c r="BO31" i="1"/>
  <c r="CA42" i="1"/>
  <c r="BY42" i="1"/>
  <c r="BO12" i="1"/>
  <c r="BR12" i="1"/>
  <c r="CB12" i="1"/>
  <c r="BV43" i="1"/>
  <c r="BN23" i="1"/>
  <c r="BO43" i="1"/>
  <c r="CD43" i="1"/>
  <c r="BQ43" i="1"/>
  <c r="CB22" i="1"/>
  <c r="BN22" i="1"/>
  <c r="BR22" i="1"/>
  <c r="BL17" i="1"/>
  <c r="BL14" i="1"/>
  <c r="BU22" i="1"/>
  <c r="BQ33" i="1" l="1"/>
  <c r="CA33" i="1"/>
  <c r="BL33" i="1"/>
  <c r="BU33" i="1"/>
  <c r="BM33" i="1"/>
  <c r="BK33" i="1"/>
  <c r="BZ33" i="1"/>
  <c r="BS33" i="1"/>
  <c r="BV33" i="1"/>
  <c r="BN33" i="1"/>
  <c r="BR33" i="1"/>
  <c r="BD22" i="1"/>
  <c r="AT22" i="1"/>
  <c r="AZ22" i="1"/>
  <c r="AQ22" i="1"/>
  <c r="BG22" i="1"/>
  <c r="BF22" i="1"/>
  <c r="AW22" i="1"/>
  <c r="BE22" i="1"/>
  <c r="AY22" i="1"/>
  <c r="AU22" i="1"/>
  <c r="R22" i="1"/>
  <c r="S22" i="1" s="1"/>
  <c r="AX22" i="1" s="1"/>
  <c r="BC22" i="1"/>
  <c r="C75" i="2"/>
  <c r="C35" i="2"/>
  <c r="BA22" i="1"/>
  <c r="C104" i="2"/>
  <c r="C64" i="2"/>
  <c r="AR22" i="1"/>
  <c r="Q41" i="1"/>
  <c r="BP13" i="1"/>
  <c r="Q13" i="1"/>
  <c r="P15" i="1"/>
  <c r="Q15" i="1"/>
  <c r="C80" i="2"/>
  <c r="Q17" i="1"/>
  <c r="C79" i="2"/>
  <c r="Q16" i="1"/>
  <c r="AT26" i="1"/>
  <c r="AZ26" i="1"/>
  <c r="BF26" i="1"/>
  <c r="AQ26" i="1"/>
  <c r="AW26" i="1"/>
  <c r="BC26" i="1"/>
  <c r="BI26" i="1"/>
  <c r="AX26" i="1"/>
  <c r="BG26" i="1"/>
  <c r="AP26" i="1"/>
  <c r="BH26" i="1"/>
  <c r="AR26" i="1"/>
  <c r="BA26" i="1"/>
  <c r="AS26" i="1"/>
  <c r="BB26" i="1"/>
  <c r="AU26" i="1"/>
  <c r="BD26" i="1"/>
  <c r="AV26" i="1"/>
  <c r="BE26" i="1"/>
  <c r="R26" i="1"/>
  <c r="S26" i="1" s="1"/>
  <c r="AY26" i="1" s="1"/>
  <c r="AP25" i="1"/>
  <c r="AV25" i="1"/>
  <c r="BB25" i="1"/>
  <c r="BH25" i="1"/>
  <c r="AS25" i="1"/>
  <c r="AY25" i="1"/>
  <c r="BE25" i="1"/>
  <c r="AQ25" i="1"/>
  <c r="AZ25" i="1"/>
  <c r="BI25" i="1"/>
  <c r="AR25" i="1"/>
  <c r="BA25" i="1"/>
  <c r="AT25" i="1"/>
  <c r="BC25" i="1"/>
  <c r="AU25" i="1"/>
  <c r="BD25" i="1"/>
  <c r="AW25" i="1"/>
  <c r="BF25" i="1"/>
  <c r="BG25" i="1"/>
  <c r="R25" i="1"/>
  <c r="S25" i="1" s="1"/>
  <c r="AX25" i="1" s="1"/>
  <c r="AR12" i="1"/>
  <c r="AX12" i="1"/>
  <c r="BD12" i="1"/>
  <c r="AY12" i="1"/>
  <c r="BE12" i="1"/>
  <c r="AT12" i="1"/>
  <c r="AZ12" i="1"/>
  <c r="BF12" i="1"/>
  <c r="AU12" i="1"/>
  <c r="BA12" i="1"/>
  <c r="BG12" i="1"/>
  <c r="AP12" i="1"/>
  <c r="BH12" i="1"/>
  <c r="AQ12" i="1"/>
  <c r="BI12" i="1"/>
  <c r="AV12" i="1"/>
  <c r="AW12" i="1"/>
  <c r="BB12" i="1"/>
  <c r="R12" i="1"/>
  <c r="S12" i="1" s="1"/>
  <c r="AS12" i="1" s="1"/>
  <c r="BC12" i="1"/>
  <c r="AT42" i="1"/>
  <c r="AZ42" i="1"/>
  <c r="BF42" i="1"/>
  <c r="AU42" i="1"/>
  <c r="BA42" i="1"/>
  <c r="BG42" i="1"/>
  <c r="AP42" i="1"/>
  <c r="AV42" i="1"/>
  <c r="BB42" i="1"/>
  <c r="BH42" i="1"/>
  <c r="AQ42" i="1"/>
  <c r="AW42" i="1"/>
  <c r="BC42" i="1"/>
  <c r="AR42" i="1"/>
  <c r="AX42" i="1"/>
  <c r="BD42" i="1"/>
  <c r="R42" i="1"/>
  <c r="S42" i="1" s="1"/>
  <c r="BI42" i="1" s="1"/>
  <c r="AS42" i="1"/>
  <c r="AY42" i="1"/>
  <c r="BE42" i="1"/>
  <c r="BW32" i="1"/>
  <c r="Q32" i="1"/>
  <c r="AP44" i="1"/>
  <c r="AV44" i="1"/>
  <c r="BB44" i="1"/>
  <c r="AQ44" i="1"/>
  <c r="AW44" i="1"/>
  <c r="BC44" i="1"/>
  <c r="BI44" i="1"/>
  <c r="AR44" i="1"/>
  <c r="AX44" i="1"/>
  <c r="BD44" i="1"/>
  <c r="AS44" i="1"/>
  <c r="AY44" i="1"/>
  <c r="BE44" i="1"/>
  <c r="AT44" i="1"/>
  <c r="AZ44" i="1"/>
  <c r="BF44" i="1"/>
  <c r="BG44" i="1"/>
  <c r="R44" i="1"/>
  <c r="S44" i="1" s="1"/>
  <c r="BH44" i="1" s="1"/>
  <c r="AU44" i="1"/>
  <c r="BA44" i="1"/>
  <c r="AR24" i="1"/>
  <c r="AX24" i="1"/>
  <c r="BD24" i="1"/>
  <c r="BA24" i="1"/>
  <c r="BG24" i="1"/>
  <c r="AS24" i="1"/>
  <c r="BB24" i="1"/>
  <c r="AT24" i="1"/>
  <c r="BC24" i="1"/>
  <c r="AV24" i="1"/>
  <c r="BE24" i="1"/>
  <c r="AW24" i="1"/>
  <c r="BF24" i="1"/>
  <c r="AP24" i="1"/>
  <c r="AY24" i="1"/>
  <c r="BH24" i="1"/>
  <c r="AQ24" i="1"/>
  <c r="AZ24" i="1"/>
  <c r="BI24" i="1"/>
  <c r="R24" i="1"/>
  <c r="S24" i="1" s="1"/>
  <c r="AU24" i="1" s="1"/>
  <c r="C97" i="2"/>
  <c r="Q34" i="1"/>
  <c r="AP41" i="1"/>
  <c r="AV41" i="1"/>
  <c r="BB41" i="1"/>
  <c r="BH41" i="1"/>
  <c r="AQ41" i="1"/>
  <c r="AW41" i="1"/>
  <c r="BC41" i="1"/>
  <c r="AR41" i="1"/>
  <c r="AX41" i="1"/>
  <c r="BD41" i="1"/>
  <c r="AS41" i="1"/>
  <c r="AY41" i="1"/>
  <c r="BE41" i="1"/>
  <c r="AT41" i="1"/>
  <c r="AZ41" i="1"/>
  <c r="BF41" i="1"/>
  <c r="AU41" i="1"/>
  <c r="R41" i="1"/>
  <c r="S41" i="1" s="1"/>
  <c r="BI41" i="1" s="1"/>
  <c r="BA41" i="1"/>
  <c r="BG41" i="1"/>
  <c r="AR43" i="1"/>
  <c r="AX43" i="1"/>
  <c r="BD43" i="1"/>
  <c r="AS43" i="1"/>
  <c r="AY43" i="1"/>
  <c r="BE43" i="1"/>
  <c r="AT43" i="1"/>
  <c r="AZ43" i="1"/>
  <c r="AU43" i="1"/>
  <c r="BA43" i="1"/>
  <c r="BG43" i="1"/>
  <c r="AP43" i="1"/>
  <c r="AV43" i="1"/>
  <c r="BB43" i="1"/>
  <c r="BH43" i="1"/>
  <c r="AQ43" i="1"/>
  <c r="AW43" i="1"/>
  <c r="BC43" i="1"/>
  <c r="BI43" i="1"/>
  <c r="R43" i="1"/>
  <c r="S43" i="1" s="1"/>
  <c r="BF43" i="1" s="1"/>
  <c r="C94" i="2"/>
  <c r="Q31" i="1"/>
  <c r="C56" i="2"/>
  <c r="Q33" i="1"/>
  <c r="AT23" i="1"/>
  <c r="AZ23" i="1"/>
  <c r="BF23" i="1"/>
  <c r="AQ23" i="1"/>
  <c r="AW23" i="1"/>
  <c r="BC23" i="1"/>
  <c r="BI23" i="1"/>
  <c r="AU23" i="1"/>
  <c r="BD23" i="1"/>
  <c r="AV23" i="1"/>
  <c r="BE23" i="1"/>
  <c r="AX23" i="1"/>
  <c r="BG23" i="1"/>
  <c r="AP23" i="1"/>
  <c r="BH23" i="1"/>
  <c r="AR23" i="1"/>
  <c r="BA23" i="1"/>
  <c r="BB23" i="1"/>
  <c r="R23" i="1"/>
  <c r="S23" i="1" s="1"/>
  <c r="AY23" i="1" s="1"/>
  <c r="AS23" i="1"/>
  <c r="AT14" i="1"/>
  <c r="AZ14" i="1"/>
  <c r="BF14" i="1"/>
  <c r="AU14" i="1"/>
  <c r="BA14" i="1"/>
  <c r="BG14" i="1"/>
  <c r="AP14" i="1"/>
  <c r="AV14" i="1"/>
  <c r="BB14" i="1"/>
  <c r="BH14" i="1"/>
  <c r="AQ14" i="1"/>
  <c r="AW14" i="1"/>
  <c r="BC14" i="1"/>
  <c r="BI14" i="1"/>
  <c r="BD14" i="1"/>
  <c r="BE14" i="1"/>
  <c r="AR14" i="1"/>
  <c r="AX14" i="1"/>
  <c r="R14" i="1"/>
  <c r="S14" i="1" s="1"/>
  <c r="AS14" i="1" s="1"/>
  <c r="AY14" i="1"/>
  <c r="P17" i="1"/>
  <c r="P31" i="1"/>
  <c r="BY33" i="1"/>
  <c r="BT31" i="1"/>
  <c r="C54" i="2"/>
  <c r="P33" i="1"/>
  <c r="BT13" i="1"/>
  <c r="CC13" i="1"/>
  <c r="P32" i="1"/>
  <c r="P13" i="1"/>
  <c r="P34" i="1"/>
  <c r="P16" i="1"/>
  <c r="BY34" i="1"/>
  <c r="CD17" i="1"/>
  <c r="BV16" i="1"/>
  <c r="BN16" i="1"/>
  <c r="BS16" i="1"/>
  <c r="CC16" i="1"/>
  <c r="CB17" i="1"/>
  <c r="BX16" i="1"/>
  <c r="BM16" i="1"/>
  <c r="BW16" i="1"/>
  <c r="BT17" i="1"/>
  <c r="C40" i="2"/>
  <c r="BU17" i="1"/>
  <c r="BT16" i="1"/>
  <c r="CA16" i="1"/>
  <c r="BR17" i="1"/>
  <c r="BP17" i="1"/>
  <c r="BV17" i="1"/>
  <c r="BL16" i="1"/>
  <c r="BX17" i="1"/>
  <c r="BS17" i="1"/>
  <c r="BK16" i="1"/>
  <c r="BS34" i="1"/>
  <c r="BQ34" i="1"/>
  <c r="BR34" i="1"/>
  <c r="BV34" i="1"/>
  <c r="BW34" i="1"/>
  <c r="BX34" i="1"/>
  <c r="CC32" i="1"/>
  <c r="BM34" i="1"/>
  <c r="CC34" i="1"/>
  <c r="BT34" i="1"/>
  <c r="BK17" i="1"/>
  <c r="BL34" i="1"/>
  <c r="BY17" i="1"/>
  <c r="BU34" i="1"/>
  <c r="CB34" i="1"/>
  <c r="BY16" i="1"/>
  <c r="BU16" i="1"/>
  <c r="BZ34" i="1"/>
  <c r="CC17" i="1"/>
  <c r="BW17" i="1"/>
  <c r="BO34" i="1"/>
  <c r="CA17" i="1"/>
  <c r="CA34" i="1"/>
  <c r="BP16" i="1"/>
  <c r="BN17" i="1"/>
  <c r="BK34" i="1"/>
  <c r="BM17" i="1"/>
  <c r="BP34" i="1"/>
  <c r="CD34" i="1"/>
  <c r="C57" i="2"/>
  <c r="C39" i="2"/>
  <c r="CD16" i="1"/>
  <c r="BR16" i="1"/>
  <c r="BZ17" i="1"/>
  <c r="BQ17" i="1"/>
  <c r="BN34" i="1"/>
  <c r="BN13" i="1"/>
  <c r="BY13" i="1"/>
  <c r="BW13" i="1"/>
  <c r="BL13" i="1"/>
  <c r="CA13" i="1"/>
  <c r="BQ13" i="1"/>
  <c r="BK13" i="1"/>
  <c r="BX13" i="1"/>
  <c r="BP32" i="1"/>
  <c r="BT32" i="1"/>
  <c r="CB32" i="1"/>
  <c r="BZ32" i="1"/>
  <c r="BQ32" i="1"/>
  <c r="CD32" i="1"/>
  <c r="BV32" i="1"/>
  <c r="BN32" i="1"/>
  <c r="BY32" i="1"/>
  <c r="BR32" i="1"/>
  <c r="CB13" i="1"/>
  <c r="BU13" i="1"/>
  <c r="C95" i="2"/>
  <c r="C55" i="2"/>
  <c r="BS32" i="1"/>
  <c r="BO32" i="1"/>
  <c r="CA32" i="1"/>
  <c r="BX32" i="1"/>
  <c r="BK32" i="1"/>
  <c r="BL32" i="1"/>
  <c r="BU32" i="1"/>
  <c r="BM32" i="1"/>
  <c r="BR13" i="1"/>
  <c r="BM13" i="1"/>
  <c r="BO13" i="1"/>
  <c r="BZ13" i="1"/>
  <c r="C38" i="2"/>
  <c r="C78" i="2"/>
  <c r="C76" i="2"/>
  <c r="C36" i="2"/>
  <c r="BS13" i="1"/>
  <c r="BV13" i="1"/>
  <c r="CD13" i="1"/>
  <c r="BP15" i="1"/>
  <c r="BT15" i="1"/>
  <c r="CD15" i="1"/>
  <c r="BQ15" i="1"/>
  <c r="BS15" i="1"/>
  <c r="BZ15" i="1"/>
  <c r="BM15" i="1"/>
  <c r="BW15" i="1"/>
  <c r="BN15" i="1"/>
  <c r="BX15" i="1"/>
  <c r="BK15" i="1"/>
  <c r="BU15" i="1"/>
  <c r="BY15" i="1"/>
  <c r="BV15" i="1"/>
  <c r="CA15" i="1"/>
  <c r="BL15" i="1"/>
  <c r="CB15" i="1"/>
  <c r="BR15" i="1"/>
  <c r="BO15" i="1"/>
  <c r="CC15" i="1"/>
  <c r="K49" i="1"/>
  <c r="K48" i="1"/>
  <c r="K47" i="1"/>
  <c r="K46" i="1"/>
  <c r="K45" i="1"/>
  <c r="K40" i="1"/>
  <c r="K39" i="1"/>
  <c r="K38" i="1"/>
  <c r="K37" i="1"/>
  <c r="K36" i="1"/>
  <c r="K35" i="1"/>
  <c r="K30" i="1"/>
  <c r="K29" i="1"/>
  <c r="K28" i="1"/>
  <c r="K27" i="1"/>
  <c r="K21" i="1"/>
  <c r="K20" i="1"/>
  <c r="K19" i="1"/>
  <c r="K18" i="1"/>
  <c r="K11" i="1"/>
  <c r="K10" i="1"/>
  <c r="F49" i="1"/>
  <c r="F48" i="1"/>
  <c r="F47" i="1"/>
  <c r="F46" i="1"/>
  <c r="F45" i="1"/>
  <c r="F40" i="1"/>
  <c r="F39" i="1"/>
  <c r="F38" i="1"/>
  <c r="F37" i="1"/>
  <c r="F36" i="1"/>
  <c r="F35" i="1"/>
  <c r="F30" i="1"/>
  <c r="F29" i="1"/>
  <c r="F28" i="1"/>
  <c r="F27" i="1"/>
  <c r="F21" i="1"/>
  <c r="F20" i="1"/>
  <c r="F19" i="1"/>
  <c r="F18" i="1"/>
  <c r="F11" i="1"/>
  <c r="F10" i="1"/>
  <c r="AT17" i="1" l="1"/>
  <c r="AZ17" i="1"/>
  <c r="BF17" i="1"/>
  <c r="AU17" i="1"/>
  <c r="BA17" i="1"/>
  <c r="BG17" i="1"/>
  <c r="AP17" i="1"/>
  <c r="AV17" i="1"/>
  <c r="BB17" i="1"/>
  <c r="BH17" i="1"/>
  <c r="AQ17" i="1"/>
  <c r="AW17" i="1"/>
  <c r="BC17" i="1"/>
  <c r="BI17" i="1"/>
  <c r="AX17" i="1"/>
  <c r="AY17" i="1"/>
  <c r="BD17" i="1"/>
  <c r="BE17" i="1"/>
  <c r="R17" i="1"/>
  <c r="S17" i="1" s="1"/>
  <c r="AR17" i="1" s="1"/>
  <c r="AS17" i="1"/>
  <c r="AP16" i="1"/>
  <c r="AV16" i="1"/>
  <c r="BB16" i="1"/>
  <c r="BH16" i="1"/>
  <c r="AQ16" i="1"/>
  <c r="AW16" i="1"/>
  <c r="BC16" i="1"/>
  <c r="BI16" i="1"/>
  <c r="AR16" i="1"/>
  <c r="AX16" i="1"/>
  <c r="BD16" i="1"/>
  <c r="AS16" i="1"/>
  <c r="AY16" i="1"/>
  <c r="BE16" i="1"/>
  <c r="AZ16" i="1"/>
  <c r="BA16" i="1"/>
  <c r="BF16" i="1"/>
  <c r="BG16" i="1"/>
  <c r="AT16" i="1"/>
  <c r="AU16" i="1"/>
  <c r="R16" i="1"/>
  <c r="S16" i="1" s="1"/>
  <c r="AU33" i="1"/>
  <c r="BG33" i="1"/>
  <c r="AR33" i="1"/>
  <c r="AY33" i="1"/>
  <c r="BF33" i="1"/>
  <c r="AS33" i="1"/>
  <c r="AZ33" i="1"/>
  <c r="BH33" i="1"/>
  <c r="AT33" i="1"/>
  <c r="BI33" i="1"/>
  <c r="AV33" i="1"/>
  <c r="BC33" i="1"/>
  <c r="AP33" i="1"/>
  <c r="AW33" i="1"/>
  <c r="BD33" i="1"/>
  <c r="BE33" i="1"/>
  <c r="R33" i="1"/>
  <c r="S33" i="1" s="1"/>
  <c r="BB33" i="1" s="1"/>
  <c r="AQ33" i="1"/>
  <c r="AX33" i="1"/>
  <c r="AS34" i="1"/>
  <c r="AY34" i="1"/>
  <c r="BE34" i="1"/>
  <c r="AT34" i="1"/>
  <c r="BA34" i="1"/>
  <c r="BH34" i="1"/>
  <c r="AU34" i="1"/>
  <c r="BB34" i="1"/>
  <c r="BI34" i="1"/>
  <c r="AV34" i="1"/>
  <c r="BC34" i="1"/>
  <c r="AP34" i="1"/>
  <c r="AW34" i="1"/>
  <c r="AQ34" i="1"/>
  <c r="AX34" i="1"/>
  <c r="BF34" i="1"/>
  <c r="AR34" i="1"/>
  <c r="R34" i="1"/>
  <c r="S34" i="1" s="1"/>
  <c r="BD34" i="1" s="1"/>
  <c r="AZ34" i="1"/>
  <c r="BG34" i="1"/>
  <c r="AP13" i="1"/>
  <c r="AV13" i="1"/>
  <c r="BB13" i="1"/>
  <c r="BH13" i="1"/>
  <c r="AQ13" i="1"/>
  <c r="AW13" i="1"/>
  <c r="BC13" i="1"/>
  <c r="BI13" i="1"/>
  <c r="AR13" i="1"/>
  <c r="AX13" i="1"/>
  <c r="BD13" i="1"/>
  <c r="AS13" i="1"/>
  <c r="AY13" i="1"/>
  <c r="BE13" i="1"/>
  <c r="BF13" i="1"/>
  <c r="BG13" i="1"/>
  <c r="AU13" i="1"/>
  <c r="AZ13" i="1"/>
  <c r="BA13" i="1"/>
  <c r="R13" i="1"/>
  <c r="S13" i="1" s="1"/>
  <c r="AT13" i="1" s="1"/>
  <c r="AR15" i="1"/>
  <c r="AX15" i="1"/>
  <c r="BD15" i="1"/>
  <c r="AS15" i="1"/>
  <c r="AY15" i="1"/>
  <c r="BE15" i="1"/>
  <c r="AT15" i="1"/>
  <c r="AZ15" i="1"/>
  <c r="BF15" i="1"/>
  <c r="AU15" i="1"/>
  <c r="BA15" i="1"/>
  <c r="BG15" i="1"/>
  <c r="BB15" i="1"/>
  <c r="BC15" i="1"/>
  <c r="AP15" i="1"/>
  <c r="BH15" i="1"/>
  <c r="AQ15" i="1"/>
  <c r="BI15" i="1"/>
  <c r="AV15" i="1"/>
  <c r="R15" i="1"/>
  <c r="S15" i="1" s="1"/>
  <c r="AW15" i="1"/>
  <c r="AQ32" i="1"/>
  <c r="AW32" i="1"/>
  <c r="BC32" i="1"/>
  <c r="BI32" i="1"/>
  <c r="AP32" i="1"/>
  <c r="AX32" i="1"/>
  <c r="BE32" i="1"/>
  <c r="AR32" i="1"/>
  <c r="AY32" i="1"/>
  <c r="BF32" i="1"/>
  <c r="AS32" i="1"/>
  <c r="AZ32" i="1"/>
  <c r="BG32" i="1"/>
  <c r="AT32" i="1"/>
  <c r="BA32" i="1"/>
  <c r="BH32" i="1"/>
  <c r="AU32" i="1"/>
  <c r="BB32" i="1"/>
  <c r="AV32" i="1"/>
  <c r="R32" i="1"/>
  <c r="S32" i="1" s="1"/>
  <c r="BD32" i="1" s="1"/>
  <c r="AP31" i="1"/>
  <c r="AS31" i="1"/>
  <c r="AY31" i="1"/>
  <c r="BE31" i="1"/>
  <c r="AV31" i="1"/>
  <c r="BC31" i="1"/>
  <c r="AW31" i="1"/>
  <c r="BD31" i="1"/>
  <c r="AQ31" i="1"/>
  <c r="AX31" i="1"/>
  <c r="BF31" i="1"/>
  <c r="AR31" i="1"/>
  <c r="AZ31" i="1"/>
  <c r="BG31" i="1"/>
  <c r="AT31" i="1"/>
  <c r="BA31" i="1"/>
  <c r="BH31" i="1"/>
  <c r="BI31" i="1"/>
  <c r="R31" i="1"/>
  <c r="S31" i="1" s="1"/>
  <c r="BB31" i="1" s="1"/>
  <c r="AU31" i="1"/>
  <c r="Y21" i="1"/>
  <c r="AE21" i="1"/>
  <c r="AK21" i="1"/>
  <c r="V21" i="1"/>
  <c r="AB21" i="1"/>
  <c r="AH21" i="1"/>
  <c r="AN21" i="1"/>
  <c r="W21" i="1"/>
  <c r="AC21" i="1"/>
  <c r="AI21" i="1"/>
  <c r="U21" i="1"/>
  <c r="AG21" i="1"/>
  <c r="AA21" i="1"/>
  <c r="AM21" i="1"/>
  <c r="X21" i="1"/>
  <c r="Z21" i="1"/>
  <c r="AD21" i="1"/>
  <c r="AF21" i="1"/>
  <c r="AJ21" i="1"/>
  <c r="AL21" i="1"/>
  <c r="Y10" i="1"/>
  <c r="AB10" i="1"/>
  <c r="AH10" i="1"/>
  <c r="AN10" i="1"/>
  <c r="W10" i="1"/>
  <c r="AJ10" i="1"/>
  <c r="V10" i="1"/>
  <c r="AC10" i="1"/>
  <c r="AI10" i="1"/>
  <c r="U10" i="1"/>
  <c r="AD10" i="1"/>
  <c r="AA10" i="1"/>
  <c r="AM10" i="1"/>
  <c r="AE10" i="1"/>
  <c r="AF10" i="1"/>
  <c r="AG10" i="1"/>
  <c r="X10" i="1"/>
  <c r="AK10" i="1"/>
  <c r="Z10" i="1"/>
  <c r="AL10" i="1"/>
  <c r="U38" i="1"/>
  <c r="AA38" i="1"/>
  <c r="AG38" i="1"/>
  <c r="AM38" i="1"/>
  <c r="X38" i="1"/>
  <c r="AD38" i="1"/>
  <c r="AJ38" i="1"/>
  <c r="Y38" i="1"/>
  <c r="AH38" i="1"/>
  <c r="Z38" i="1"/>
  <c r="AI38" i="1"/>
  <c r="AL38" i="1"/>
  <c r="AB38" i="1"/>
  <c r="AK38" i="1"/>
  <c r="AC38" i="1"/>
  <c r="AE38" i="1"/>
  <c r="AF38" i="1"/>
  <c r="V38" i="1"/>
  <c r="W38" i="1"/>
  <c r="AN38" i="1"/>
  <c r="Y48" i="1"/>
  <c r="AE48" i="1"/>
  <c r="AK48" i="1"/>
  <c r="V48" i="1"/>
  <c r="AB48" i="1"/>
  <c r="AH48" i="1"/>
  <c r="AN48" i="1"/>
  <c r="X48" i="1"/>
  <c r="AG48" i="1"/>
  <c r="AJ48" i="1"/>
  <c r="Z48" i="1"/>
  <c r="AI48" i="1"/>
  <c r="AA48" i="1"/>
  <c r="AF48" i="1"/>
  <c r="AL48" i="1"/>
  <c r="U48" i="1"/>
  <c r="AM48" i="1"/>
  <c r="W48" i="1"/>
  <c r="AC48" i="1"/>
  <c r="AD48" i="1"/>
  <c r="U47" i="1"/>
  <c r="AA47" i="1"/>
  <c r="AG47" i="1"/>
  <c r="AM47" i="1"/>
  <c r="X47" i="1"/>
  <c r="AD47" i="1"/>
  <c r="AJ47" i="1"/>
  <c r="Z47" i="1"/>
  <c r="AI47" i="1"/>
  <c r="AL47" i="1"/>
  <c r="AB47" i="1"/>
  <c r="AK47" i="1"/>
  <c r="AC47" i="1"/>
  <c r="AH47" i="1"/>
  <c r="V47" i="1"/>
  <c r="AN47" i="1"/>
  <c r="W47" i="1"/>
  <c r="Y47" i="1"/>
  <c r="AE47" i="1"/>
  <c r="AF47" i="1"/>
  <c r="U11" i="1"/>
  <c r="AA11" i="1"/>
  <c r="AG11" i="1"/>
  <c r="AM11" i="1"/>
  <c r="V11" i="1"/>
  <c r="AB11" i="1"/>
  <c r="AH11" i="1"/>
  <c r="AN11" i="1"/>
  <c r="W11" i="1"/>
  <c r="AC11" i="1"/>
  <c r="AI11" i="1"/>
  <c r="X11" i="1"/>
  <c r="AD11" i="1"/>
  <c r="AJ11" i="1"/>
  <c r="Y11" i="1"/>
  <c r="AE11" i="1"/>
  <c r="AK11" i="1"/>
  <c r="Z11" i="1"/>
  <c r="AF11" i="1"/>
  <c r="AL11" i="1"/>
  <c r="Y39" i="1"/>
  <c r="AE39" i="1"/>
  <c r="AK39" i="1"/>
  <c r="V39" i="1"/>
  <c r="AB39" i="1"/>
  <c r="AH39" i="1"/>
  <c r="AN39" i="1"/>
  <c r="W39" i="1"/>
  <c r="X39" i="1"/>
  <c r="AG39" i="1"/>
  <c r="AA39" i="1"/>
  <c r="Z39" i="1"/>
  <c r="AI39" i="1"/>
  <c r="AJ39" i="1"/>
  <c r="AF39" i="1"/>
  <c r="AL39" i="1"/>
  <c r="U39" i="1"/>
  <c r="AC39" i="1"/>
  <c r="AD39" i="1"/>
  <c r="AM39" i="1"/>
  <c r="W46" i="1"/>
  <c r="AC46" i="1"/>
  <c r="AI46" i="1"/>
  <c r="Z46" i="1"/>
  <c r="AF46" i="1"/>
  <c r="AL46" i="1"/>
  <c r="AB46" i="1"/>
  <c r="AK46" i="1"/>
  <c r="AE46" i="1"/>
  <c r="AN46" i="1"/>
  <c r="U46" i="1"/>
  <c r="AD46" i="1"/>
  <c r="AM46" i="1"/>
  <c r="V46" i="1"/>
  <c r="AJ46" i="1"/>
  <c r="X46" i="1"/>
  <c r="AA46" i="1"/>
  <c r="AG46" i="1"/>
  <c r="AH46" i="1"/>
  <c r="Y46" i="1"/>
  <c r="W37" i="1"/>
  <c r="AC37" i="1"/>
  <c r="AI37" i="1"/>
  <c r="Z37" i="1"/>
  <c r="AF37" i="1"/>
  <c r="AL37" i="1"/>
  <c r="AA37" i="1"/>
  <c r="AJ37" i="1"/>
  <c r="AB37" i="1"/>
  <c r="AK37" i="1"/>
  <c r="AE37" i="1"/>
  <c r="U37" i="1"/>
  <c r="AD37" i="1"/>
  <c r="AM37" i="1"/>
  <c r="V37" i="1"/>
  <c r="AN37" i="1"/>
  <c r="X37" i="1"/>
  <c r="Y37" i="1"/>
  <c r="AH37" i="1"/>
  <c r="AG37" i="1"/>
  <c r="W28" i="1"/>
  <c r="AC28" i="1"/>
  <c r="AI28" i="1"/>
  <c r="Z28" i="1"/>
  <c r="AF28" i="1"/>
  <c r="AL28" i="1"/>
  <c r="U28" i="1"/>
  <c r="AA28" i="1"/>
  <c r="AG28" i="1"/>
  <c r="AM28" i="1"/>
  <c r="Y28" i="1"/>
  <c r="AK28" i="1"/>
  <c r="AE28" i="1"/>
  <c r="AB28" i="1"/>
  <c r="AD28" i="1"/>
  <c r="AH28" i="1"/>
  <c r="AJ28" i="1"/>
  <c r="X28" i="1"/>
  <c r="AN28" i="1"/>
  <c r="V28" i="1"/>
  <c r="W49" i="1"/>
  <c r="AC49" i="1"/>
  <c r="AI49" i="1"/>
  <c r="Z49" i="1"/>
  <c r="AF49" i="1"/>
  <c r="AL49" i="1"/>
  <c r="V49" i="1"/>
  <c r="AE49" i="1"/>
  <c r="AN49" i="1"/>
  <c r="Y49" i="1"/>
  <c r="X49" i="1"/>
  <c r="AG49" i="1"/>
  <c r="AH49" i="1"/>
  <c r="AD49" i="1"/>
  <c r="AJ49" i="1"/>
  <c r="AK49" i="1"/>
  <c r="U49" i="1"/>
  <c r="AM49" i="1"/>
  <c r="AA49" i="1"/>
  <c r="AB49" i="1"/>
  <c r="W19" i="1"/>
  <c r="AC19" i="1"/>
  <c r="AI19" i="1"/>
  <c r="Z19" i="1"/>
  <c r="AF19" i="1"/>
  <c r="AL19" i="1"/>
  <c r="U19" i="1"/>
  <c r="AA19" i="1"/>
  <c r="AG19" i="1"/>
  <c r="AM19" i="1"/>
  <c r="Y19" i="1"/>
  <c r="AK19" i="1"/>
  <c r="AE19" i="1"/>
  <c r="AB19" i="1"/>
  <c r="AD19" i="1"/>
  <c r="AH19" i="1"/>
  <c r="AJ19" i="1"/>
  <c r="V19" i="1"/>
  <c r="X19" i="1"/>
  <c r="AN19" i="1"/>
  <c r="Y30" i="1"/>
  <c r="AE30" i="1"/>
  <c r="AK30" i="1"/>
  <c r="V30" i="1"/>
  <c r="AB30" i="1"/>
  <c r="AH30" i="1"/>
  <c r="AN30" i="1"/>
  <c r="W30" i="1"/>
  <c r="AC30" i="1"/>
  <c r="AI30" i="1"/>
  <c r="U30" i="1"/>
  <c r="AG30" i="1"/>
  <c r="AA30" i="1"/>
  <c r="AM30" i="1"/>
  <c r="X30" i="1"/>
  <c r="Z30" i="1"/>
  <c r="AF30" i="1"/>
  <c r="AD30" i="1"/>
  <c r="AL30" i="1"/>
  <c r="AJ30" i="1"/>
  <c r="W40" i="1"/>
  <c r="AC40" i="1"/>
  <c r="AI40" i="1"/>
  <c r="Z40" i="1"/>
  <c r="AF40" i="1"/>
  <c r="AL40" i="1"/>
  <c r="V40" i="1"/>
  <c r="AE40" i="1"/>
  <c r="AN40" i="1"/>
  <c r="Y40" i="1"/>
  <c r="X40" i="1"/>
  <c r="AG40" i="1"/>
  <c r="AH40" i="1"/>
  <c r="AD40" i="1"/>
  <c r="AJ40" i="1"/>
  <c r="U40" i="1"/>
  <c r="AM40" i="1"/>
  <c r="AA40" i="1"/>
  <c r="AB40" i="1"/>
  <c r="AK40" i="1"/>
  <c r="V36" i="1"/>
  <c r="AB36" i="1"/>
  <c r="W36" i="1"/>
  <c r="AC36" i="1"/>
  <c r="U36" i="1"/>
  <c r="AE36" i="1"/>
  <c r="AK36" i="1"/>
  <c r="Z36" i="1"/>
  <c r="AH36" i="1"/>
  <c r="AN36" i="1"/>
  <c r="AA36" i="1"/>
  <c r="AL36" i="1"/>
  <c r="AD36" i="1"/>
  <c r="AM36" i="1"/>
  <c r="AF36" i="1"/>
  <c r="AG36" i="1"/>
  <c r="Y36" i="1"/>
  <c r="AI36" i="1"/>
  <c r="AJ36" i="1"/>
  <c r="X36" i="1"/>
  <c r="Y27" i="1"/>
  <c r="AE27" i="1"/>
  <c r="AK27" i="1"/>
  <c r="V27" i="1"/>
  <c r="AB27" i="1"/>
  <c r="AH27" i="1"/>
  <c r="AN27" i="1"/>
  <c r="W27" i="1"/>
  <c r="AC27" i="1"/>
  <c r="AI27" i="1"/>
  <c r="U27" i="1"/>
  <c r="AG27" i="1"/>
  <c r="AA27" i="1"/>
  <c r="AM27" i="1"/>
  <c r="AD27" i="1"/>
  <c r="AF27" i="1"/>
  <c r="AJ27" i="1"/>
  <c r="AL27" i="1"/>
  <c r="X27" i="1"/>
  <c r="Z27" i="1"/>
  <c r="Y18" i="1"/>
  <c r="AE18" i="1"/>
  <c r="AK18" i="1"/>
  <c r="V18" i="1"/>
  <c r="AB18" i="1"/>
  <c r="AH18" i="1"/>
  <c r="AN18" i="1"/>
  <c r="W18" i="1"/>
  <c r="AC18" i="1"/>
  <c r="AI18" i="1"/>
  <c r="U18" i="1"/>
  <c r="AG18" i="1"/>
  <c r="AA18" i="1"/>
  <c r="AM18" i="1"/>
  <c r="AD18" i="1"/>
  <c r="AF18" i="1"/>
  <c r="AJ18" i="1"/>
  <c r="AL18" i="1"/>
  <c r="X18" i="1"/>
  <c r="Z18" i="1"/>
  <c r="U29" i="1"/>
  <c r="AA29" i="1"/>
  <c r="AG29" i="1"/>
  <c r="AM29" i="1"/>
  <c r="X29" i="1"/>
  <c r="AD29" i="1"/>
  <c r="AJ29" i="1"/>
  <c r="Y29" i="1"/>
  <c r="AE29" i="1"/>
  <c r="AK29" i="1"/>
  <c r="AC29" i="1"/>
  <c r="W29" i="1"/>
  <c r="AI29" i="1"/>
  <c r="Z29" i="1"/>
  <c r="AB29" i="1"/>
  <c r="AF29" i="1"/>
  <c r="AH29" i="1"/>
  <c r="AL29" i="1"/>
  <c r="AN29" i="1"/>
  <c r="V29" i="1"/>
  <c r="U20" i="1"/>
  <c r="AA20" i="1"/>
  <c r="AG20" i="1"/>
  <c r="AM20" i="1"/>
  <c r="X20" i="1"/>
  <c r="AD20" i="1"/>
  <c r="AJ20" i="1"/>
  <c r="Y20" i="1"/>
  <c r="AE20" i="1"/>
  <c r="AK20" i="1"/>
  <c r="AC20" i="1"/>
  <c r="W20" i="1"/>
  <c r="AI20" i="1"/>
  <c r="Z20" i="1"/>
  <c r="AB20" i="1"/>
  <c r="AF20" i="1"/>
  <c r="AH20" i="1"/>
  <c r="V20" i="1"/>
  <c r="AL20" i="1"/>
  <c r="AN20" i="1"/>
  <c r="U35" i="1"/>
  <c r="AA35" i="1"/>
  <c r="AG35" i="1"/>
  <c r="AM35" i="1"/>
  <c r="X35" i="1"/>
  <c r="AD35" i="1"/>
  <c r="AJ35" i="1"/>
  <c r="Y35" i="1"/>
  <c r="AE35" i="1"/>
  <c r="AK35" i="1"/>
  <c r="AC35" i="1"/>
  <c r="W35" i="1"/>
  <c r="AI35" i="1"/>
  <c r="AF35" i="1"/>
  <c r="AH35" i="1"/>
  <c r="V35" i="1"/>
  <c r="AL35" i="1"/>
  <c r="AN35" i="1"/>
  <c r="Z35" i="1"/>
  <c r="AB35" i="1"/>
  <c r="Y45" i="1"/>
  <c r="AE45" i="1"/>
  <c r="AK45" i="1"/>
  <c r="V45" i="1"/>
  <c r="AB45" i="1"/>
  <c r="AH45" i="1"/>
  <c r="AN45" i="1"/>
  <c r="U45" i="1"/>
  <c r="AD45" i="1"/>
  <c r="AM45" i="1"/>
  <c r="X45" i="1"/>
  <c r="AG45" i="1"/>
  <c r="W45" i="1"/>
  <c r="AF45" i="1"/>
  <c r="AL45" i="1"/>
  <c r="Z45" i="1"/>
  <c r="AC45" i="1"/>
  <c r="AI45" i="1"/>
  <c r="AJ45" i="1"/>
  <c r="AA45" i="1"/>
  <c r="B63" i="2"/>
  <c r="B50" i="2"/>
  <c r="B60" i="2"/>
  <c r="B70" i="2"/>
  <c r="B82" i="2"/>
  <c r="B33" i="2"/>
  <c r="B34" i="2"/>
  <c r="B51" i="2"/>
  <c r="B61" i="2"/>
  <c r="B71" i="2"/>
  <c r="B83" i="2"/>
  <c r="B98" i="2"/>
  <c r="B108" i="2"/>
  <c r="B41" i="2"/>
  <c r="B52" i="2"/>
  <c r="B62" i="2"/>
  <c r="B72" i="2"/>
  <c r="B84" i="2"/>
  <c r="O36" i="1"/>
  <c r="B99" i="2"/>
  <c r="O46" i="1"/>
  <c r="B109" i="2"/>
  <c r="B42" i="2"/>
  <c r="B53" i="2"/>
  <c r="B73" i="2"/>
  <c r="O27" i="1"/>
  <c r="B90" i="2"/>
  <c r="O37" i="1"/>
  <c r="B100" i="2"/>
  <c r="O47" i="1"/>
  <c r="B110" i="2"/>
  <c r="O28" i="1"/>
  <c r="B91" i="2"/>
  <c r="B43" i="2"/>
  <c r="B58" i="2"/>
  <c r="B68" i="2"/>
  <c r="B74" i="2"/>
  <c r="O38" i="1"/>
  <c r="B101" i="2"/>
  <c r="O48" i="1"/>
  <c r="B111" i="2"/>
  <c r="B44" i="2"/>
  <c r="B59" i="2"/>
  <c r="B69" i="2"/>
  <c r="B81" i="2"/>
  <c r="O29" i="1"/>
  <c r="B92" i="2"/>
  <c r="O39" i="1"/>
  <c r="B102" i="2"/>
  <c r="O49" i="1"/>
  <c r="B112" i="2"/>
  <c r="O30" i="1"/>
  <c r="B93" i="2"/>
  <c r="O40" i="1"/>
  <c r="B103" i="2"/>
  <c r="DF19" i="1"/>
  <c r="DL19" i="1"/>
  <c r="DR19" i="1"/>
  <c r="DA19" i="1"/>
  <c r="DG19" i="1"/>
  <c r="DM19" i="1"/>
  <c r="DS19" i="1"/>
  <c r="DB19" i="1"/>
  <c r="DH19" i="1"/>
  <c r="DN19" i="1"/>
  <c r="DT19" i="1"/>
  <c r="DC19" i="1"/>
  <c r="DI19" i="1"/>
  <c r="DO19" i="1"/>
  <c r="DK19" i="1"/>
  <c r="DP19" i="1"/>
  <c r="DQ19" i="1"/>
  <c r="DD19" i="1"/>
  <c r="CI19" i="1"/>
  <c r="CO19" i="1"/>
  <c r="CU19" i="1"/>
  <c r="DE19" i="1"/>
  <c r="CJ19" i="1"/>
  <c r="CP19" i="1"/>
  <c r="CV19" i="1"/>
  <c r="CM19" i="1"/>
  <c r="CW19" i="1"/>
  <c r="CN19" i="1"/>
  <c r="CY19" i="1"/>
  <c r="DJ19" i="1"/>
  <c r="CF19" i="1"/>
  <c r="CQ19" i="1"/>
  <c r="CG19" i="1"/>
  <c r="CR19" i="1"/>
  <c r="CH19" i="1"/>
  <c r="CK19" i="1"/>
  <c r="CL19" i="1"/>
  <c r="CX19" i="1"/>
  <c r="CS19" i="1"/>
  <c r="CT19" i="1"/>
  <c r="DC45" i="1"/>
  <c r="DI45" i="1"/>
  <c r="DO45" i="1"/>
  <c r="DD45" i="1"/>
  <c r="DJ45" i="1"/>
  <c r="DP45" i="1"/>
  <c r="DG45" i="1"/>
  <c r="DQ45" i="1"/>
  <c r="DH45" i="1"/>
  <c r="DR45" i="1"/>
  <c r="DK45" i="1"/>
  <c r="DF45" i="1"/>
  <c r="CF45" i="1"/>
  <c r="CL45" i="1"/>
  <c r="CR45" i="1"/>
  <c r="CX45" i="1"/>
  <c r="DL45" i="1"/>
  <c r="CG45" i="1"/>
  <c r="CM45" i="1"/>
  <c r="CS45" i="1"/>
  <c r="CY45" i="1"/>
  <c r="DM45" i="1"/>
  <c r="CH45" i="1"/>
  <c r="CN45" i="1"/>
  <c r="CT45" i="1"/>
  <c r="DN45" i="1"/>
  <c r="CI45" i="1"/>
  <c r="CU45" i="1"/>
  <c r="DS45" i="1"/>
  <c r="CJ45" i="1"/>
  <c r="CV45" i="1"/>
  <c r="DT45" i="1"/>
  <c r="CK45" i="1"/>
  <c r="CW45" i="1"/>
  <c r="DA45" i="1"/>
  <c r="CO45" i="1"/>
  <c r="DB45" i="1"/>
  <c r="CP45" i="1"/>
  <c r="DE45" i="1"/>
  <c r="CQ45" i="1"/>
  <c r="DB21" i="1"/>
  <c r="DH21" i="1"/>
  <c r="DN21" i="1"/>
  <c r="DT21" i="1"/>
  <c r="DC21" i="1"/>
  <c r="DI21" i="1"/>
  <c r="DO21" i="1"/>
  <c r="DD21" i="1"/>
  <c r="DJ21" i="1"/>
  <c r="DP21" i="1"/>
  <c r="DE21" i="1"/>
  <c r="DK21" i="1"/>
  <c r="DQ21" i="1"/>
  <c r="DG21" i="1"/>
  <c r="DL21" i="1"/>
  <c r="DM21" i="1"/>
  <c r="CK21" i="1"/>
  <c r="CQ21" i="1"/>
  <c r="CW21" i="1"/>
  <c r="DA21" i="1"/>
  <c r="CF21" i="1"/>
  <c r="CL21" i="1"/>
  <c r="CR21" i="1"/>
  <c r="CX21" i="1"/>
  <c r="DF21" i="1"/>
  <c r="CI21" i="1"/>
  <c r="CS21" i="1"/>
  <c r="DS21" i="1"/>
  <c r="CG21" i="1"/>
  <c r="CP21" i="1"/>
  <c r="CH21" i="1"/>
  <c r="CT21" i="1"/>
  <c r="CJ21" i="1"/>
  <c r="CU21" i="1"/>
  <c r="CM21" i="1"/>
  <c r="CN21" i="1"/>
  <c r="DR21" i="1"/>
  <c r="CO21" i="1"/>
  <c r="CY21" i="1"/>
  <c r="CV21" i="1"/>
  <c r="DB36" i="1"/>
  <c r="DC36" i="1"/>
  <c r="DD36" i="1"/>
  <c r="DE36" i="1"/>
  <c r="DI36" i="1"/>
  <c r="DO36" i="1"/>
  <c r="DJ36" i="1"/>
  <c r="DP36" i="1"/>
  <c r="DA36" i="1"/>
  <c r="DK36" i="1"/>
  <c r="DQ36" i="1"/>
  <c r="DL36" i="1"/>
  <c r="DM36" i="1"/>
  <c r="DN36" i="1"/>
  <c r="DS36" i="1"/>
  <c r="CF36" i="1"/>
  <c r="CL36" i="1"/>
  <c r="CR36" i="1"/>
  <c r="CX36" i="1"/>
  <c r="DT36" i="1"/>
  <c r="CG36" i="1"/>
  <c r="CM36" i="1"/>
  <c r="CS36" i="1"/>
  <c r="CY36" i="1"/>
  <c r="DF36" i="1"/>
  <c r="CH36" i="1"/>
  <c r="CN36" i="1"/>
  <c r="CT36" i="1"/>
  <c r="CI36" i="1"/>
  <c r="CU36" i="1"/>
  <c r="CJ36" i="1"/>
  <c r="CV36" i="1"/>
  <c r="CK36" i="1"/>
  <c r="CW36" i="1"/>
  <c r="CQ36" i="1"/>
  <c r="DG36" i="1"/>
  <c r="DH36" i="1"/>
  <c r="DR36" i="1"/>
  <c r="CP36" i="1"/>
  <c r="CO36" i="1"/>
  <c r="DA46" i="1"/>
  <c r="DG46" i="1"/>
  <c r="DM46" i="1"/>
  <c r="DS46" i="1"/>
  <c r="DB46" i="1"/>
  <c r="DH46" i="1"/>
  <c r="DN46" i="1"/>
  <c r="DT46" i="1"/>
  <c r="DE46" i="1"/>
  <c r="DO46" i="1"/>
  <c r="DF46" i="1"/>
  <c r="DP46" i="1"/>
  <c r="DC46" i="1"/>
  <c r="DQ46" i="1"/>
  <c r="DD46" i="1"/>
  <c r="CJ46" i="1"/>
  <c r="CP46" i="1"/>
  <c r="CV46" i="1"/>
  <c r="DI46" i="1"/>
  <c r="CK46" i="1"/>
  <c r="CQ46" i="1"/>
  <c r="CW46" i="1"/>
  <c r="DJ46" i="1"/>
  <c r="CF46" i="1"/>
  <c r="CL46" i="1"/>
  <c r="CR46" i="1"/>
  <c r="CX46" i="1"/>
  <c r="CM46" i="1"/>
  <c r="CY46" i="1"/>
  <c r="CN46" i="1"/>
  <c r="CO46" i="1"/>
  <c r="DR46" i="1"/>
  <c r="CI46" i="1"/>
  <c r="CS46" i="1"/>
  <c r="CT46" i="1"/>
  <c r="CU46" i="1"/>
  <c r="DL46" i="1"/>
  <c r="DK46" i="1"/>
  <c r="CG46" i="1"/>
  <c r="CH46" i="1"/>
  <c r="DB30" i="1"/>
  <c r="DH30" i="1"/>
  <c r="DN30" i="1"/>
  <c r="DT30" i="1"/>
  <c r="DC30" i="1"/>
  <c r="DI30" i="1"/>
  <c r="DO30" i="1"/>
  <c r="DD30" i="1"/>
  <c r="DJ30" i="1"/>
  <c r="DP30" i="1"/>
  <c r="DE30" i="1"/>
  <c r="DK30" i="1"/>
  <c r="DQ30" i="1"/>
  <c r="DG30" i="1"/>
  <c r="DL30" i="1"/>
  <c r="DM30" i="1"/>
  <c r="CK30" i="1"/>
  <c r="CQ30" i="1"/>
  <c r="CW30" i="1"/>
  <c r="DA30" i="1"/>
  <c r="CI30" i="1"/>
  <c r="CP30" i="1"/>
  <c r="CX30" i="1"/>
  <c r="CF30" i="1"/>
  <c r="CN30" i="1"/>
  <c r="CV30" i="1"/>
  <c r="CG30" i="1"/>
  <c r="CO30" i="1"/>
  <c r="CY30" i="1"/>
  <c r="CH30" i="1"/>
  <c r="CR30" i="1"/>
  <c r="CS30" i="1"/>
  <c r="CT30" i="1"/>
  <c r="CU30" i="1"/>
  <c r="DS30" i="1"/>
  <c r="CJ30" i="1"/>
  <c r="CL30" i="1"/>
  <c r="CM30" i="1"/>
  <c r="DR30" i="1"/>
  <c r="DF30" i="1"/>
  <c r="DD20" i="1"/>
  <c r="DJ20" i="1"/>
  <c r="DP20" i="1"/>
  <c r="DE20" i="1"/>
  <c r="DK20" i="1"/>
  <c r="DQ20" i="1"/>
  <c r="DF20" i="1"/>
  <c r="DL20" i="1"/>
  <c r="DR20" i="1"/>
  <c r="DA20" i="1"/>
  <c r="DG20" i="1"/>
  <c r="DM20" i="1"/>
  <c r="DS20" i="1"/>
  <c r="DI20" i="1"/>
  <c r="DN20" i="1"/>
  <c r="DO20" i="1"/>
  <c r="DT20" i="1"/>
  <c r="CG20" i="1"/>
  <c r="CM20" i="1"/>
  <c r="CS20" i="1"/>
  <c r="CY20" i="1"/>
  <c r="CH20" i="1"/>
  <c r="CN20" i="1"/>
  <c r="CT20" i="1"/>
  <c r="CK20" i="1"/>
  <c r="CU20" i="1"/>
  <c r="CP20" i="1"/>
  <c r="CF20" i="1"/>
  <c r="CQ20" i="1"/>
  <c r="DB20" i="1"/>
  <c r="CI20" i="1"/>
  <c r="CR20" i="1"/>
  <c r="DC20" i="1"/>
  <c r="CJ20" i="1"/>
  <c r="DH20" i="1"/>
  <c r="CL20" i="1"/>
  <c r="CO20" i="1"/>
  <c r="CV20" i="1"/>
  <c r="CW20" i="1"/>
  <c r="CX20" i="1"/>
  <c r="DB27" i="1"/>
  <c r="DH27" i="1"/>
  <c r="DN27" i="1"/>
  <c r="DT27" i="1"/>
  <c r="DC27" i="1"/>
  <c r="DI27" i="1"/>
  <c r="DO27" i="1"/>
  <c r="DD27" i="1"/>
  <c r="DJ27" i="1"/>
  <c r="DP27" i="1"/>
  <c r="DE27" i="1"/>
  <c r="DK27" i="1"/>
  <c r="DQ27" i="1"/>
  <c r="DM27" i="1"/>
  <c r="DR27" i="1"/>
  <c r="DA27" i="1"/>
  <c r="DS27" i="1"/>
  <c r="CK27" i="1"/>
  <c r="CQ27" i="1"/>
  <c r="CW27" i="1"/>
  <c r="CL27" i="1"/>
  <c r="CS27" i="1"/>
  <c r="CF27" i="1"/>
  <c r="CN27" i="1"/>
  <c r="CV27" i="1"/>
  <c r="CG27" i="1"/>
  <c r="CO27" i="1"/>
  <c r="CX27" i="1"/>
  <c r="CH27" i="1"/>
  <c r="CP27" i="1"/>
  <c r="CY27" i="1"/>
  <c r="DF27" i="1"/>
  <c r="CI27" i="1"/>
  <c r="DG27" i="1"/>
  <c r="CJ27" i="1"/>
  <c r="DL27" i="1"/>
  <c r="CM27" i="1"/>
  <c r="CU27" i="1"/>
  <c r="CT27" i="1"/>
  <c r="CR27" i="1"/>
  <c r="DA37" i="1"/>
  <c r="DG37" i="1"/>
  <c r="DM37" i="1"/>
  <c r="DS37" i="1"/>
  <c r="DB37" i="1"/>
  <c r="DH37" i="1"/>
  <c r="DN37" i="1"/>
  <c r="DT37" i="1"/>
  <c r="DC37" i="1"/>
  <c r="DI37" i="1"/>
  <c r="DO37" i="1"/>
  <c r="DD37" i="1"/>
  <c r="DP37" i="1"/>
  <c r="DE37" i="1"/>
  <c r="DQ37" i="1"/>
  <c r="DK37" i="1"/>
  <c r="CJ37" i="1"/>
  <c r="CP37" i="1"/>
  <c r="CV37" i="1"/>
  <c r="CK37" i="1"/>
  <c r="CQ37" i="1"/>
  <c r="CW37" i="1"/>
  <c r="DF37" i="1"/>
  <c r="CF37" i="1"/>
  <c r="CL37" i="1"/>
  <c r="CR37" i="1"/>
  <c r="CX37" i="1"/>
  <c r="DJ37" i="1"/>
  <c r="CM37" i="1"/>
  <c r="CY37" i="1"/>
  <c r="DL37" i="1"/>
  <c r="CN37" i="1"/>
  <c r="DR37" i="1"/>
  <c r="CO37" i="1"/>
  <c r="CU37" i="1"/>
  <c r="CG37" i="1"/>
  <c r="CH37" i="1"/>
  <c r="CI37" i="1"/>
  <c r="CS37" i="1"/>
  <c r="CT37" i="1"/>
  <c r="DD11" i="1"/>
  <c r="DJ11" i="1"/>
  <c r="DP11" i="1"/>
  <c r="DE11" i="1"/>
  <c r="DK11" i="1"/>
  <c r="DQ11" i="1"/>
  <c r="DF11" i="1"/>
  <c r="DL11" i="1"/>
  <c r="DR11" i="1"/>
  <c r="DA11" i="1"/>
  <c r="DG11" i="1"/>
  <c r="DM11" i="1"/>
  <c r="DS11" i="1"/>
  <c r="DI11" i="1"/>
  <c r="CI11" i="1"/>
  <c r="CO11" i="1"/>
  <c r="CU11" i="1"/>
  <c r="DN11" i="1"/>
  <c r="CJ11" i="1"/>
  <c r="CP11" i="1"/>
  <c r="CV11" i="1"/>
  <c r="DO11" i="1"/>
  <c r="DT11" i="1"/>
  <c r="CK11" i="1"/>
  <c r="CS11" i="1"/>
  <c r="CL11" i="1"/>
  <c r="CT11" i="1"/>
  <c r="CQ11" i="1"/>
  <c r="CG11" i="1"/>
  <c r="CX11" i="1"/>
  <c r="CH11" i="1"/>
  <c r="CY11" i="1"/>
  <c r="CM11" i="1"/>
  <c r="DB11" i="1"/>
  <c r="CF11" i="1"/>
  <c r="CN11" i="1"/>
  <c r="CR11" i="1"/>
  <c r="DC11" i="1"/>
  <c r="CW11" i="1"/>
  <c r="DH11" i="1"/>
  <c r="DF28" i="1"/>
  <c r="DL28" i="1"/>
  <c r="DR28" i="1"/>
  <c r="DA28" i="1"/>
  <c r="DG28" i="1"/>
  <c r="DM28" i="1"/>
  <c r="DS28" i="1"/>
  <c r="DB28" i="1"/>
  <c r="DH28" i="1"/>
  <c r="DN28" i="1"/>
  <c r="DT28" i="1"/>
  <c r="DC28" i="1"/>
  <c r="DI28" i="1"/>
  <c r="DO28" i="1"/>
  <c r="DK28" i="1"/>
  <c r="DP28" i="1"/>
  <c r="DQ28" i="1"/>
  <c r="DD28" i="1"/>
  <c r="CI28" i="1"/>
  <c r="CO28" i="1"/>
  <c r="CU28" i="1"/>
  <c r="DE28" i="1"/>
  <c r="CF28" i="1"/>
  <c r="CM28" i="1"/>
  <c r="CT28" i="1"/>
  <c r="DJ28" i="1"/>
  <c r="CK28" i="1"/>
  <c r="CS28" i="1"/>
  <c r="CL28" i="1"/>
  <c r="CV28" i="1"/>
  <c r="CN28" i="1"/>
  <c r="CW28" i="1"/>
  <c r="CG28" i="1"/>
  <c r="CX28" i="1"/>
  <c r="CH28" i="1"/>
  <c r="CY28" i="1"/>
  <c r="CJ28" i="1"/>
  <c r="CP28" i="1"/>
  <c r="CQ28" i="1"/>
  <c r="CR28" i="1"/>
  <c r="DE38" i="1"/>
  <c r="DK38" i="1"/>
  <c r="DQ38" i="1"/>
  <c r="DF38" i="1"/>
  <c r="DL38" i="1"/>
  <c r="DR38" i="1"/>
  <c r="DA38" i="1"/>
  <c r="DG38" i="1"/>
  <c r="DM38" i="1"/>
  <c r="DS38" i="1"/>
  <c r="DH38" i="1"/>
  <c r="DT38" i="1"/>
  <c r="DI38" i="1"/>
  <c r="DJ38" i="1"/>
  <c r="DB38" i="1"/>
  <c r="CH38" i="1"/>
  <c r="CN38" i="1"/>
  <c r="CT38" i="1"/>
  <c r="DC38" i="1"/>
  <c r="CI38" i="1"/>
  <c r="CO38" i="1"/>
  <c r="CU38" i="1"/>
  <c r="DD38" i="1"/>
  <c r="CJ38" i="1"/>
  <c r="CP38" i="1"/>
  <c r="CV38" i="1"/>
  <c r="CQ38" i="1"/>
  <c r="CF38" i="1"/>
  <c r="CR38" i="1"/>
  <c r="CG38" i="1"/>
  <c r="CS38" i="1"/>
  <c r="DP38" i="1"/>
  <c r="CY38" i="1"/>
  <c r="CK38" i="1"/>
  <c r="CL38" i="1"/>
  <c r="CM38" i="1"/>
  <c r="DN38" i="1"/>
  <c r="DO38" i="1"/>
  <c r="CX38" i="1"/>
  <c r="CW38" i="1"/>
  <c r="DC48" i="1"/>
  <c r="DI48" i="1"/>
  <c r="DO48" i="1"/>
  <c r="DD48" i="1"/>
  <c r="DJ48" i="1"/>
  <c r="DP48" i="1"/>
  <c r="DA48" i="1"/>
  <c r="DK48" i="1"/>
  <c r="DS48" i="1"/>
  <c r="DB48" i="1"/>
  <c r="DL48" i="1"/>
  <c r="DT48" i="1"/>
  <c r="DE48" i="1"/>
  <c r="DQ48" i="1"/>
  <c r="DM48" i="1"/>
  <c r="CF48" i="1"/>
  <c r="CL48" i="1"/>
  <c r="CR48" i="1"/>
  <c r="CX48" i="1"/>
  <c r="DN48" i="1"/>
  <c r="CG48" i="1"/>
  <c r="CM48" i="1"/>
  <c r="CS48" i="1"/>
  <c r="CY48" i="1"/>
  <c r="DR48" i="1"/>
  <c r="CH48" i="1"/>
  <c r="CN48" i="1"/>
  <c r="CT48" i="1"/>
  <c r="CI48" i="1"/>
  <c r="CU48" i="1"/>
  <c r="CJ48" i="1"/>
  <c r="CV48" i="1"/>
  <c r="CK48" i="1"/>
  <c r="CW48" i="1"/>
  <c r="CQ48" i="1"/>
  <c r="DF48" i="1"/>
  <c r="DG48" i="1"/>
  <c r="DH48" i="1"/>
  <c r="CO48" i="1"/>
  <c r="CP48" i="1"/>
  <c r="DA40" i="1"/>
  <c r="DG40" i="1"/>
  <c r="DM40" i="1"/>
  <c r="DS40" i="1"/>
  <c r="DB40" i="1"/>
  <c r="DH40" i="1"/>
  <c r="DN40" i="1"/>
  <c r="DT40" i="1"/>
  <c r="DC40" i="1"/>
  <c r="DI40" i="1"/>
  <c r="DO40" i="1"/>
  <c r="DD40" i="1"/>
  <c r="DP40" i="1"/>
  <c r="DE40" i="1"/>
  <c r="DQ40" i="1"/>
  <c r="DF40" i="1"/>
  <c r="CJ40" i="1"/>
  <c r="CP40" i="1"/>
  <c r="CV40" i="1"/>
  <c r="DJ40" i="1"/>
  <c r="CK40" i="1"/>
  <c r="CQ40" i="1"/>
  <c r="CW40" i="1"/>
  <c r="DK40" i="1"/>
  <c r="CF40" i="1"/>
  <c r="CL40" i="1"/>
  <c r="CR40" i="1"/>
  <c r="CX40" i="1"/>
  <c r="CM40" i="1"/>
  <c r="CY40" i="1"/>
  <c r="CN40" i="1"/>
  <c r="CO40" i="1"/>
  <c r="CI40" i="1"/>
  <c r="DL40" i="1"/>
  <c r="CS40" i="1"/>
  <c r="DR40" i="1"/>
  <c r="CT40" i="1"/>
  <c r="CU40" i="1"/>
  <c r="CH40" i="1"/>
  <c r="CG40" i="1"/>
  <c r="CC37" i="1"/>
  <c r="DD35" i="1"/>
  <c r="DJ35" i="1"/>
  <c r="DP35" i="1"/>
  <c r="DE35" i="1"/>
  <c r="DK35" i="1"/>
  <c r="DQ35" i="1"/>
  <c r="DF35" i="1"/>
  <c r="DL35" i="1"/>
  <c r="DR35" i="1"/>
  <c r="DA35" i="1"/>
  <c r="DG35" i="1"/>
  <c r="DM35" i="1"/>
  <c r="DS35" i="1"/>
  <c r="DO35" i="1"/>
  <c r="DB35" i="1"/>
  <c r="DT35" i="1"/>
  <c r="DC35" i="1"/>
  <c r="DH35" i="1"/>
  <c r="DI35" i="1"/>
  <c r="CH35" i="1"/>
  <c r="CN35" i="1"/>
  <c r="CT35" i="1"/>
  <c r="DN35" i="1"/>
  <c r="CI35" i="1"/>
  <c r="CO35" i="1"/>
  <c r="CU35" i="1"/>
  <c r="CJ35" i="1"/>
  <c r="CP35" i="1"/>
  <c r="CV35" i="1"/>
  <c r="CQ35" i="1"/>
  <c r="CF35" i="1"/>
  <c r="CR35" i="1"/>
  <c r="CG35" i="1"/>
  <c r="CS35" i="1"/>
  <c r="CM35" i="1"/>
  <c r="CW35" i="1"/>
  <c r="CX35" i="1"/>
  <c r="CY35" i="1"/>
  <c r="CK35" i="1"/>
  <c r="CL35" i="1"/>
  <c r="DF10" i="1"/>
  <c r="DL10" i="1"/>
  <c r="DR10" i="1"/>
  <c r="DG10" i="1"/>
  <c r="DM10" i="1"/>
  <c r="DS10" i="1"/>
  <c r="DH10" i="1"/>
  <c r="DP10" i="1"/>
  <c r="DI10" i="1"/>
  <c r="DQ10" i="1"/>
  <c r="DD10" i="1"/>
  <c r="DT10" i="1"/>
  <c r="DE10" i="1"/>
  <c r="CI10" i="1"/>
  <c r="CO10" i="1"/>
  <c r="CU10" i="1"/>
  <c r="DJ10" i="1"/>
  <c r="CJ10" i="1"/>
  <c r="CP10" i="1"/>
  <c r="CV10" i="1"/>
  <c r="DK10" i="1"/>
  <c r="CK10" i="1"/>
  <c r="CQ10" i="1"/>
  <c r="CW10" i="1"/>
  <c r="DN10" i="1"/>
  <c r="CR10" i="1"/>
  <c r="DO10" i="1"/>
  <c r="CG10" i="1"/>
  <c r="CS10" i="1"/>
  <c r="CH10" i="1"/>
  <c r="CT10" i="1"/>
  <c r="DC10" i="1"/>
  <c r="CL10" i="1"/>
  <c r="CM10" i="1"/>
  <c r="CN10" i="1"/>
  <c r="CY10" i="1"/>
  <c r="CX10" i="1"/>
  <c r="DB10" i="1"/>
  <c r="DE47" i="1"/>
  <c r="DK47" i="1"/>
  <c r="DQ47" i="1"/>
  <c r="DF47" i="1"/>
  <c r="DL47" i="1"/>
  <c r="DR47" i="1"/>
  <c r="DC47" i="1"/>
  <c r="DM47" i="1"/>
  <c r="DD47" i="1"/>
  <c r="DN47" i="1"/>
  <c r="DI47" i="1"/>
  <c r="DA47" i="1"/>
  <c r="DP47" i="1"/>
  <c r="CH47" i="1"/>
  <c r="CN47" i="1"/>
  <c r="CT47" i="1"/>
  <c r="DB47" i="1"/>
  <c r="DS47" i="1"/>
  <c r="CI47" i="1"/>
  <c r="CO47" i="1"/>
  <c r="CU47" i="1"/>
  <c r="DG47" i="1"/>
  <c r="DT47" i="1"/>
  <c r="CJ47" i="1"/>
  <c r="CP47" i="1"/>
  <c r="CV47" i="1"/>
  <c r="DH47" i="1"/>
  <c r="CQ47" i="1"/>
  <c r="DJ47" i="1"/>
  <c r="CF47" i="1"/>
  <c r="CR47" i="1"/>
  <c r="DO47" i="1"/>
  <c r="CG47" i="1"/>
  <c r="CS47" i="1"/>
  <c r="CM47" i="1"/>
  <c r="CW47" i="1"/>
  <c r="CX47" i="1"/>
  <c r="CY47" i="1"/>
  <c r="CL47" i="1"/>
  <c r="CK47" i="1"/>
  <c r="DB18" i="1"/>
  <c r="DH18" i="1"/>
  <c r="DN18" i="1"/>
  <c r="DT18" i="1"/>
  <c r="DC18" i="1"/>
  <c r="DI18" i="1"/>
  <c r="DO18" i="1"/>
  <c r="DD18" i="1"/>
  <c r="DJ18" i="1"/>
  <c r="DP18" i="1"/>
  <c r="DE18" i="1"/>
  <c r="DK18" i="1"/>
  <c r="DQ18" i="1"/>
  <c r="DM18" i="1"/>
  <c r="DR18" i="1"/>
  <c r="DA18" i="1"/>
  <c r="DS18" i="1"/>
  <c r="CK18" i="1"/>
  <c r="CQ18" i="1"/>
  <c r="CW18" i="1"/>
  <c r="CF18" i="1"/>
  <c r="CL18" i="1"/>
  <c r="CR18" i="1"/>
  <c r="CX18" i="1"/>
  <c r="DG18" i="1"/>
  <c r="CG18" i="1"/>
  <c r="CO18" i="1"/>
  <c r="CY18" i="1"/>
  <c r="DL18" i="1"/>
  <c r="CM18" i="1"/>
  <c r="CV18" i="1"/>
  <c r="CN18" i="1"/>
  <c r="CP18" i="1"/>
  <c r="CH18" i="1"/>
  <c r="CI18" i="1"/>
  <c r="CJ18" i="1"/>
  <c r="DF18" i="1"/>
  <c r="CS18" i="1"/>
  <c r="CT18" i="1"/>
  <c r="CU18" i="1"/>
  <c r="DD29" i="1"/>
  <c r="DJ29" i="1"/>
  <c r="DP29" i="1"/>
  <c r="DE29" i="1"/>
  <c r="DK29" i="1"/>
  <c r="DQ29" i="1"/>
  <c r="DF29" i="1"/>
  <c r="DL29" i="1"/>
  <c r="DR29" i="1"/>
  <c r="DA29" i="1"/>
  <c r="DG29" i="1"/>
  <c r="DM29" i="1"/>
  <c r="DS29" i="1"/>
  <c r="DI29" i="1"/>
  <c r="DN29" i="1"/>
  <c r="DO29" i="1"/>
  <c r="DT29" i="1"/>
  <c r="CG29" i="1"/>
  <c r="CM29" i="1"/>
  <c r="CS29" i="1"/>
  <c r="CY29" i="1"/>
  <c r="DC29" i="1"/>
  <c r="CH29" i="1"/>
  <c r="CO29" i="1"/>
  <c r="CV29" i="1"/>
  <c r="CI29" i="1"/>
  <c r="CQ29" i="1"/>
  <c r="DB29" i="1"/>
  <c r="CJ29" i="1"/>
  <c r="CR29" i="1"/>
  <c r="DH29" i="1"/>
  <c r="CK29" i="1"/>
  <c r="CT29" i="1"/>
  <c r="CU29" i="1"/>
  <c r="CW29" i="1"/>
  <c r="CF29" i="1"/>
  <c r="CX29" i="1"/>
  <c r="CP29" i="1"/>
  <c r="CL29" i="1"/>
  <c r="CN29" i="1"/>
  <c r="DC39" i="1"/>
  <c r="DI39" i="1"/>
  <c r="DO39" i="1"/>
  <c r="DD39" i="1"/>
  <c r="DJ39" i="1"/>
  <c r="DP39" i="1"/>
  <c r="DE39" i="1"/>
  <c r="DK39" i="1"/>
  <c r="DQ39" i="1"/>
  <c r="DL39" i="1"/>
  <c r="DA39" i="1"/>
  <c r="DM39" i="1"/>
  <c r="DG39" i="1"/>
  <c r="DB39" i="1"/>
  <c r="DT39" i="1"/>
  <c r="CF39" i="1"/>
  <c r="CL39" i="1"/>
  <c r="CR39" i="1"/>
  <c r="CX39" i="1"/>
  <c r="DF39" i="1"/>
  <c r="CG39" i="1"/>
  <c r="CM39" i="1"/>
  <c r="CS39" i="1"/>
  <c r="CY39" i="1"/>
  <c r="DH39" i="1"/>
  <c r="CH39" i="1"/>
  <c r="CN39" i="1"/>
  <c r="CT39" i="1"/>
  <c r="DN39" i="1"/>
  <c r="CI39" i="1"/>
  <c r="CU39" i="1"/>
  <c r="DR39" i="1"/>
  <c r="CJ39" i="1"/>
  <c r="CV39" i="1"/>
  <c r="DS39" i="1"/>
  <c r="CK39" i="1"/>
  <c r="CW39" i="1"/>
  <c r="CO39" i="1"/>
  <c r="CP39" i="1"/>
  <c r="CQ39" i="1"/>
  <c r="DA49" i="1"/>
  <c r="DG49" i="1"/>
  <c r="DM49" i="1"/>
  <c r="DS49" i="1"/>
  <c r="DB49" i="1"/>
  <c r="DH49" i="1"/>
  <c r="DN49" i="1"/>
  <c r="DT49" i="1"/>
  <c r="DI49" i="1"/>
  <c r="DQ49" i="1"/>
  <c r="DJ49" i="1"/>
  <c r="DR49" i="1"/>
  <c r="DK49" i="1"/>
  <c r="DF49" i="1"/>
  <c r="CJ49" i="1"/>
  <c r="CP49" i="1"/>
  <c r="CV49" i="1"/>
  <c r="DL49" i="1"/>
  <c r="CK49" i="1"/>
  <c r="CQ49" i="1"/>
  <c r="CW49" i="1"/>
  <c r="DO49" i="1"/>
  <c r="CF49" i="1"/>
  <c r="CL49" i="1"/>
  <c r="CR49" i="1"/>
  <c r="CX49" i="1"/>
  <c r="DC49" i="1"/>
  <c r="CM49" i="1"/>
  <c r="CY49" i="1"/>
  <c r="DD49" i="1"/>
  <c r="CN49" i="1"/>
  <c r="DE49" i="1"/>
  <c r="CO49" i="1"/>
  <c r="CU49" i="1"/>
  <c r="CG49" i="1"/>
  <c r="CH49" i="1"/>
  <c r="CI49" i="1"/>
  <c r="DP49" i="1"/>
  <c r="CS49" i="1"/>
  <c r="CT49" i="1"/>
  <c r="O10" i="1"/>
  <c r="Q10" i="1" s="1"/>
  <c r="O11" i="1"/>
  <c r="O20" i="1"/>
  <c r="DA10" i="1"/>
  <c r="O19" i="1"/>
  <c r="CF10" i="1"/>
  <c r="O21" i="1"/>
  <c r="O35" i="1"/>
  <c r="O45" i="1"/>
  <c r="O18" i="1"/>
  <c r="BA33" i="1" l="1"/>
  <c r="BR46" i="1"/>
  <c r="Q46" i="1"/>
  <c r="BN48" i="1"/>
  <c r="Q48" i="1"/>
  <c r="P20" i="1"/>
  <c r="Q20" i="1"/>
  <c r="P35" i="1"/>
  <c r="Q35" i="1"/>
  <c r="P11" i="1"/>
  <c r="Q11" i="1"/>
  <c r="BR49" i="1"/>
  <c r="Q49" i="1"/>
  <c r="BU38" i="1"/>
  <c r="Q38" i="1"/>
  <c r="CC28" i="1"/>
  <c r="Q28" i="1"/>
  <c r="BN27" i="1"/>
  <c r="Q27" i="1"/>
  <c r="BK37" i="1"/>
  <c r="Q37" i="1"/>
  <c r="BS36" i="1"/>
  <c r="Q36" i="1"/>
  <c r="P18" i="1"/>
  <c r="Q18" i="1"/>
  <c r="BZ30" i="1"/>
  <c r="Q30" i="1"/>
  <c r="P21" i="1"/>
  <c r="Q21" i="1"/>
  <c r="BL40" i="1"/>
  <c r="Q40" i="1"/>
  <c r="BY39" i="1"/>
  <c r="Q39" i="1"/>
  <c r="CA47" i="1"/>
  <c r="Q47" i="1"/>
  <c r="CA29" i="1"/>
  <c r="Q29" i="1"/>
  <c r="P45" i="1"/>
  <c r="Q45" i="1"/>
  <c r="P19" i="1"/>
  <c r="Q19" i="1"/>
  <c r="P10" i="1"/>
  <c r="BR37" i="1"/>
  <c r="P40" i="1"/>
  <c r="P39" i="1"/>
  <c r="P30" i="1"/>
  <c r="P37" i="1"/>
  <c r="P46" i="1"/>
  <c r="P48" i="1"/>
  <c r="P29" i="1"/>
  <c r="P49" i="1"/>
  <c r="P36" i="1"/>
  <c r="P38" i="1"/>
  <c r="P28" i="1"/>
  <c r="P47" i="1"/>
  <c r="P27" i="1"/>
  <c r="BL37" i="1"/>
  <c r="CB37" i="1"/>
  <c r="BP37" i="1"/>
  <c r="CA37" i="1"/>
  <c r="BV37" i="1"/>
  <c r="BY37" i="1"/>
  <c r="BS37" i="1"/>
  <c r="AG9" i="1"/>
  <c r="F22" i="2" s="1"/>
  <c r="U9" i="1"/>
  <c r="F10" i="2" s="1"/>
  <c r="AN9" i="1"/>
  <c r="F29" i="2" s="1"/>
  <c r="AF9" i="1"/>
  <c r="F21" i="2" s="1"/>
  <c r="AI9" i="1"/>
  <c r="F24" i="2" s="1"/>
  <c r="AH9" i="1"/>
  <c r="F23" i="2" s="1"/>
  <c r="AL9" i="1"/>
  <c r="F27" i="2" s="1"/>
  <c r="AE9" i="1"/>
  <c r="F20" i="2" s="1"/>
  <c r="AC9" i="1"/>
  <c r="F18" i="2" s="1"/>
  <c r="AB9" i="1"/>
  <c r="F17" i="2" s="1"/>
  <c r="Z9" i="1"/>
  <c r="F15" i="2" s="1"/>
  <c r="V9" i="1"/>
  <c r="F11" i="2" s="1"/>
  <c r="AK9" i="1"/>
  <c r="F26" i="2" s="1"/>
  <c r="AA9" i="1"/>
  <c r="F16" i="2" s="1"/>
  <c r="AJ9" i="1"/>
  <c r="F25" i="2" s="1"/>
  <c r="AM9" i="1"/>
  <c r="F28" i="2" s="1"/>
  <c r="Y9" i="1"/>
  <c r="F14" i="2" s="1"/>
  <c r="X9" i="1"/>
  <c r="F13" i="2" s="1"/>
  <c r="AD9" i="1"/>
  <c r="F19" i="2" s="1"/>
  <c r="W9" i="1"/>
  <c r="F12" i="2" s="1"/>
  <c r="BL46" i="1"/>
  <c r="CC49" i="1"/>
  <c r="CB46" i="1"/>
  <c r="BR28" i="1"/>
  <c r="BV27" i="1"/>
  <c r="CA46" i="1"/>
  <c r="BK28" i="1"/>
  <c r="BM46" i="1"/>
  <c r="BK46" i="1"/>
  <c r="BN28" i="1"/>
  <c r="BY38" i="1"/>
  <c r="BU28" i="1"/>
  <c r="BV49" i="1"/>
  <c r="BQ28" i="1"/>
  <c r="BQ27" i="1"/>
  <c r="BN38" i="1"/>
  <c r="BY27" i="1"/>
  <c r="BX29" i="1"/>
  <c r="BV28" i="1"/>
  <c r="BO49" i="1"/>
  <c r="BZ28" i="1"/>
  <c r="CA27" i="1"/>
  <c r="BS30" i="1"/>
  <c r="CC48" i="1"/>
  <c r="BM48" i="1"/>
  <c r="BR29" i="1"/>
  <c r="BZ29" i="1"/>
  <c r="CC30" i="1"/>
  <c r="BK29" i="1"/>
  <c r="BO37" i="1"/>
  <c r="BM37" i="1"/>
  <c r="BW37" i="1"/>
  <c r="BK30" i="1"/>
  <c r="BY29" i="1"/>
  <c r="CB29" i="1"/>
  <c r="BT37" i="1"/>
  <c r="BZ37" i="1"/>
  <c r="CD37" i="1"/>
  <c r="BQ37" i="1"/>
  <c r="CD30" i="1"/>
  <c r="BM29" i="1"/>
  <c r="BV29" i="1"/>
  <c r="BU37" i="1"/>
  <c r="BN37" i="1"/>
  <c r="BX37" i="1"/>
  <c r="BY30" i="1"/>
  <c r="CD29" i="1"/>
  <c r="BP29" i="1"/>
  <c r="BQ49" i="1"/>
  <c r="BS48" i="1"/>
  <c r="CB28" i="1"/>
  <c r="BW28" i="1"/>
  <c r="BS49" i="1"/>
  <c r="BK38" i="1"/>
  <c r="CD28" i="1"/>
  <c r="BO27" i="1"/>
  <c r="BW47" i="1"/>
  <c r="CB49" i="1"/>
  <c r="BM49" i="1"/>
  <c r="BN29" i="1"/>
  <c r="BR48" i="1"/>
  <c r="BT28" i="1"/>
  <c r="BM28" i="1"/>
  <c r="BL27" i="1"/>
  <c r="BP49" i="1"/>
  <c r="CD49" i="1"/>
  <c r="CA49" i="1"/>
  <c r="BL49" i="1"/>
  <c r="BY49" i="1"/>
  <c r="BW49" i="1"/>
  <c r="CC27" i="1"/>
  <c r="BZ27" i="1"/>
  <c r="BZ46" i="1"/>
  <c r="CC46" i="1"/>
  <c r="BL29" i="1"/>
  <c r="CC29" i="1"/>
  <c r="BU29" i="1"/>
  <c r="BU48" i="1"/>
  <c r="BT46" i="1"/>
  <c r="BY46" i="1"/>
  <c r="BW46" i="1"/>
  <c r="BT29" i="1"/>
  <c r="BQ29" i="1"/>
  <c r="BO29" i="1"/>
  <c r="BZ48" i="1"/>
  <c r="BV46" i="1"/>
  <c r="BS46" i="1"/>
  <c r="BQ46" i="1"/>
  <c r="BP46" i="1"/>
  <c r="CD46" i="1"/>
  <c r="BL48" i="1"/>
  <c r="BW48" i="1"/>
  <c r="BX48" i="1"/>
  <c r="BY48" i="1"/>
  <c r="CC36" i="1"/>
  <c r="BL47" i="1"/>
  <c r="CB48" i="1"/>
  <c r="CA48" i="1"/>
  <c r="BM36" i="1"/>
  <c r="BS29" i="1"/>
  <c r="BW29" i="1"/>
  <c r="BP48" i="1"/>
  <c r="BO48" i="1"/>
  <c r="BR38" i="1"/>
  <c r="BO28" i="1"/>
  <c r="BX28" i="1"/>
  <c r="BK27" i="1"/>
  <c r="BM27" i="1"/>
  <c r="BK36" i="1"/>
  <c r="BX36" i="1"/>
  <c r="BR36" i="1"/>
  <c r="BO36" i="1"/>
  <c r="BN36" i="1"/>
  <c r="BQ36" i="1"/>
  <c r="BV36" i="1"/>
  <c r="BZ36" i="1"/>
  <c r="BQ48" i="1"/>
  <c r="BK48" i="1"/>
  <c r="BT48" i="1"/>
  <c r="BP36" i="1"/>
  <c r="CD36" i="1"/>
  <c r="BT36" i="1"/>
  <c r="CD48" i="1"/>
  <c r="BV48" i="1"/>
  <c r="BL36" i="1"/>
  <c r="CA36" i="1"/>
  <c r="BY36" i="1"/>
  <c r="CB36" i="1"/>
  <c r="BW36" i="1"/>
  <c r="BU36" i="1"/>
  <c r="CB40" i="1"/>
  <c r="BY40" i="1"/>
  <c r="BO46" i="1"/>
  <c r="BX46" i="1"/>
  <c r="BU46" i="1"/>
  <c r="BN46" i="1"/>
  <c r="CD39" i="1"/>
  <c r="BM38" i="1"/>
  <c r="BV38" i="1"/>
  <c r="BL38" i="1"/>
  <c r="BO38" i="1"/>
  <c r="CC38" i="1"/>
  <c r="BL30" i="1"/>
  <c r="BO30" i="1"/>
  <c r="BW30" i="1"/>
  <c r="BT30" i="1"/>
  <c r="BM30" i="1"/>
  <c r="CB30" i="1"/>
  <c r="CA30" i="1"/>
  <c r="BQ30" i="1"/>
  <c r="BU30" i="1"/>
  <c r="BX30" i="1"/>
  <c r="BR30" i="1"/>
  <c r="BN30" i="1"/>
  <c r="BP30" i="1"/>
  <c r="BV30" i="1"/>
  <c r="BT39" i="1"/>
  <c r="BQ39" i="1"/>
  <c r="BZ38" i="1"/>
  <c r="BP38" i="1"/>
  <c r="BT38" i="1"/>
  <c r="CB38" i="1"/>
  <c r="C82" i="2"/>
  <c r="C42" i="2"/>
  <c r="C103" i="2"/>
  <c r="C63" i="2"/>
  <c r="C110" i="2"/>
  <c r="C70" i="2"/>
  <c r="BP40" i="1"/>
  <c r="BY47" i="1"/>
  <c r="BQ47" i="1"/>
  <c r="BU47" i="1"/>
  <c r="BX39" i="1"/>
  <c r="BR39" i="1"/>
  <c r="BN39" i="1"/>
  <c r="C83" i="2"/>
  <c r="C43" i="2"/>
  <c r="CA40" i="1"/>
  <c r="BM40" i="1"/>
  <c r="BW40" i="1"/>
  <c r="BX47" i="1"/>
  <c r="BS47" i="1"/>
  <c r="BK47" i="1"/>
  <c r="BO47" i="1"/>
  <c r="BU49" i="1"/>
  <c r="BZ49" i="1"/>
  <c r="BX49" i="1"/>
  <c r="BK49" i="1"/>
  <c r="BL39" i="1"/>
  <c r="CA39" i="1"/>
  <c r="BS38" i="1"/>
  <c r="BW38" i="1"/>
  <c r="CA38" i="1"/>
  <c r="BP28" i="1"/>
  <c r="BY28" i="1"/>
  <c r="BL28" i="1"/>
  <c r="BP27" i="1"/>
  <c r="CD27" i="1"/>
  <c r="BT27" i="1"/>
  <c r="C53" i="2"/>
  <c r="C93" i="2"/>
  <c r="C92" i="2"/>
  <c r="C52" i="2"/>
  <c r="C71" i="2"/>
  <c r="C111" i="2"/>
  <c r="C100" i="2"/>
  <c r="C60" i="2"/>
  <c r="C62" i="2"/>
  <c r="C102" i="2"/>
  <c r="BT47" i="1"/>
  <c r="C68" i="2"/>
  <c r="C108" i="2"/>
  <c r="C98" i="2"/>
  <c r="C58" i="2"/>
  <c r="C74" i="2"/>
  <c r="C34" i="2"/>
  <c r="BV40" i="1"/>
  <c r="BO40" i="1"/>
  <c r="CD40" i="1"/>
  <c r="BQ40" i="1"/>
  <c r="BN47" i="1"/>
  <c r="CD47" i="1"/>
  <c r="CB47" i="1"/>
  <c r="BT49" i="1"/>
  <c r="BN49" i="1"/>
  <c r="CC39" i="1"/>
  <c r="BW39" i="1"/>
  <c r="BU39" i="1"/>
  <c r="BS39" i="1"/>
  <c r="BX38" i="1"/>
  <c r="CD38" i="1"/>
  <c r="BQ38" i="1"/>
  <c r="CA28" i="1"/>
  <c r="BS28" i="1"/>
  <c r="BX27" i="1"/>
  <c r="BR27" i="1"/>
  <c r="C109" i="2"/>
  <c r="C69" i="2"/>
  <c r="C41" i="2"/>
  <c r="C81" i="2"/>
  <c r="CC40" i="1"/>
  <c r="C73" i="2"/>
  <c r="C33" i="2"/>
  <c r="BU40" i="1"/>
  <c r="BZ40" i="1"/>
  <c r="BX40" i="1"/>
  <c r="BK40" i="1"/>
  <c r="BM47" i="1"/>
  <c r="BR47" i="1"/>
  <c r="BV47" i="1"/>
  <c r="CB39" i="1"/>
  <c r="BK39" i="1"/>
  <c r="BO39" i="1"/>
  <c r="BM39" i="1"/>
  <c r="C112" i="2"/>
  <c r="C72" i="2"/>
  <c r="C101" i="2"/>
  <c r="C61" i="2"/>
  <c r="C91" i="2"/>
  <c r="C51" i="2"/>
  <c r="C50" i="2"/>
  <c r="C90" i="2"/>
  <c r="BS40" i="1"/>
  <c r="C44" i="2"/>
  <c r="C84" i="2"/>
  <c r="BT40" i="1"/>
  <c r="BN40" i="1"/>
  <c r="BR40" i="1"/>
  <c r="BZ47" i="1"/>
  <c r="CC47" i="1"/>
  <c r="BP47" i="1"/>
  <c r="BP39" i="1"/>
  <c r="BV39" i="1"/>
  <c r="BZ39" i="1"/>
  <c r="CB27" i="1"/>
  <c r="BW27" i="1"/>
  <c r="BU27" i="1"/>
  <c r="BS27" i="1"/>
  <c r="C59" i="2"/>
  <c r="C99" i="2"/>
  <c r="CV9" i="1"/>
  <c r="H26" i="2" s="1"/>
  <c r="DL9" i="1"/>
  <c r="I21" i="2" s="1"/>
  <c r="DC9" i="1"/>
  <c r="I12" i="2" s="1"/>
  <c r="CI9" i="1"/>
  <c r="H13" i="2" s="1"/>
  <c r="CT9" i="1"/>
  <c r="H24" i="2" s="1"/>
  <c r="DH9" i="1"/>
  <c r="I17" i="2" s="1"/>
  <c r="BN18" i="1"/>
  <c r="BT18" i="1"/>
  <c r="BZ18" i="1"/>
  <c r="BO18" i="1"/>
  <c r="BU18" i="1"/>
  <c r="CA18" i="1"/>
  <c r="BP18" i="1"/>
  <c r="BV18" i="1"/>
  <c r="CB18" i="1"/>
  <c r="BK18" i="1"/>
  <c r="BW18" i="1"/>
  <c r="BL18" i="1"/>
  <c r="BX18" i="1"/>
  <c r="BM18" i="1"/>
  <c r="BY18" i="1"/>
  <c r="BQ18" i="1"/>
  <c r="BR18" i="1"/>
  <c r="BS18" i="1"/>
  <c r="CC18" i="1"/>
  <c r="CD18" i="1"/>
  <c r="CW9" i="1"/>
  <c r="H27" i="2" s="1"/>
  <c r="DS9" i="1"/>
  <c r="I28" i="2" s="1"/>
  <c r="DB9" i="1"/>
  <c r="I11" i="2" s="1"/>
  <c r="CR9" i="1"/>
  <c r="H22" i="2" s="1"/>
  <c r="DP9" i="1"/>
  <c r="I25" i="2" s="1"/>
  <c r="CP9" i="1"/>
  <c r="H20" i="2" s="1"/>
  <c r="CY9" i="1"/>
  <c r="H29" i="2" s="1"/>
  <c r="CH9" i="1"/>
  <c r="H12" i="2" s="1"/>
  <c r="CJ9" i="1"/>
  <c r="H14" i="2" s="1"/>
  <c r="DT9" i="1"/>
  <c r="I29" i="2" s="1"/>
  <c r="BM45" i="1"/>
  <c r="BS45" i="1"/>
  <c r="BY45" i="1"/>
  <c r="BN45" i="1"/>
  <c r="BT45" i="1"/>
  <c r="BZ45" i="1"/>
  <c r="BO45" i="1"/>
  <c r="BU45" i="1"/>
  <c r="CA45" i="1"/>
  <c r="BV45" i="1"/>
  <c r="BK45" i="1"/>
  <c r="BW45" i="1"/>
  <c r="BL45" i="1"/>
  <c r="BX45" i="1"/>
  <c r="CB45" i="1"/>
  <c r="BR45" i="1"/>
  <c r="CC45" i="1"/>
  <c r="CD45" i="1"/>
  <c r="BQ45" i="1"/>
  <c r="BP45" i="1"/>
  <c r="BP20" i="1"/>
  <c r="BV20" i="1"/>
  <c r="CB20" i="1"/>
  <c r="BK20" i="1"/>
  <c r="BQ20" i="1"/>
  <c r="BW20" i="1"/>
  <c r="CC20" i="1"/>
  <c r="BL20" i="1"/>
  <c r="BR20" i="1"/>
  <c r="BX20" i="1"/>
  <c r="CD20" i="1"/>
  <c r="BS20" i="1"/>
  <c r="BT20" i="1"/>
  <c r="BU20" i="1"/>
  <c r="BO20" i="1"/>
  <c r="BY20" i="1"/>
  <c r="BZ20" i="1"/>
  <c r="CA20" i="1"/>
  <c r="BN20" i="1"/>
  <c r="BM20" i="1"/>
  <c r="CN9" i="1"/>
  <c r="H18" i="2" s="1"/>
  <c r="CS9" i="1"/>
  <c r="H23" i="2" s="1"/>
  <c r="CQ9" i="1"/>
  <c r="H21" i="2" s="1"/>
  <c r="DJ9" i="1"/>
  <c r="I19" i="2" s="1"/>
  <c r="DD9" i="1"/>
  <c r="I13" i="2" s="1"/>
  <c r="DM9" i="1"/>
  <c r="I22" i="2" s="1"/>
  <c r="BL19" i="1"/>
  <c r="BR19" i="1"/>
  <c r="BX19" i="1"/>
  <c r="CD19" i="1"/>
  <c r="BM19" i="1"/>
  <c r="BS19" i="1"/>
  <c r="BY19" i="1"/>
  <c r="BN19" i="1"/>
  <c r="BT19" i="1"/>
  <c r="BZ19" i="1"/>
  <c r="BO19" i="1"/>
  <c r="CA19" i="1"/>
  <c r="BP19" i="1"/>
  <c r="CB19" i="1"/>
  <c r="BQ19" i="1"/>
  <c r="CC19" i="1"/>
  <c r="BK19" i="1"/>
  <c r="BU19" i="1"/>
  <c r="BV19" i="1"/>
  <c r="BW19" i="1"/>
  <c r="CX9" i="1"/>
  <c r="H28" i="2" s="1"/>
  <c r="DE9" i="1"/>
  <c r="I14" i="2" s="1"/>
  <c r="BO35" i="1"/>
  <c r="BU35" i="1"/>
  <c r="CA35" i="1"/>
  <c r="BP35" i="1"/>
  <c r="BV35" i="1"/>
  <c r="CB35" i="1"/>
  <c r="BK35" i="1"/>
  <c r="BQ35" i="1"/>
  <c r="BW35" i="1"/>
  <c r="CC35" i="1"/>
  <c r="BN35" i="1"/>
  <c r="BZ35" i="1"/>
  <c r="BR35" i="1"/>
  <c r="CD35" i="1"/>
  <c r="BS35" i="1"/>
  <c r="BT35" i="1"/>
  <c r="BY35" i="1"/>
  <c r="BX35" i="1"/>
  <c r="BM35" i="1"/>
  <c r="BL35" i="1"/>
  <c r="BL11" i="1"/>
  <c r="BR11" i="1"/>
  <c r="BX11" i="1"/>
  <c r="CD11" i="1"/>
  <c r="BM11" i="1"/>
  <c r="BS11" i="1"/>
  <c r="BY11" i="1"/>
  <c r="BN11" i="1"/>
  <c r="BT11" i="1"/>
  <c r="BZ11" i="1"/>
  <c r="BO11" i="1"/>
  <c r="CA11" i="1"/>
  <c r="BP11" i="1"/>
  <c r="CB11" i="1"/>
  <c r="BQ11" i="1"/>
  <c r="CC11" i="1"/>
  <c r="BK11" i="1"/>
  <c r="BU11" i="1"/>
  <c r="BV11" i="1"/>
  <c r="BW11" i="1"/>
  <c r="CM9" i="1"/>
  <c r="H17" i="2" s="1"/>
  <c r="CG9" i="1"/>
  <c r="H11" i="2" s="1"/>
  <c r="CK9" i="1"/>
  <c r="H15" i="2" s="1"/>
  <c r="CU9" i="1"/>
  <c r="H25" i="2" s="1"/>
  <c r="DQ9" i="1"/>
  <c r="I26" i="2" s="1"/>
  <c r="DG9" i="1"/>
  <c r="I16" i="2" s="1"/>
  <c r="DN9" i="1"/>
  <c r="I23" i="2" s="1"/>
  <c r="DF9" i="1"/>
  <c r="I15" i="2" s="1"/>
  <c r="BN21" i="1"/>
  <c r="BT21" i="1"/>
  <c r="BZ21" i="1"/>
  <c r="BO21" i="1"/>
  <c r="BU21" i="1"/>
  <c r="CA21" i="1"/>
  <c r="BP21" i="1"/>
  <c r="BV21" i="1"/>
  <c r="CB21" i="1"/>
  <c r="BK21" i="1"/>
  <c r="BW21" i="1"/>
  <c r="BL21" i="1"/>
  <c r="BX21" i="1"/>
  <c r="BM21" i="1"/>
  <c r="BY21" i="1"/>
  <c r="BS21" i="1"/>
  <c r="CC21" i="1"/>
  <c r="CD21" i="1"/>
  <c r="BQ21" i="1"/>
  <c r="BR21" i="1"/>
  <c r="CL9" i="1"/>
  <c r="H16" i="2" s="1"/>
  <c r="DO9" i="1"/>
  <c r="I24" i="2" s="1"/>
  <c r="DK9" i="1"/>
  <c r="I20" i="2" s="1"/>
  <c r="CO9" i="1"/>
  <c r="H19" i="2" s="1"/>
  <c r="DI9" i="1"/>
  <c r="I18" i="2" s="1"/>
  <c r="DR9" i="1"/>
  <c r="I27" i="2" s="1"/>
  <c r="BL10" i="1"/>
  <c r="BR10" i="1"/>
  <c r="BX10" i="1"/>
  <c r="CD10" i="1"/>
  <c r="BM10" i="1"/>
  <c r="BS10" i="1"/>
  <c r="BY10" i="1"/>
  <c r="BN10" i="1"/>
  <c r="BT10" i="1"/>
  <c r="BZ10" i="1"/>
  <c r="BO10" i="1"/>
  <c r="BU10" i="1"/>
  <c r="CA10" i="1"/>
  <c r="BP10" i="1"/>
  <c r="BV10" i="1"/>
  <c r="CB10" i="1"/>
  <c r="BQ10" i="1"/>
  <c r="BW10" i="1"/>
  <c r="CC10" i="1"/>
  <c r="BK10" i="1"/>
  <c r="DA9" i="1"/>
  <c r="I10" i="2" s="1"/>
  <c r="CF9" i="1"/>
  <c r="H10" i="2" s="1"/>
  <c r="AU47" i="1" l="1"/>
  <c r="BA47" i="1"/>
  <c r="BG47" i="1"/>
  <c r="R47" i="1"/>
  <c r="S47" i="1" s="1"/>
  <c r="BI47" i="1" s="1"/>
  <c r="AP47" i="1"/>
  <c r="AV47" i="1"/>
  <c r="BB47" i="1"/>
  <c r="BH47" i="1"/>
  <c r="BF47" i="1"/>
  <c r="AQ47" i="1"/>
  <c r="AW47" i="1"/>
  <c r="BC47" i="1"/>
  <c r="AR47" i="1"/>
  <c r="AX47" i="1"/>
  <c r="BD47" i="1"/>
  <c r="AZ47" i="1"/>
  <c r="AS47" i="1"/>
  <c r="AY47" i="1"/>
  <c r="BE47" i="1"/>
  <c r="AT47" i="1"/>
  <c r="AS48" i="1"/>
  <c r="AY48" i="1"/>
  <c r="BE48" i="1"/>
  <c r="BD48" i="1"/>
  <c r="AT48" i="1"/>
  <c r="AZ48" i="1"/>
  <c r="BF48" i="1"/>
  <c r="R48" i="1"/>
  <c r="S48" i="1" s="1"/>
  <c r="BH48" i="1" s="1"/>
  <c r="AU48" i="1"/>
  <c r="BA48" i="1"/>
  <c r="BG48" i="1"/>
  <c r="AP48" i="1"/>
  <c r="AV48" i="1"/>
  <c r="BB48" i="1"/>
  <c r="AX48" i="1"/>
  <c r="AQ48" i="1"/>
  <c r="AW48" i="1"/>
  <c r="BC48" i="1"/>
  <c r="BI48" i="1"/>
  <c r="AR48" i="1"/>
  <c r="AP28" i="1"/>
  <c r="AV28" i="1"/>
  <c r="BB28" i="1"/>
  <c r="BH28" i="1"/>
  <c r="AS28" i="1"/>
  <c r="AY28" i="1"/>
  <c r="BE28" i="1"/>
  <c r="AT28" i="1"/>
  <c r="BC28" i="1"/>
  <c r="AU28" i="1"/>
  <c r="BD28" i="1"/>
  <c r="BF28" i="1"/>
  <c r="AX28" i="1"/>
  <c r="BG28" i="1"/>
  <c r="AQ28" i="1"/>
  <c r="AZ28" i="1"/>
  <c r="BI28" i="1"/>
  <c r="R28" i="1"/>
  <c r="S28" i="1" s="1"/>
  <c r="AW28" i="1" s="1"/>
  <c r="BA28" i="1"/>
  <c r="AR28" i="1"/>
  <c r="AR46" i="1"/>
  <c r="AX46" i="1"/>
  <c r="AS46" i="1"/>
  <c r="AY46" i="1"/>
  <c r="AT46" i="1"/>
  <c r="AZ46" i="1"/>
  <c r="AU46" i="1"/>
  <c r="BA46" i="1"/>
  <c r="AP46" i="1"/>
  <c r="AV46" i="1"/>
  <c r="BB46" i="1"/>
  <c r="BC46" i="1"/>
  <c r="BI46" i="1"/>
  <c r="AW46" i="1"/>
  <c r="BD46" i="1"/>
  <c r="R46" i="1"/>
  <c r="S46" i="1" s="1"/>
  <c r="BH46" i="1" s="1"/>
  <c r="BE46" i="1"/>
  <c r="BF46" i="1"/>
  <c r="AQ46" i="1"/>
  <c r="BG46" i="1"/>
  <c r="AR18" i="1"/>
  <c r="AX18" i="1"/>
  <c r="BD18" i="1"/>
  <c r="AY18" i="1"/>
  <c r="AT18" i="1"/>
  <c r="AZ18" i="1"/>
  <c r="BF18" i="1"/>
  <c r="AU18" i="1"/>
  <c r="BA18" i="1"/>
  <c r="BG18" i="1"/>
  <c r="AV18" i="1"/>
  <c r="BI18" i="1"/>
  <c r="AW18" i="1"/>
  <c r="BB18" i="1"/>
  <c r="BC18" i="1"/>
  <c r="AP18" i="1"/>
  <c r="BE18" i="1"/>
  <c r="AQ18" i="1"/>
  <c r="BH18" i="1"/>
  <c r="R18" i="1"/>
  <c r="S18" i="1" s="1"/>
  <c r="AS18" i="1" s="1"/>
  <c r="AT20" i="1"/>
  <c r="AZ20" i="1"/>
  <c r="BF20" i="1"/>
  <c r="AP20" i="1"/>
  <c r="AV20" i="1"/>
  <c r="BB20" i="1"/>
  <c r="BH20" i="1"/>
  <c r="AQ20" i="1"/>
  <c r="AW20" i="1"/>
  <c r="BC20" i="1"/>
  <c r="BI20" i="1"/>
  <c r="AS20" i="1"/>
  <c r="BE20" i="1"/>
  <c r="AU20" i="1"/>
  <c r="BG20" i="1"/>
  <c r="AX20" i="1"/>
  <c r="BA20" i="1"/>
  <c r="BD20" i="1"/>
  <c r="AR20" i="1"/>
  <c r="R20" i="1"/>
  <c r="S20" i="1" s="1"/>
  <c r="AY20" i="1" s="1"/>
  <c r="AP38" i="1"/>
  <c r="AV38" i="1"/>
  <c r="BB38" i="1"/>
  <c r="BH38" i="1"/>
  <c r="AQ38" i="1"/>
  <c r="AW38" i="1"/>
  <c r="BI38" i="1"/>
  <c r="AR38" i="1"/>
  <c r="AX38" i="1"/>
  <c r="BD38" i="1"/>
  <c r="AS38" i="1"/>
  <c r="AY38" i="1"/>
  <c r="BE38" i="1"/>
  <c r="AT38" i="1"/>
  <c r="AZ38" i="1"/>
  <c r="BF38" i="1"/>
  <c r="AU38" i="1"/>
  <c r="BA38" i="1"/>
  <c r="R38" i="1"/>
  <c r="S38" i="1" s="1"/>
  <c r="BC38" i="1" s="1"/>
  <c r="BG38" i="1"/>
  <c r="AR37" i="1"/>
  <c r="AX37" i="1"/>
  <c r="AS37" i="1"/>
  <c r="AY37" i="1"/>
  <c r="BE37" i="1"/>
  <c r="AT37" i="1"/>
  <c r="AZ37" i="1"/>
  <c r="BF37" i="1"/>
  <c r="AU37" i="1"/>
  <c r="BA37" i="1"/>
  <c r="BG37" i="1"/>
  <c r="AP37" i="1"/>
  <c r="AV37" i="1"/>
  <c r="BB37" i="1"/>
  <c r="BH37" i="1"/>
  <c r="BC37" i="1"/>
  <c r="BI37" i="1"/>
  <c r="AQ37" i="1"/>
  <c r="R37" i="1"/>
  <c r="S37" i="1" s="1"/>
  <c r="BD37" i="1" s="1"/>
  <c r="AW37" i="1"/>
  <c r="S11" i="1"/>
  <c r="AT11" i="1" s="1"/>
  <c r="AT36" i="1"/>
  <c r="AZ36" i="1"/>
  <c r="BF36" i="1"/>
  <c r="AU36" i="1"/>
  <c r="BA36" i="1"/>
  <c r="BG36" i="1"/>
  <c r="AP36" i="1"/>
  <c r="AV36" i="1"/>
  <c r="BB36" i="1"/>
  <c r="BH36" i="1"/>
  <c r="AQ36" i="1"/>
  <c r="AW36" i="1"/>
  <c r="BI36" i="1"/>
  <c r="AR36" i="1"/>
  <c r="AX36" i="1"/>
  <c r="BD36" i="1"/>
  <c r="AS36" i="1"/>
  <c r="AY36" i="1"/>
  <c r="BE36" i="1"/>
  <c r="R36" i="1"/>
  <c r="S36" i="1" s="1"/>
  <c r="BC36" i="1" s="1"/>
  <c r="AR30" i="1"/>
  <c r="AX30" i="1"/>
  <c r="BD30" i="1"/>
  <c r="AU30" i="1"/>
  <c r="BA30" i="1"/>
  <c r="BG30" i="1"/>
  <c r="AP30" i="1"/>
  <c r="AY30" i="1"/>
  <c r="BH30" i="1"/>
  <c r="AQ30" i="1"/>
  <c r="AZ30" i="1"/>
  <c r="BI30" i="1"/>
  <c r="AS30" i="1"/>
  <c r="BB30" i="1"/>
  <c r="AT30" i="1"/>
  <c r="AV30" i="1"/>
  <c r="BE30" i="1"/>
  <c r="R30" i="1"/>
  <c r="S30" i="1" s="1"/>
  <c r="BC30" i="1" s="1"/>
  <c r="AW30" i="1"/>
  <c r="BF30" i="1"/>
  <c r="AP19" i="1"/>
  <c r="AV19" i="1"/>
  <c r="BB19" i="1"/>
  <c r="BH19" i="1"/>
  <c r="AX19" i="1"/>
  <c r="BD19" i="1"/>
  <c r="AS19" i="1"/>
  <c r="AY19" i="1"/>
  <c r="BE19" i="1"/>
  <c r="BA19" i="1"/>
  <c r="AQ19" i="1"/>
  <c r="BC19" i="1"/>
  <c r="AT19" i="1"/>
  <c r="BF19" i="1"/>
  <c r="AU19" i="1"/>
  <c r="BG19" i="1"/>
  <c r="AW19" i="1"/>
  <c r="BI19" i="1"/>
  <c r="AZ19" i="1"/>
  <c r="R19" i="1"/>
  <c r="S19" i="1" s="1"/>
  <c r="AR19" i="1" s="1"/>
  <c r="AR21" i="1"/>
  <c r="AX21" i="1"/>
  <c r="BD21" i="1"/>
  <c r="AT21" i="1"/>
  <c r="AZ21" i="1"/>
  <c r="AU21" i="1"/>
  <c r="BA21" i="1"/>
  <c r="BG21" i="1"/>
  <c r="BH21" i="1"/>
  <c r="AY21" i="1"/>
  <c r="BI21" i="1"/>
  <c r="AP21" i="1"/>
  <c r="BB21" i="1"/>
  <c r="AQ21" i="1"/>
  <c r="BC21" i="1"/>
  <c r="AS21" i="1"/>
  <c r="BE21" i="1"/>
  <c r="AV21" i="1"/>
  <c r="BF21" i="1"/>
  <c r="R21" i="1"/>
  <c r="S21" i="1" s="1"/>
  <c r="AW21" i="1" s="1"/>
  <c r="AZ11" i="1"/>
  <c r="BF11" i="1"/>
  <c r="AU11" i="1"/>
  <c r="BA11" i="1"/>
  <c r="BG11" i="1"/>
  <c r="AP11" i="1"/>
  <c r="AV11" i="1"/>
  <c r="BB11" i="1"/>
  <c r="BH11" i="1"/>
  <c r="AQ11" i="1"/>
  <c r="AW11" i="1"/>
  <c r="BC11" i="1"/>
  <c r="BI11" i="1"/>
  <c r="AR11" i="1"/>
  <c r="AS11" i="1"/>
  <c r="AX11" i="1"/>
  <c r="AY11" i="1"/>
  <c r="BD11" i="1"/>
  <c r="R11" i="1"/>
  <c r="BE11" i="1"/>
  <c r="AQ49" i="1"/>
  <c r="AW49" i="1"/>
  <c r="BC49" i="1"/>
  <c r="BI49" i="1"/>
  <c r="AR49" i="1"/>
  <c r="AX49" i="1"/>
  <c r="BD49" i="1"/>
  <c r="BH49" i="1"/>
  <c r="AS49" i="1"/>
  <c r="AY49" i="1"/>
  <c r="BE49" i="1"/>
  <c r="AP49" i="1"/>
  <c r="AT49" i="1"/>
  <c r="AZ49" i="1"/>
  <c r="BF49" i="1"/>
  <c r="BB49" i="1"/>
  <c r="AU49" i="1"/>
  <c r="BA49" i="1"/>
  <c r="R49" i="1"/>
  <c r="S49" i="1" s="1"/>
  <c r="BG49" i="1" s="1"/>
  <c r="AV49" i="1"/>
  <c r="AT39" i="1"/>
  <c r="AZ39" i="1"/>
  <c r="BF39" i="1"/>
  <c r="AU39" i="1"/>
  <c r="BA39" i="1"/>
  <c r="BG39" i="1"/>
  <c r="AP39" i="1"/>
  <c r="AV39" i="1"/>
  <c r="BH39" i="1"/>
  <c r="AQ39" i="1"/>
  <c r="AW39" i="1"/>
  <c r="BC39" i="1"/>
  <c r="BI39" i="1"/>
  <c r="AR39" i="1"/>
  <c r="AX39" i="1"/>
  <c r="AY39" i="1"/>
  <c r="BE39" i="1"/>
  <c r="R39" i="1"/>
  <c r="S39" i="1" s="1"/>
  <c r="BD39" i="1" s="1"/>
  <c r="AS39" i="1"/>
  <c r="AR27" i="1"/>
  <c r="BD27" i="1"/>
  <c r="AU27" i="1"/>
  <c r="BA27" i="1"/>
  <c r="BG27" i="1"/>
  <c r="AV27" i="1"/>
  <c r="BE27" i="1"/>
  <c r="AW27" i="1"/>
  <c r="BF27" i="1"/>
  <c r="AP27" i="1"/>
  <c r="AY27" i="1"/>
  <c r="BH27" i="1"/>
  <c r="AQ27" i="1"/>
  <c r="AZ27" i="1"/>
  <c r="BI27" i="1"/>
  <c r="AS27" i="1"/>
  <c r="BB27" i="1"/>
  <c r="AT27" i="1"/>
  <c r="R27" i="1"/>
  <c r="S27" i="1" s="1"/>
  <c r="AX27" i="1" s="1"/>
  <c r="BC27" i="1"/>
  <c r="AT29" i="1"/>
  <c r="AZ29" i="1"/>
  <c r="BF29" i="1"/>
  <c r="AQ29" i="1"/>
  <c r="AW29" i="1"/>
  <c r="BC29" i="1"/>
  <c r="BI29" i="1"/>
  <c r="AR29" i="1"/>
  <c r="BA29" i="1"/>
  <c r="AS29" i="1"/>
  <c r="BB29" i="1"/>
  <c r="AU29" i="1"/>
  <c r="BD29" i="1"/>
  <c r="AV29" i="1"/>
  <c r="BE29" i="1"/>
  <c r="AX29" i="1"/>
  <c r="BG29" i="1"/>
  <c r="AP29" i="1"/>
  <c r="R29" i="1"/>
  <c r="S29" i="1" s="1"/>
  <c r="AY29" i="1" s="1"/>
  <c r="BH29" i="1"/>
  <c r="AR40" i="1"/>
  <c r="AX40" i="1"/>
  <c r="BD40" i="1"/>
  <c r="AS40" i="1"/>
  <c r="AY40" i="1"/>
  <c r="BE40" i="1"/>
  <c r="AT40" i="1"/>
  <c r="AZ40" i="1"/>
  <c r="BF40" i="1"/>
  <c r="AU40" i="1"/>
  <c r="BA40" i="1"/>
  <c r="AP40" i="1"/>
  <c r="AV40" i="1"/>
  <c r="BB40" i="1"/>
  <c r="BH40" i="1"/>
  <c r="R40" i="1"/>
  <c r="S40" i="1" s="1"/>
  <c r="BG40" i="1" s="1"/>
  <c r="AQ40" i="1"/>
  <c r="AW40" i="1"/>
  <c r="BI40" i="1"/>
  <c r="BC40" i="1"/>
  <c r="AT45" i="1"/>
  <c r="AZ45" i="1"/>
  <c r="BF45" i="1"/>
  <c r="AU45" i="1"/>
  <c r="BA45" i="1"/>
  <c r="BG45" i="1"/>
  <c r="AP45" i="1"/>
  <c r="AV45" i="1"/>
  <c r="BB45" i="1"/>
  <c r="BH45" i="1"/>
  <c r="AQ45" i="1"/>
  <c r="AW45" i="1"/>
  <c r="BC45" i="1"/>
  <c r="AR45" i="1"/>
  <c r="AX45" i="1"/>
  <c r="BD45" i="1"/>
  <c r="AS45" i="1"/>
  <c r="AY45" i="1"/>
  <c r="R45" i="1"/>
  <c r="S45" i="1" s="1"/>
  <c r="BI45" i="1" s="1"/>
  <c r="BE45" i="1"/>
  <c r="AQ35" i="1"/>
  <c r="AW35" i="1"/>
  <c r="AU35" i="1"/>
  <c r="BB35" i="1"/>
  <c r="BH35" i="1"/>
  <c r="AV35" i="1"/>
  <c r="BC35" i="1"/>
  <c r="BI35" i="1"/>
  <c r="AP35" i="1"/>
  <c r="AX35" i="1"/>
  <c r="BD35" i="1"/>
  <c r="AR35" i="1"/>
  <c r="AY35" i="1"/>
  <c r="BE35" i="1"/>
  <c r="AS35" i="1"/>
  <c r="AZ35" i="1"/>
  <c r="BF35" i="1"/>
  <c r="BG35" i="1"/>
  <c r="R35" i="1"/>
  <c r="S35" i="1" s="1"/>
  <c r="BA35" i="1" s="1"/>
  <c r="AT35" i="1"/>
  <c r="R10" i="1"/>
  <c r="S10" i="1" s="1"/>
  <c r="AP10" i="1" s="1"/>
  <c r="AQ10" i="1"/>
  <c r="AW10" i="1"/>
  <c r="BC10" i="1"/>
  <c r="BI10" i="1"/>
  <c r="AR10" i="1"/>
  <c r="AX10" i="1"/>
  <c r="BD10" i="1"/>
  <c r="AV10" i="1"/>
  <c r="AS10" i="1"/>
  <c r="AY10" i="1"/>
  <c r="BE10" i="1"/>
  <c r="BB10" i="1"/>
  <c r="AT10" i="1"/>
  <c r="AZ10" i="1"/>
  <c r="BF10" i="1"/>
  <c r="AU10" i="1"/>
  <c r="BA10" i="1"/>
  <c r="BG10" i="1"/>
  <c r="BH10" i="1"/>
  <c r="J26" i="2"/>
  <c r="J28" i="2"/>
  <c r="J21" i="2"/>
  <c r="J12" i="2"/>
  <c r="J11" i="2"/>
  <c r="J29" i="2"/>
  <c r="J17" i="2"/>
  <c r="BV9" i="1"/>
  <c r="BX9" i="1"/>
  <c r="BR9" i="1"/>
  <c r="BT9" i="1"/>
  <c r="J15" i="2"/>
  <c r="BP9" i="1"/>
  <c r="CC9" i="1"/>
  <c r="CA9" i="1"/>
  <c r="BY9" i="1"/>
  <c r="BL9" i="1"/>
  <c r="J16" i="2"/>
  <c r="J23" i="2"/>
  <c r="J22" i="2"/>
  <c r="BU9" i="1"/>
  <c r="BS9" i="1"/>
  <c r="J25" i="2"/>
  <c r="J18" i="2"/>
  <c r="J14" i="2"/>
  <c r="J24" i="2"/>
  <c r="BN9" i="1"/>
  <c r="BW9" i="1"/>
  <c r="BM9" i="1"/>
  <c r="J13" i="2"/>
  <c r="J20" i="2"/>
  <c r="BQ9" i="1"/>
  <c r="BO9" i="1"/>
  <c r="CB9" i="1"/>
  <c r="BZ9" i="1"/>
  <c r="CD9" i="1"/>
  <c r="J19" i="2"/>
  <c r="J27" i="2"/>
  <c r="J10" i="2"/>
  <c r="BK9" i="1"/>
  <c r="BB39" i="1" l="1"/>
  <c r="BF9" i="1"/>
  <c r="G26" i="2" s="1"/>
  <c r="E26" i="2" s="1"/>
  <c r="M26" i="2" s="1"/>
  <c r="BI9" i="1"/>
  <c r="G29" i="2" s="1"/>
  <c r="E29" i="2" s="1"/>
  <c r="M29" i="2" s="1"/>
  <c r="AS9" i="1"/>
  <c r="G13" i="2" s="1"/>
  <c r="E13" i="2" s="1"/>
  <c r="M13" i="2" s="1"/>
  <c r="AZ9" i="1"/>
  <c r="G20" i="2" s="1"/>
  <c r="E20" i="2" s="1"/>
  <c r="M20" i="2" s="1"/>
  <c r="AV9" i="1"/>
  <c r="G16" i="2" s="1"/>
  <c r="E16" i="2" s="1"/>
  <c r="M16" i="2" s="1"/>
  <c r="AW9" i="1"/>
  <c r="G17" i="2" s="1"/>
  <c r="E17" i="2" s="1"/>
  <c r="M17" i="2" s="1"/>
  <c r="BH9" i="1"/>
  <c r="G28" i="2" s="1"/>
  <c r="E28" i="2" s="1"/>
  <c r="M28" i="2" s="1"/>
  <c r="AT9" i="1"/>
  <c r="G14" i="2" s="1"/>
  <c r="E14" i="2" s="1"/>
  <c r="M14" i="2" s="1"/>
  <c r="AQ9" i="1"/>
  <c r="G11" i="2" s="1"/>
  <c r="E11" i="2" s="1"/>
  <c r="M11" i="2" s="1"/>
  <c r="BC9" i="1"/>
  <c r="G23" i="2" s="1"/>
  <c r="E23" i="2" s="1"/>
  <c r="M23" i="2" s="1"/>
  <c r="BD9" i="1"/>
  <c r="G24" i="2" s="1"/>
  <c r="E24" i="2" s="1"/>
  <c r="M24" i="2" s="1"/>
  <c r="BG9" i="1"/>
  <c r="G27" i="2" s="1"/>
  <c r="E27" i="2" s="1"/>
  <c r="M27" i="2" s="1"/>
  <c r="BB9" i="1"/>
  <c r="G22" i="2" s="1"/>
  <c r="E22" i="2" s="1"/>
  <c r="M22" i="2" s="1"/>
  <c r="AX9" i="1"/>
  <c r="G18" i="2" s="1"/>
  <c r="E18" i="2" s="1"/>
  <c r="M18" i="2" s="1"/>
  <c r="AP9" i="1"/>
  <c r="G10" i="2" s="1"/>
  <c r="E10" i="2" s="1"/>
  <c r="M10" i="2" s="1"/>
  <c r="BA9" i="1"/>
  <c r="G21" i="2" s="1"/>
  <c r="E21" i="2" s="1"/>
  <c r="M21" i="2" s="1"/>
  <c r="BE9" i="1"/>
  <c r="G25" i="2" s="1"/>
  <c r="E25" i="2" s="1"/>
  <c r="M25" i="2" s="1"/>
  <c r="AR9" i="1"/>
  <c r="G12" i="2" s="1"/>
  <c r="E12" i="2" s="1"/>
  <c r="M12" i="2" s="1"/>
  <c r="AU9" i="1"/>
  <c r="G15" i="2" s="1"/>
  <c r="E15" i="2" s="1"/>
  <c r="M15" i="2" s="1"/>
  <c r="AY9" i="1"/>
  <c r="G19" i="2" s="1"/>
  <c r="E19" i="2" s="1"/>
  <c r="M19" i="2" s="1"/>
  <c r="Z24" i="2"/>
  <c r="Z13" i="2"/>
  <c r="Z18" i="2"/>
  <c r="Z29" i="2"/>
  <c r="Z22" i="2"/>
  <c r="Z25" i="2"/>
  <c r="Z11" i="2"/>
  <c r="Z12" i="2"/>
  <c r="Z10" i="2"/>
  <c r="Z21" i="2"/>
  <c r="Z27" i="2"/>
  <c r="Z28" i="2"/>
  <c r="Z16" i="2"/>
  <c r="Z15" i="2"/>
  <c r="Z19" i="2"/>
  <c r="Z20" i="2"/>
  <c r="Z14" i="2"/>
  <c r="Z23" i="2"/>
  <c r="Z17" i="2"/>
  <c r="Z26" i="2"/>
  <c r="X26" i="2" l="1"/>
  <c r="X29" i="2"/>
  <c r="X14" i="2"/>
  <c r="X18" i="2"/>
  <c r="X13" i="2"/>
  <c r="X11" i="2"/>
  <c r="X23" i="2"/>
  <c r="X21" i="2"/>
  <c r="X12" i="2"/>
  <c r="X19" i="2"/>
  <c r="X27" i="2"/>
  <c r="X22" i="2"/>
  <c r="X15" i="2"/>
  <c r="X17" i="2"/>
  <c r="X16" i="2"/>
  <c r="X10" i="2"/>
  <c r="X24" i="2"/>
  <c r="X28" i="2"/>
  <c r="X20" i="2"/>
  <c r="X25" i="2"/>
  <c r="P26" i="2"/>
  <c r="Q26" i="2" s="1"/>
  <c r="R26" i="2" s="1"/>
  <c r="P27" i="2"/>
  <c r="Q27" i="2" s="1"/>
  <c r="R27" i="2" s="1"/>
  <c r="P24" i="2"/>
  <c r="Q24" i="2" s="1"/>
  <c r="R24" i="2" s="1"/>
  <c r="P18" i="2"/>
  <c r="Q18" i="2" s="1"/>
  <c r="R18" i="2" s="1"/>
  <c r="P19" i="2"/>
  <c r="Q19" i="2" s="1"/>
  <c r="R19" i="2" s="1"/>
  <c r="P14" i="2"/>
  <c r="Q14" i="2" s="1"/>
  <c r="R14" i="2" s="1"/>
  <c r="P23" i="2"/>
  <c r="Q23" i="2" s="1"/>
  <c r="R23" i="2" s="1"/>
  <c r="P12" i="2"/>
  <c r="Q12" i="2" s="1"/>
  <c r="R12" i="2" s="1"/>
  <c r="P13" i="2"/>
  <c r="Q13" i="2" s="1"/>
  <c r="R13" i="2" s="1"/>
  <c r="P17" i="2"/>
  <c r="Q17" i="2" s="1"/>
  <c r="R17" i="2" s="1"/>
  <c r="P25" i="2"/>
  <c r="Q25" i="2" s="1"/>
  <c r="R25" i="2" s="1"/>
  <c r="P11" i="2"/>
  <c r="Q11" i="2" s="1"/>
  <c r="R11" i="2" s="1"/>
  <c r="P20" i="2"/>
  <c r="Q20" i="2" s="1"/>
  <c r="R20" i="2" s="1"/>
  <c r="P10" i="2"/>
  <c r="Q10" i="2" s="1"/>
  <c r="R10" i="2" s="1"/>
  <c r="P21" i="2"/>
  <c r="Q21" i="2" s="1"/>
  <c r="R21" i="2" s="1"/>
  <c r="P29" i="2"/>
  <c r="Q29" i="2" s="1"/>
  <c r="R29" i="2" s="1"/>
  <c r="P28" i="2"/>
  <c r="Q28" i="2" s="1"/>
  <c r="R28" i="2" s="1"/>
  <c r="P15" i="2"/>
  <c r="Q15" i="2" s="1"/>
  <c r="R15" i="2" s="1"/>
  <c r="P22" i="2"/>
  <c r="Q22" i="2" s="1"/>
  <c r="R22" i="2" s="1"/>
  <c r="P16" i="2"/>
  <c r="Q16" i="2" s="1"/>
  <c r="R16" i="2" s="1"/>
  <c r="T26" i="2" l="1"/>
  <c r="U26" i="2" s="1"/>
  <c r="T25" i="2"/>
  <c r="U25" i="2" s="1"/>
  <c r="T16" i="2"/>
  <c r="U16" i="2" s="1"/>
  <c r="T15" i="2"/>
  <c r="U15" i="2" s="1"/>
  <c r="T11" i="2"/>
  <c r="U11" i="2" s="1"/>
  <c r="T21" i="2"/>
  <c r="U21" i="2" s="1"/>
  <c r="T10" i="2"/>
  <c r="U10" i="2" s="1"/>
  <c r="T20" i="2"/>
  <c r="U20" i="2" s="1"/>
  <c r="Y29" i="2" l="1"/>
  <c r="AB29" i="2" s="1"/>
  <c r="Y28" i="2"/>
  <c r="AB28" i="2" s="1"/>
  <c r="Y26" i="2"/>
  <c r="AB26" i="2" s="1"/>
  <c r="Y25" i="2"/>
  <c r="AB25" i="2" s="1"/>
  <c r="Y27" i="2"/>
  <c r="AB27" i="2" s="1"/>
  <c r="Y23" i="2"/>
  <c r="AB23" i="2" s="1"/>
  <c r="Y20" i="2"/>
  <c r="AB20" i="2" s="1"/>
  <c r="Y21" i="2"/>
  <c r="AB21" i="2" s="1"/>
  <c r="Y24" i="2"/>
  <c r="AB24" i="2" s="1"/>
  <c r="Y22" i="2"/>
  <c r="AB22" i="2" s="1"/>
  <c r="Y11" i="2"/>
  <c r="AB11" i="2" s="1"/>
  <c r="Y10" i="2"/>
  <c r="AB10" i="2" s="1"/>
  <c r="Y13" i="2"/>
  <c r="AB13" i="2" s="1"/>
  <c r="Y14" i="2"/>
  <c r="AB14" i="2" s="1"/>
  <c r="Y12" i="2"/>
  <c r="AB12" i="2" s="1"/>
  <c r="Y17" i="2"/>
  <c r="AB17" i="2" s="1"/>
  <c r="Y15" i="2"/>
  <c r="AB15" i="2" s="1"/>
  <c r="Y18" i="2"/>
  <c r="AB18" i="2" s="1"/>
  <c r="Y16" i="2"/>
  <c r="AB16" i="2" s="1"/>
  <c r="Y19" i="2"/>
  <c r="AB19" i="2" s="1"/>
  <c r="AE29" i="2" l="1"/>
  <c r="AF29" i="2" s="1"/>
  <c r="AE26" i="2"/>
  <c r="AF26" i="2" s="1"/>
  <c r="DW42" i="1" s="1"/>
  <c r="AE25" i="2"/>
  <c r="AF25" i="2" s="1"/>
  <c r="DW41" i="1" s="1"/>
  <c r="AE27" i="2"/>
  <c r="AF27" i="2" s="1"/>
  <c r="AI27" i="2" s="1"/>
  <c r="DZ43" i="1" s="1"/>
  <c r="AE28" i="2"/>
  <c r="AF28" i="2" s="1"/>
  <c r="DW44" i="1" s="1"/>
  <c r="AE14" i="2"/>
  <c r="AF14" i="2" s="1"/>
  <c r="AE13" i="2"/>
  <c r="AF13" i="2" s="1"/>
  <c r="AE12" i="2"/>
  <c r="AF12" i="2" s="1"/>
  <c r="AE11" i="2"/>
  <c r="AF11" i="2" s="1"/>
  <c r="AE10" i="2"/>
  <c r="AF10" i="2" s="1"/>
  <c r="AE17" i="2"/>
  <c r="AF17" i="2" s="1"/>
  <c r="AE16" i="2"/>
  <c r="AF16" i="2" s="1"/>
  <c r="AE15" i="2"/>
  <c r="AF15" i="2" s="1"/>
  <c r="AE19" i="2"/>
  <c r="AF19" i="2" s="1"/>
  <c r="AE18" i="2"/>
  <c r="AF18" i="2" s="1"/>
  <c r="AE21" i="2"/>
  <c r="AF21" i="2" s="1"/>
  <c r="AE24" i="2"/>
  <c r="AF24" i="2" s="1"/>
  <c r="AE23" i="2"/>
  <c r="AF23" i="2" s="1"/>
  <c r="AE22" i="2"/>
  <c r="AF22" i="2" s="1"/>
  <c r="AE20" i="2"/>
  <c r="AF20" i="2" s="1"/>
  <c r="AJ27" i="2" l="1"/>
  <c r="EA43" i="1" s="1"/>
  <c r="DW43" i="1"/>
  <c r="AH27" i="2"/>
  <c r="DY43" i="1" s="1"/>
  <c r="AG27" i="2"/>
  <c r="DX43" i="1" s="1"/>
  <c r="AI21" i="2"/>
  <c r="DZ32" i="1" s="1"/>
  <c r="AJ21" i="2"/>
  <c r="EA32" i="1" s="1"/>
  <c r="AH21" i="2"/>
  <c r="DY32" i="1" s="1"/>
  <c r="AG21" i="2"/>
  <c r="DX32" i="1" s="1"/>
  <c r="AI20" i="2"/>
  <c r="DZ31" i="1" s="1"/>
  <c r="AJ20" i="2"/>
  <c r="EA31" i="1" s="1"/>
  <c r="AH20" i="2"/>
  <c r="DY31" i="1" s="1"/>
  <c r="AG20" i="2"/>
  <c r="DX31" i="1" s="1"/>
  <c r="AI17" i="2"/>
  <c r="DZ23" i="1" s="1"/>
  <c r="AH17" i="2"/>
  <c r="DY23" i="1" s="1"/>
  <c r="AG17" i="2"/>
  <c r="DX23" i="1" s="1"/>
  <c r="AJ17" i="2"/>
  <c r="EA23" i="1" s="1"/>
  <c r="DW23" i="1"/>
  <c r="AG13" i="2"/>
  <c r="DX14" i="1" s="1"/>
  <c r="AI13" i="2"/>
  <c r="DZ14" i="1" s="1"/>
  <c r="AH13" i="2"/>
  <c r="DY14" i="1" s="1"/>
  <c r="AJ13" i="2"/>
  <c r="EA14" i="1" s="1"/>
  <c r="AI15" i="2"/>
  <c r="DZ21" i="1" s="1"/>
  <c r="AJ15" i="2"/>
  <c r="EA21" i="1" s="1"/>
  <c r="AH15" i="2"/>
  <c r="DY21" i="1" s="1"/>
  <c r="AG15" i="2"/>
  <c r="DX21" i="1" s="1"/>
  <c r="AG16" i="2"/>
  <c r="DX22" i="1" s="1"/>
  <c r="AJ16" i="2"/>
  <c r="EA22" i="1" s="1"/>
  <c r="AH16" i="2"/>
  <c r="DY22" i="1" s="1"/>
  <c r="AI16" i="2"/>
  <c r="DZ22" i="1" s="1"/>
  <c r="AG22" i="2"/>
  <c r="DX33" i="1" s="1"/>
  <c r="AI22" i="2"/>
  <c r="DZ33" i="1" s="1"/>
  <c r="AJ22" i="2"/>
  <c r="EA33" i="1" s="1"/>
  <c r="AH22" i="2"/>
  <c r="DY33" i="1" s="1"/>
  <c r="DW33" i="1"/>
  <c r="AI14" i="2"/>
  <c r="DZ15" i="1" s="1"/>
  <c r="AH14" i="2"/>
  <c r="DY15" i="1" s="1"/>
  <c r="AG14" i="2"/>
  <c r="DX15" i="1" s="1"/>
  <c r="AJ14" i="2"/>
  <c r="EA15" i="1" s="1"/>
  <c r="AI26" i="2"/>
  <c r="DZ42" i="1" s="1"/>
  <c r="AH26" i="2"/>
  <c r="DY42" i="1" s="1"/>
  <c r="AG26" i="2"/>
  <c r="DX42" i="1" s="1"/>
  <c r="ED14" i="1" s="1"/>
  <c r="EF13" i="1" s="1"/>
  <c r="AJ26" i="2"/>
  <c r="EA42" i="1" s="1"/>
  <c r="AI23" i="2"/>
  <c r="DZ34" i="1" s="1"/>
  <c r="AJ23" i="2"/>
  <c r="EA34" i="1" s="1"/>
  <c r="AH23" i="2"/>
  <c r="DY34" i="1" s="1"/>
  <c r="AG23" i="2"/>
  <c r="DX34" i="1" s="1"/>
  <c r="AI18" i="2"/>
  <c r="DZ24" i="1" s="1"/>
  <c r="AG18" i="2"/>
  <c r="DX24" i="1" s="1"/>
  <c r="AJ18" i="2"/>
  <c r="EA24" i="1" s="1"/>
  <c r="AH18" i="2"/>
  <c r="DY24" i="1" s="1"/>
  <c r="AI24" i="2"/>
  <c r="DZ35" i="1" s="1"/>
  <c r="AG24" i="2"/>
  <c r="DX35" i="1" s="1"/>
  <c r="AJ24" i="2"/>
  <c r="EA35" i="1" s="1"/>
  <c r="AH24" i="2"/>
  <c r="DY35" i="1" s="1"/>
  <c r="AG19" i="2"/>
  <c r="DX25" i="1" s="1"/>
  <c r="AH19" i="2"/>
  <c r="DY25" i="1" s="1"/>
  <c r="AJ19" i="2"/>
  <c r="EA25" i="1" s="1"/>
  <c r="AI19" i="2"/>
  <c r="DZ25" i="1" s="1"/>
  <c r="AG25" i="2"/>
  <c r="DX41" i="1" s="1"/>
  <c r="ED31" i="1" s="1"/>
  <c r="EF30" i="1" s="1"/>
  <c r="AH25" i="2"/>
  <c r="DY41" i="1" s="1"/>
  <c r="AJ25" i="2"/>
  <c r="EA41" i="1" s="1"/>
  <c r="AI25" i="2"/>
  <c r="DZ41" i="1" s="1"/>
  <c r="AI11" i="2"/>
  <c r="DZ12" i="1" s="1"/>
  <c r="AJ11" i="2"/>
  <c r="EA12" i="1" s="1"/>
  <c r="AH11" i="2"/>
  <c r="DY12" i="1" s="1"/>
  <c r="AG11" i="2"/>
  <c r="DX12" i="1" s="1"/>
  <c r="AI12" i="2"/>
  <c r="DZ13" i="1" s="1"/>
  <c r="AH12" i="2"/>
  <c r="DY13" i="1" s="1"/>
  <c r="AG12" i="2"/>
  <c r="DX13" i="1" s="1"/>
  <c r="AJ12" i="2"/>
  <c r="EA13" i="1" s="1"/>
  <c r="DW13" i="1"/>
  <c r="AI29" i="2"/>
  <c r="DZ45" i="1" s="1"/>
  <c r="AJ29" i="2"/>
  <c r="EA45" i="1" s="1"/>
  <c r="AH29" i="2"/>
  <c r="DY45" i="1" s="1"/>
  <c r="AG29" i="2"/>
  <c r="DX45" i="1" s="1"/>
  <c r="DW45" i="1"/>
  <c r="AG28" i="2"/>
  <c r="DX44" i="1" s="1"/>
  <c r="AI28" i="2"/>
  <c r="DZ44" i="1" s="1"/>
  <c r="AJ28" i="2"/>
  <c r="EA44" i="1" s="1"/>
  <c r="AH28" i="2"/>
  <c r="DY44" i="1" s="1"/>
  <c r="DW34" i="1"/>
  <c r="DW24" i="1"/>
  <c r="DW35" i="1"/>
  <c r="DW25" i="1"/>
  <c r="AI10" i="2"/>
  <c r="DZ11" i="1" s="1"/>
  <c r="AJ10" i="2"/>
  <c r="EA11" i="1" s="1"/>
  <c r="DW11" i="1"/>
  <c r="AG10" i="2"/>
  <c r="DX11" i="1" s="1"/>
  <c r="AH10" i="2"/>
  <c r="DY11" i="1" s="1"/>
  <c r="DW32" i="1"/>
  <c r="DW21" i="1"/>
  <c r="DW12" i="1"/>
  <c r="DW22" i="1"/>
  <c r="DW31" i="1"/>
  <c r="DW14" i="1"/>
  <c r="DW15" i="1"/>
  <c r="ED44" i="1" l="1"/>
  <c r="EF43" i="1" s="1"/>
  <c r="ED21" i="1"/>
  <c r="EF20" i="1" s="1"/>
  <c r="ED11" i="1"/>
  <c r="EF10" i="1" s="1"/>
  <c r="EH16" i="1" s="1"/>
  <c r="EJ16" i="1" s="1"/>
  <c r="ED34" i="1"/>
  <c r="EF33" i="1" s="1"/>
  <c r="EH36" i="1" s="1"/>
  <c r="EJ36" i="1" s="1"/>
  <c r="ED41" i="1"/>
  <c r="EF40" i="1" s="1"/>
  <c r="ED24" i="1"/>
  <c r="EF23" i="1" s="1"/>
  <c r="EH18" i="1" l="1"/>
  <c r="EJ18" i="1" s="1"/>
  <c r="EL35" i="1" s="1"/>
  <c r="EH38" i="1"/>
  <c r="EJ38" i="1" s="1"/>
  <c r="EL28" i="1" s="1"/>
  <c r="EL26" i="1" l="1"/>
  <c r="EL37" i="1"/>
</calcChain>
</file>

<file path=xl/sharedStrings.xml><?xml version="1.0" encoding="utf-8"?>
<sst xmlns="http://schemas.openxmlformats.org/spreadsheetml/2006/main" count="362" uniqueCount="202">
  <si>
    <t>Score</t>
  </si>
  <si>
    <t>Pays</t>
  </si>
  <si>
    <t>BP</t>
  </si>
  <si>
    <t>BC</t>
  </si>
  <si>
    <t>+/-</t>
  </si>
  <si>
    <t>Points</t>
  </si>
  <si>
    <t>Vainqueur</t>
  </si>
  <si>
    <t>Groupe</t>
  </si>
  <si>
    <t>Date</t>
  </si>
  <si>
    <t>Tableau et résultats</t>
  </si>
  <si>
    <t>Lieu</t>
  </si>
  <si>
    <t>Diff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</si>
  <si>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</si>
  <si>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</si>
  <si>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</si>
  <si>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</si>
  <si>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</si>
  <si>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</si>
  <si>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Remplissez les cases bleues uniquement</t>
  </si>
  <si>
    <t>A2</t>
  </si>
  <si>
    <t>A3</t>
  </si>
  <si>
    <t>A4</t>
  </si>
  <si>
    <t>B1</t>
  </si>
  <si>
    <t>B2</t>
  </si>
  <si>
    <t>B3</t>
  </si>
  <si>
    <t>B4</t>
  </si>
  <si>
    <t>C1</t>
  </si>
  <si>
    <t>C2</t>
  </si>
  <si>
    <t>C3</t>
  </si>
  <si>
    <t>C4</t>
  </si>
  <si>
    <t>D1</t>
  </si>
  <si>
    <t>D2</t>
  </si>
  <si>
    <t>D3</t>
  </si>
  <si>
    <t>D4</t>
  </si>
  <si>
    <t>Paramètres</t>
  </si>
  <si>
    <t>A1</t>
  </si>
  <si>
    <t>Code</t>
  </si>
  <si>
    <t>A</t>
  </si>
  <si>
    <t>Pays :</t>
  </si>
  <si>
    <t>Contre :</t>
  </si>
  <si>
    <t>Classement</t>
  </si>
  <si>
    <t>B</t>
  </si>
  <si>
    <t>C</t>
  </si>
  <si>
    <t>D</t>
  </si>
  <si>
    <t>clé</t>
  </si>
  <si>
    <t>pays</t>
  </si>
  <si>
    <t>Nom du pays</t>
  </si>
  <si>
    <t>Résultats des poules (automatique) :</t>
  </si>
  <si>
    <t>Finale :</t>
  </si>
  <si>
    <t>Angleterre</t>
  </si>
  <si>
    <t>Argentine</t>
  </si>
  <si>
    <t>France</t>
  </si>
  <si>
    <t>Portugal</t>
  </si>
  <si>
    <t>Uruguay</t>
  </si>
  <si>
    <t>Japon</t>
  </si>
  <si>
    <t>1er groupe A :</t>
  </si>
  <si>
    <t>2ème groupe B :</t>
  </si>
  <si>
    <t>1er groupe C :</t>
  </si>
  <si>
    <t>2ème groupe D :</t>
  </si>
  <si>
    <t>1er groupe B :</t>
  </si>
  <si>
    <t>2ème groupe A :</t>
  </si>
  <si>
    <t>1er groupe D :</t>
  </si>
  <si>
    <t>2ème groupe C :</t>
  </si>
  <si>
    <t>Australie</t>
  </si>
  <si>
    <t>Pour obtenir le mot de passe de ce document :</t>
  </si>
  <si>
    <t>Coupe du monde de rugby à XV 2023</t>
  </si>
  <si>
    <t>Pays participants :</t>
  </si>
  <si>
    <t>REGLEMENT COUPE DU MONDE RUGBY 2023</t>
  </si>
  <si>
    <t>Une équipe défaite peut cumuler les deux types de bonus lors d'un même match.</t>
  </si>
  <si>
    <t>1. le plus grand nombre de points marqués à l'issue de tous les matchs de poule ;</t>
  </si>
  <si>
    <t>2. en cas d'égalité de points, le vainqueur du match ayant opposé les équipes concernées ;</t>
  </si>
  <si>
    <t>3. la meilleure différence de points terrain, marqués et concédés lors de tous les matchs disputés au sein de la poule ;</t>
  </si>
  <si>
    <t>4. la meilleure différence entre les essais marqués et concédés lors de tous les matchs de poule ;</t>
  </si>
  <si>
    <t>5. l'équipe ayant marqué le plus grand nombre de points terrain lors de tous les matchs de poule ;</t>
  </si>
  <si>
    <t>En cas de nul à l’issue du temps réglementaire, il se joue deux prolongations de dix minutes.</t>
  </si>
  <si>
    <t>En cas de nul à l’issue de ces deux prolongations, il y a deux autres prolongations à « mort subite » de dix minutes.</t>
  </si>
  <si>
    <t>Matchs nuls lors de la phase à élimination directe</t>
  </si>
  <si>
    <t>https://www.business-plan-excel.fr/produit/mot-de-passe-rugby-excel/</t>
  </si>
  <si>
    <t>B5</t>
  </si>
  <si>
    <t>A5</t>
  </si>
  <si>
    <t>C5</t>
  </si>
  <si>
    <t>D5</t>
  </si>
  <si>
    <t>Nouvelle-Zélande</t>
  </si>
  <si>
    <t>Italie</t>
  </si>
  <si>
    <t>Namibie</t>
  </si>
  <si>
    <t>Afrique du Sud</t>
  </si>
  <si>
    <t>Irlande</t>
  </si>
  <si>
    <t>Ecosse</t>
  </si>
  <si>
    <t>Tonga</t>
  </si>
  <si>
    <t>Roumanie</t>
  </si>
  <si>
    <t>Pays de Galles</t>
  </si>
  <si>
    <t>Fidji</t>
  </si>
  <si>
    <t>Géorgie</t>
  </si>
  <si>
    <t>Samoa</t>
  </si>
  <si>
    <t>Chili</t>
  </si>
  <si>
    <t>Match gagné : 4 points</t>
  </si>
  <si>
    <t>Match nul : 2 points</t>
  </si>
  <si>
    <t>Stade de France, Saint-Denis</t>
  </si>
  <si>
    <t>Stade Geoffroy-Guichard, Saint-Étienne</t>
  </si>
  <si>
    <t>Stade Pierre-Mauroy, Villeneuve-d'Ascq</t>
  </si>
  <si>
    <t>Stadium de Toulouse, Toulouse</t>
  </si>
  <si>
    <t>Stade de Nice, Nice</t>
  </si>
  <si>
    <t>Stade Vélodrome, Marseille</t>
  </si>
  <si>
    <t>Parc Olympique lyonnais, Décines-Charpieu</t>
  </si>
  <si>
    <t>Stade de Bordeaux, Bordeaux</t>
  </si>
  <si>
    <t>Stade de la Beaujoire, Nantes</t>
  </si>
  <si>
    <t>8 septembre 2023, 21h00</t>
  </si>
  <si>
    <t>9 septembre 2023, 13h00</t>
  </si>
  <si>
    <t>14 septembre 2023, 21h00</t>
  </si>
  <si>
    <t>15 septembre 2023, 21h00</t>
  </si>
  <si>
    <t>20 septembre 2023, 17h45</t>
  </si>
  <si>
    <t>21 septembre 2023, 21h00</t>
  </si>
  <si>
    <t>27 septembre 2023, 17h45</t>
  </si>
  <si>
    <t>29 septembre 2023, 21h00</t>
  </si>
  <si>
    <t>5 octobre 2023, 21h00</t>
  </si>
  <si>
    <t>6 octobre 2023, 21h00</t>
  </si>
  <si>
    <t>9 septembre 2023, 15h30</t>
  </si>
  <si>
    <t>10 septembre 2023, 17h45</t>
  </si>
  <si>
    <t>16 septembre 2023, 21h00</t>
  </si>
  <si>
    <t>17 septembre 2023, 15h00</t>
  </si>
  <si>
    <t>23 septembre 2023, 21h00</t>
  </si>
  <si>
    <t>24 septembre 2023, 17h45</t>
  </si>
  <si>
    <t>30 septembre 2023, 21h00</t>
  </si>
  <si>
    <t>1er octobre 2023, 21h00</t>
  </si>
  <si>
    <t>7 octobre 2023, 21h00</t>
  </si>
  <si>
    <t>8 octobre 2023, 17h45</t>
  </si>
  <si>
    <t>9 septembre 2023, 18h00</t>
  </si>
  <si>
    <t>10 septembre 2023, 21h00</t>
  </si>
  <si>
    <t>16 septembre 2023, 17h45</t>
  </si>
  <si>
    <t>17 septembre 2023, 17h45</t>
  </si>
  <si>
    <t>23 septembre 2023, 14h00</t>
  </si>
  <si>
    <t>24 septembre 2023, 21h00</t>
  </si>
  <si>
    <t>30 septembre 2023, 17h45</t>
  </si>
  <si>
    <t>1er octobre 2023, 17h45</t>
  </si>
  <si>
    <t>7 octobre 2023, 15h00</t>
  </si>
  <si>
    <t>8 octobre 2023, 21h00</t>
  </si>
  <si>
    <t>9 septembre 2023, 21h00</t>
  </si>
  <si>
    <t>10 septembre 2023, 13h00</t>
  </si>
  <si>
    <t>16 septembre 2023, 15h00</t>
  </si>
  <si>
    <t>17 septembre 2023, 21h00</t>
  </si>
  <si>
    <t>22 septembre 2023, 17h45</t>
  </si>
  <si>
    <t>23 septembre 2023, 17h45</t>
  </si>
  <si>
    <t>28 septembre 2023, 21h00</t>
  </si>
  <si>
    <t>30 septembre 2023, 15h00</t>
  </si>
  <si>
    <t>7 octobre 2023, 17h45</t>
  </si>
  <si>
    <t>8 octobre 2023, 13h00</t>
  </si>
  <si>
    <t>Phase de poules :</t>
  </si>
  <si>
    <t>Points bonus :</t>
  </si>
  <si>
    <t>PP : points pour</t>
  </si>
  <si>
    <t>PC : points contre</t>
  </si>
  <si>
    <t>PP</t>
  </si>
  <si>
    <t>PC</t>
  </si>
  <si>
    <t>Points pour</t>
  </si>
  <si>
    <t>Points contre</t>
  </si>
  <si>
    <t>dixième</t>
  </si>
  <si>
    <t>centième</t>
  </si>
  <si>
    <t>millième</t>
  </si>
  <si>
    <t>Différence de points</t>
  </si>
  <si>
    <t>unité</t>
  </si>
  <si>
    <t>CLE</t>
  </si>
  <si>
    <t>Classement selon points</t>
  </si>
  <si>
    <t>Classement selon points dans l'ordre</t>
  </si>
  <si>
    <t>N° de départ</t>
  </si>
  <si>
    <t>Rappel nombre points</t>
  </si>
  <si>
    <t>Détection d'une égalité</t>
  </si>
  <si>
    <t xml:space="preserve">Vainqueur de l'égalité </t>
  </si>
  <si>
    <t>Liste des vainqueurs :</t>
  </si>
  <si>
    <t>Gestion des égalités</t>
  </si>
  <si>
    <t>Rappel pays</t>
  </si>
  <si>
    <t>Vainqueur de l'égalité</t>
  </si>
  <si>
    <t>N° inversé / 1000</t>
  </si>
  <si>
    <t>Phase finale - Quarts de finale :</t>
  </si>
  <si>
    <t>Demi-finale :</t>
  </si>
  <si>
    <t>14 octobre 2023 au stade Vélodrome</t>
  </si>
  <si>
    <t>14 octobre 2023 au Stade de France</t>
  </si>
  <si>
    <t>15 octobre 2023 au stade Vélodrome</t>
  </si>
  <si>
    <t>15 octobre 2023 au Stade de France</t>
  </si>
  <si>
    <t>20 octobre 2023 au Stade de France</t>
  </si>
  <si>
    <t>21 octobre 2023 au Stade de France</t>
  </si>
  <si>
    <t>28 octobre 2023 au Stade de France</t>
  </si>
  <si>
    <t>Petite finale :</t>
  </si>
  <si>
    <t>Attribution des points en phase de poule :</t>
  </si>
  <si>
    <t>Victoire ou forfait de l’équipe adverse : 4 points</t>
  </si>
  <si>
    <t>Match nul ou match annulé : 2 points</t>
  </si>
  <si>
    <t>Défaite ou forfait : 0 point</t>
  </si>
  <si>
    <t>Bonus offensif (1 point) : au moins 4 essais marqués (quelle que soit l'issue du match)</t>
  </si>
  <si>
    <t>Bonus défensif (1 point) : défaite avec un écart maximum de 7 points</t>
  </si>
  <si>
    <t>Règles de classement :</t>
  </si>
  <si>
    <t>Les équipes sont classées dans leur poule selon les critères suivants (dans l'ordre) :</t>
  </si>
  <si>
    <t>6. l'équipe ayant marqué le plus grand nombre d'essais lors de tous les matchs de poule.</t>
  </si>
  <si>
    <t>Le mot de passe sera à entrer dans le ruban Révision - "ôter la protection de la feuille"</t>
  </si>
  <si>
    <t>Bonus off.</t>
  </si>
  <si>
    <t>Bonus déf.</t>
  </si>
  <si>
    <t>Bonus offensif</t>
  </si>
  <si>
    <t>Nb. 
essais</t>
  </si>
  <si>
    <t>Bonus défensif</t>
  </si>
  <si>
    <t>Perdant</t>
  </si>
  <si>
    <t>Rappel score</t>
  </si>
  <si>
    <t>Défaite avec un écart de 7 points ou moins ?</t>
  </si>
  <si>
    <t>Score du perdant</t>
  </si>
  <si>
    <t>Score du gagnant</t>
  </si>
  <si>
    <t>Points totaux avec bonus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</si>
</sst>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b/>
      <sz val="14"/>
      <color theme="1" tint="0.249977111117893"/>
      <name val="Arial"/>
      <family val="2"/>
    </font>
    <font>
      <b/>
      <sz val="11"/>
      <color theme="1"/>
      <name val="Arial"/>
      <family val="2"/>
    </font>
    <font>
      <sz val="11"/>
      <color theme="1" tint="0.249977111117893"/>
      <name val="Arial"/>
      <family val="2"/>
    </font>
    <font>
      <sz val="11"/>
      <name val="Arial"/>
      <family val="2"/>
    </font>
    <font>
      <b/>
      <sz val="14"/>
      <color theme="10"/>
      <name val="Arial"/>
      <family val="2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u/>
      <sz val="11"/>
      <color theme="10"/>
      <name val="Arial"/>
      <family val="2"/>
    </font>
    <font>
      <b/>
      <u/>
      <sz val="12"/>
      <color theme="3" tint="-0.499984740745262"/>
      <name val="Arial"/>
      <family val="2"/>
    </font>
    <font>
      <sz val="12"/>
      <color rgb="FFFF0000"/>
      <name val="Arial"/>
      <family val="2"/>
    </font>
    <font>
      <b/>
      <sz val="14"/>
      <name val="Arial"/>
      <family val="2"/>
    </font>
    <font>
      <sz val="12"/>
      <color theme="10"/>
      <name val="Arial"/>
      <family val="2"/>
    </font>
    <font>
      <b/>
      <sz val="11"/>
      <color theme="1" tint="0.499984740745262"/>
      <name val="Arial"/>
      <family val="2"/>
    </font>
    <font>
      <sz val="24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1"/>
      <color rgb="FFFF0000"/>
      <name val="Arial"/>
      <family val="2"/>
    </font>
    <font>
      <b/>
      <sz val="11"/>
      <color theme="10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rgb="FFFF0000"/>
      <name val="Arial"/>
      <family val="2"/>
    </font>
    <font>
      <b/>
      <sz val="11"/>
      <color rgb="FF0070C0"/>
      <name val="Arial"/>
      <family val="2"/>
    </font>
    <font>
      <b/>
      <u/>
      <sz val="11"/>
      <color theme="10"/>
      <name val="Arial"/>
      <family val="2"/>
    </font>
    <font>
      <b/>
      <u/>
      <sz val="12"/>
      <color theme="10"/>
      <name val="Arial"/>
      <family val="2"/>
    </font>
    <font>
      <b/>
      <sz val="26"/>
      <color theme="1"/>
      <name val="Calibri"/>
      <family val="2"/>
      <scheme val="minor"/>
    </font>
    <font>
      <b/>
      <i/>
      <sz val="28"/>
      <color rgb="FFC00000"/>
      <name val="Arial"/>
      <family val="2"/>
    </font>
    <font>
      <b/>
      <sz val="18"/>
      <color rgb="FFC00000"/>
      <name val="Arial"/>
      <family val="2"/>
    </font>
    <font>
      <b/>
      <sz val="16"/>
      <color theme="1"/>
      <name val="Arial"/>
      <family val="2"/>
    </font>
    <font>
      <b/>
      <sz val="12"/>
      <name val="Arial"/>
      <family val="2"/>
    </font>
    <font>
      <i/>
      <sz val="11"/>
      <color theme="1" tint="0.249977111117893"/>
      <name val="Arial"/>
      <family val="2"/>
    </font>
    <font>
      <i/>
      <sz val="11"/>
      <name val="Arial"/>
      <family val="2"/>
    </font>
    <font>
      <b/>
      <i/>
      <sz val="12"/>
      <color rgb="FFFF0000"/>
      <name val="Arial"/>
      <family val="2"/>
    </font>
    <font>
      <b/>
      <sz val="9"/>
      <name val="Arial"/>
      <family val="2"/>
    </font>
    <font>
      <b/>
      <sz val="9"/>
      <color theme="1" tint="0.249977111117893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i/>
      <sz val="16"/>
      <color theme="8"/>
      <name val="Arial"/>
      <family val="2"/>
    </font>
    <font>
      <b/>
      <sz val="12"/>
      <color theme="1" tint="0.14999847407452621"/>
      <name val="Arial"/>
      <family val="2"/>
    </font>
    <font>
      <sz val="11"/>
      <color theme="1" tint="0.14999847407452621"/>
      <name val="Arial"/>
      <family val="2"/>
    </font>
    <font>
      <b/>
      <u/>
      <sz val="18"/>
      <color rgb="FFC00000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rgb="FFFF0000"/>
      <name val="Arial"/>
      <family val="2"/>
    </font>
    <font>
      <i/>
      <sz val="9"/>
      <color theme="10"/>
      <name val="Arial"/>
      <family val="2"/>
    </font>
    <font>
      <b/>
      <i/>
      <sz val="24"/>
      <color rgb="FFC00000"/>
      <name val="Arial"/>
      <family val="2"/>
    </font>
    <font>
      <b/>
      <i/>
      <sz val="12"/>
      <color rgb="FFC00000"/>
      <name val="Arial"/>
      <family val="2"/>
    </font>
    <font>
      <b/>
      <u/>
      <sz val="12"/>
      <name val="Arial"/>
      <family val="2"/>
    </font>
    <font>
      <b/>
      <sz val="14"/>
      <color rgb="FFC00000"/>
      <name val="Arial"/>
      <family val="2"/>
    </font>
    <font>
      <sz val="12"/>
      <color theme="1" tint="0.249977111117893"/>
      <name val="Arial"/>
      <family val="2"/>
    </font>
    <font>
      <b/>
      <u/>
      <sz val="16"/>
      <color rgb="FFC00000"/>
      <name val="Arial"/>
      <family val="2"/>
    </font>
    <font>
      <b/>
      <i/>
      <sz val="14"/>
      <color theme="8"/>
      <name val="Arial"/>
      <family val="2"/>
    </font>
    <font>
      <b/>
      <sz val="22"/>
      <color theme="1"/>
      <name val="Arial"/>
      <family val="2"/>
    </font>
    <font>
      <b/>
      <u/>
      <sz val="12"/>
      <color theme="10"/>
      <name val="Calibri"/>
      <family val="2"/>
      <scheme val="minor"/>
    </font>
    <font>
      <sz val="11"/>
      <color rgb="FF202122"/>
      <name val="Arial"/>
      <family val="2"/>
    </font>
    <font>
      <b/>
      <u/>
      <sz val="14"/>
      <color theme="10"/>
      <name val="Calibri"/>
      <family val="2"/>
      <scheme val="minor"/>
    </font>
    <font>
      <b/>
      <i/>
      <sz val="11"/>
      <color rgb="FF202122"/>
      <name val="Arial"/>
      <family val="2"/>
    </font>
    <font>
      <b/>
      <sz val="14"/>
      <color rgb="FF000000"/>
      <name val="Arial"/>
      <family val="2"/>
    </font>
    <font>
      <b/>
      <sz val="8"/>
      <color rgb="FFFF0000"/>
      <name val="Arial"/>
      <family val="2"/>
    </font>
    <font>
      <b/>
      <i/>
      <sz val="10"/>
      <color rgb="FFFF0000"/>
      <name val="Arial"/>
      <family val="2"/>
    </font>
    <font>
      <b/>
      <i/>
      <sz val="12"/>
      <color theme="1" tint="0.249977111117893"/>
      <name val="Arial"/>
      <family val="2"/>
    </font>
    <font>
      <i/>
      <sz val="11"/>
      <color rgb="FF202122"/>
      <name val="Arial"/>
      <family val="2"/>
    </font>
    <font>
      <i/>
      <sz val="14"/>
      <color rgb="FFFF0000"/>
      <name val="Calibri"/>
      <family val="2"/>
      <scheme val="minor"/>
    </font>
    <font>
      <b/>
      <i/>
      <sz val="11"/>
      <color theme="1"/>
      <name val="Arial"/>
      <family val="2"/>
    </font>
    <font>
      <b/>
      <i/>
      <sz val="10"/>
      <name val="Arial"/>
      <family val="2"/>
    </font>
    <font>
      <b/>
      <sz val="12"/>
      <color rgb="FFFF0000"/>
      <name val="Arial"/>
      <family val="2"/>
    </font>
    <font>
      <b/>
      <sz val="10"/>
      <name val="Arial"/>
      <family val="2"/>
    </font>
    <font>
      <b/>
      <i/>
      <sz val="11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dashDotDot">
        <color indexed="64"/>
      </right>
      <top style="thin">
        <color indexed="64"/>
      </top>
      <bottom/>
      <diagonal/>
    </border>
    <border>
      <left style="dashDotDot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ashDotDot">
        <color indexed="64"/>
      </right>
      <top style="hair">
        <color indexed="64"/>
      </top>
      <bottom style="hair">
        <color indexed="64"/>
      </bottom>
      <diagonal/>
    </border>
    <border>
      <left style="dashDotDot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ashDotDot">
        <color indexed="64"/>
      </right>
      <top/>
      <bottom style="thin">
        <color indexed="64"/>
      </bottom>
      <diagonal/>
    </border>
    <border>
      <left style="dashDotDot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23">
    <xf numFmtId="0" fontId="0" fillId="0" borderId="0" xfId="0"/>
    <xf numFmtId="0" fontId="40" fillId="0" borderId="0" xfId="0" applyFont="1"/>
    <xf numFmtId="0" fontId="2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/>
    <xf numFmtId="0" fontId="10" fillId="0" borderId="0" xfId="1" applyFont="1" applyFill="1" applyBorder="1" applyAlignment="1" applyProtection="1">
      <alignment vertical="center"/>
    </xf>
    <xf numFmtId="0" fontId="27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32" fillId="0" borderId="0" xfId="1" applyFont="1" applyFill="1" applyBorder="1" applyAlignment="1" applyProtection="1">
      <alignment vertical="center"/>
    </xf>
    <xf numFmtId="0" fontId="1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1" fillId="0" borderId="0" xfId="0" applyFont="1"/>
    <xf numFmtId="0" fontId="29" fillId="0" borderId="0" xfId="1" applyFont="1" applyFill="1" applyBorder="1" applyAlignment="1" applyProtection="1">
      <alignment vertical="center"/>
    </xf>
    <xf numFmtId="0" fontId="13" fillId="0" borderId="0" xfId="1" applyFont="1" applyFill="1" applyBorder="1" applyAlignment="1" applyProtection="1">
      <alignment vertical="center"/>
    </xf>
    <xf numFmtId="0" fontId="28" fillId="0" borderId="0" xfId="1" applyFont="1" applyFill="1" applyBorder="1" applyAlignment="1" applyProtection="1">
      <alignment horizontal="center" vertical="center"/>
    </xf>
    <xf numFmtId="0" fontId="12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14" fillId="0" borderId="0" xfId="1" applyFont="1" applyFill="1" applyBorder="1" applyAlignment="1" applyProtection="1">
      <alignment wrapText="1"/>
    </xf>
    <xf numFmtId="0" fontId="22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7" fillId="0" borderId="0" xfId="0" applyFont="1"/>
    <xf numFmtId="0" fontId="24" fillId="0" borderId="0" xfId="0" applyFont="1"/>
    <xf numFmtId="0" fontId="36" fillId="0" borderId="0" xfId="1" applyFont="1" applyFill="1" applyBorder="1" applyAlignment="1" applyProtection="1">
      <alignment vertical="center"/>
    </xf>
    <xf numFmtId="0" fontId="3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3" fillId="0" borderId="0" xfId="1" applyFont="1" applyFill="1" applyBorder="1" applyAlignment="1" applyProtection="1">
      <alignment vertical="center"/>
    </xf>
    <xf numFmtId="0" fontId="17" fillId="0" borderId="0" xfId="1" applyFont="1" applyFill="1" applyBorder="1" applyAlignment="1" applyProtection="1">
      <alignment vertical="center"/>
    </xf>
    <xf numFmtId="0" fontId="24" fillId="0" borderId="0" xfId="0" quotePrefix="1" applyFont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25" fillId="3" borderId="4" xfId="0" applyFont="1" applyFill="1" applyBorder="1" applyAlignment="1">
      <alignment horizontal="center" vertical="center"/>
    </xf>
    <xf numFmtId="0" fontId="34" fillId="3" borderId="3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37" fillId="2" borderId="12" xfId="0" quotePrefix="1" applyFont="1" applyFill="1" applyBorder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37" fillId="2" borderId="13" xfId="0" quotePrefix="1" applyFont="1" applyFill="1" applyBorder="1" applyAlignment="1">
      <alignment horizontal="center" vertical="center"/>
    </xf>
    <xf numFmtId="0" fontId="24" fillId="0" borderId="13" xfId="1" applyFont="1" applyBorder="1" applyAlignment="1" applyProtection="1">
      <alignment horizontal="center" vertical="center"/>
    </xf>
    <xf numFmtId="0" fontId="35" fillId="0" borderId="0" xfId="0" applyFont="1" applyAlignment="1">
      <alignment horizontal="left" vertical="top" indent="2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37" fillId="2" borderId="5" xfId="0" quotePrefix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5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21" fillId="0" borderId="0" xfId="0" applyFont="1"/>
    <xf numFmtId="0" fontId="41" fillId="0" borderId="0" xfId="0" applyFont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46" fillId="0" borderId="0" xfId="1" applyFont="1"/>
    <xf numFmtId="0" fontId="47" fillId="0" borderId="0" xfId="0" applyFont="1"/>
    <xf numFmtId="0" fontId="49" fillId="0" borderId="3" xfId="0" quotePrefix="1" applyFont="1" applyBorder="1" applyAlignment="1">
      <alignment horizontal="center" vertical="center"/>
    </xf>
    <xf numFmtId="0" fontId="49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0" fillId="0" borderId="3" xfId="0" applyFont="1" applyBorder="1" applyAlignment="1">
      <alignment horizontal="center" vertical="center"/>
    </xf>
    <xf numFmtId="0" fontId="50" fillId="0" borderId="3" xfId="0" quotePrefix="1" applyFont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51" fillId="0" borderId="0" xfId="1" applyFont="1" applyFill="1" applyBorder="1" applyAlignment="1" applyProtection="1">
      <alignment vertical="center"/>
    </xf>
    <xf numFmtId="0" fontId="52" fillId="0" borderId="0" xfId="0" applyFont="1" applyAlignment="1">
      <alignment horizontal="center" vertical="center"/>
    </xf>
    <xf numFmtId="0" fontId="52" fillId="0" borderId="0" xfId="0" applyFont="1" applyAlignment="1">
      <alignment horizontal="left" vertical="center"/>
    </xf>
    <xf numFmtId="0" fontId="53" fillId="0" borderId="0" xfId="0" applyFont="1" applyAlignment="1">
      <alignment horizontal="left" vertical="center"/>
    </xf>
    <xf numFmtId="0" fontId="54" fillId="0" borderId="0" xfId="0" applyFont="1" applyAlignment="1">
      <alignment horizontal="left" vertical="center"/>
    </xf>
    <xf numFmtId="0" fontId="52" fillId="0" borderId="0" xfId="0" applyFont="1"/>
    <xf numFmtId="0" fontId="55" fillId="0" borderId="0" xfId="1" applyFont="1" applyFill="1" applyBorder="1" applyAlignment="1" applyProtection="1">
      <alignment vertical="center"/>
    </xf>
    <xf numFmtId="0" fontId="53" fillId="3" borderId="4" xfId="0" applyFont="1" applyFill="1" applyBorder="1" applyAlignment="1">
      <alignment horizontal="center" vertical="center"/>
    </xf>
    <xf numFmtId="0" fontId="52" fillId="0" borderId="12" xfId="0" applyFont="1" applyBorder="1" applyAlignment="1">
      <alignment horizontal="center" vertical="center"/>
    </xf>
    <xf numFmtId="0" fontId="52" fillId="0" borderId="13" xfId="0" applyFont="1" applyBorder="1" applyAlignment="1">
      <alignment horizontal="center" vertical="center"/>
    </xf>
    <xf numFmtId="0" fontId="52" fillId="0" borderId="13" xfId="1" applyFont="1" applyBorder="1" applyAlignment="1" applyProtection="1">
      <alignment horizontal="center" vertical="center"/>
    </xf>
    <xf numFmtId="0" fontId="52" fillId="0" borderId="5" xfId="0" applyFont="1" applyBorder="1" applyAlignment="1">
      <alignment horizontal="center" vertical="center"/>
    </xf>
    <xf numFmtId="0" fontId="56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57" fillId="0" borderId="0" xfId="0" applyFont="1"/>
    <xf numFmtId="0" fontId="2" fillId="0" borderId="12" xfId="0" applyFont="1" applyBorder="1"/>
    <xf numFmtId="0" fontId="2" fillId="0" borderId="5" xfId="0" applyFont="1" applyBorder="1"/>
    <xf numFmtId="0" fontId="2" fillId="0" borderId="13" xfId="0" applyFont="1" applyBorder="1"/>
    <xf numFmtId="0" fontId="34" fillId="0" borderId="0" xfId="0" applyFont="1" applyAlignment="1">
      <alignment horizontal="center" vertical="center"/>
    </xf>
    <xf numFmtId="0" fontId="37" fillId="0" borderId="0" xfId="0" quotePrefix="1" applyFont="1" applyAlignment="1">
      <alignment horizontal="center" vertical="center"/>
    </xf>
    <xf numFmtId="0" fontId="58" fillId="0" borderId="0" xfId="0" applyFont="1" applyAlignment="1">
      <alignment horizontal="left" vertical="center"/>
    </xf>
    <xf numFmtId="0" fontId="21" fillId="0" borderId="3" xfId="0" quotePrefix="1" applyFont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21" fillId="0" borderId="0" xfId="0" quotePrefix="1" applyFont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3" xfId="0" quotePrefix="1" applyFont="1" applyBorder="1" applyAlignment="1">
      <alignment horizontal="center" vertical="center"/>
    </xf>
    <xf numFmtId="0" fontId="59" fillId="3" borderId="3" xfId="0" quotePrefix="1" applyFont="1" applyFill="1" applyBorder="1" applyAlignment="1">
      <alignment horizontal="center" vertical="center"/>
    </xf>
    <xf numFmtId="0" fontId="60" fillId="0" borderId="11" xfId="0" applyFont="1" applyBorder="1" applyAlignment="1">
      <alignment horizontal="center" vertical="center"/>
    </xf>
    <xf numFmtId="0" fontId="60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61" fillId="0" borderId="0" xfId="1" applyFont="1" applyFill="1" applyBorder="1" applyAlignment="1" applyProtection="1">
      <alignment vertical="center"/>
    </xf>
    <xf numFmtId="0" fontId="2" fillId="4" borderId="12" xfId="0" applyFont="1" applyFill="1" applyBorder="1" applyAlignment="1" applyProtection="1">
      <alignment horizontal="left"/>
      <protection locked="0"/>
    </xf>
    <xf numFmtId="0" fontId="2" fillId="4" borderId="13" xfId="0" applyFont="1" applyFill="1" applyBorder="1" applyAlignment="1" applyProtection="1">
      <alignment horizontal="left"/>
      <protection locked="0"/>
    </xf>
    <xf numFmtId="0" fontId="2" fillId="4" borderId="5" xfId="0" applyFont="1" applyFill="1" applyBorder="1" applyAlignment="1" applyProtection="1">
      <alignment horizontal="left"/>
      <protection locked="0"/>
    </xf>
    <xf numFmtId="0" fontId="7" fillId="3" borderId="3" xfId="0" applyFont="1" applyFill="1" applyBorder="1" applyAlignment="1">
      <alignment horizontal="left" vertical="center"/>
    </xf>
    <xf numFmtId="0" fontId="62" fillId="0" borderId="0" xfId="1" applyNumberFormat="1" applyFont="1" applyFill="1" applyBorder="1" applyAlignment="1" applyProtection="1">
      <alignment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3" xfId="0" quotePrefix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0" fontId="48" fillId="0" borderId="0" xfId="1" applyNumberFormat="1" applyFont="1" applyFill="1" applyBorder="1" applyAlignment="1" applyProtection="1">
      <alignment vertical="top"/>
    </xf>
    <xf numFmtId="0" fontId="60" fillId="0" borderId="0" xfId="0" applyFont="1" applyAlignment="1">
      <alignment horizontal="center" vertical="center"/>
    </xf>
    <xf numFmtId="0" fontId="60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16" fillId="0" borderId="0" xfId="0" applyFont="1" applyAlignment="1" applyProtection="1">
      <alignment horizontal="center" vertical="center"/>
      <protection locked="0"/>
    </xf>
    <xf numFmtId="0" fontId="65" fillId="0" borderId="0" xfId="0" applyFont="1" applyAlignment="1">
      <alignment horizontal="left" vertical="center" indent="1"/>
    </xf>
    <xf numFmtId="0" fontId="65" fillId="0" borderId="0" xfId="0" applyFont="1" applyAlignment="1">
      <alignment vertical="center"/>
    </xf>
    <xf numFmtId="0" fontId="67" fillId="0" borderId="0" xfId="0" applyFont="1" applyAlignment="1">
      <alignment horizontal="left" vertical="center"/>
    </xf>
    <xf numFmtId="0" fontId="68" fillId="0" borderId="0" xfId="0" applyFont="1" applyAlignment="1">
      <alignment vertical="center"/>
    </xf>
    <xf numFmtId="0" fontId="34" fillId="3" borderId="3" xfId="0" applyFont="1" applyFill="1" applyBorder="1" applyAlignment="1">
      <alignment horizontal="center" vertical="center" shrinkToFit="1"/>
    </xf>
    <xf numFmtId="0" fontId="34" fillId="0" borderId="0" xfId="0" applyFont="1" applyAlignment="1">
      <alignment horizontal="center" vertical="center" shrinkToFit="1"/>
    </xf>
    <xf numFmtId="0" fontId="34" fillId="0" borderId="6" xfId="0" applyFont="1" applyBorder="1" applyAlignment="1">
      <alignment horizontal="center" vertical="center" shrinkToFit="1"/>
    </xf>
    <xf numFmtId="0" fontId="4" fillId="0" borderId="18" xfId="0" quotePrefix="1" applyFont="1" applyBorder="1" applyAlignment="1">
      <alignment horizontal="center" vertical="center"/>
    </xf>
    <xf numFmtId="0" fontId="49" fillId="0" borderId="18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49" fillId="0" borderId="18" xfId="0" quotePrefix="1" applyFont="1" applyBorder="1" applyAlignment="1">
      <alignment horizontal="center" vertical="center"/>
    </xf>
    <xf numFmtId="0" fontId="50" fillId="0" borderId="18" xfId="0" applyFont="1" applyBorder="1" applyAlignment="1">
      <alignment horizontal="center" vertical="center"/>
    </xf>
    <xf numFmtId="0" fontId="50" fillId="0" borderId="18" xfId="0" quotePrefix="1" applyFont="1" applyBorder="1" applyAlignment="1">
      <alignment horizontal="center" vertical="center"/>
    </xf>
    <xf numFmtId="0" fontId="20" fillId="0" borderId="0" xfId="0" quotePrefix="1" applyFont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69" fillId="0" borderId="3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69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60" fillId="0" borderId="8" xfId="0" applyFont="1" applyBorder="1" applyAlignment="1">
      <alignment horizontal="center" vertical="center" wrapText="1"/>
    </xf>
    <xf numFmtId="0" fontId="2" fillId="0" borderId="1" xfId="0" applyFont="1" applyBorder="1"/>
    <xf numFmtId="0" fontId="16" fillId="0" borderId="18" xfId="0" applyFont="1" applyBorder="1" applyAlignment="1" applyProtection="1">
      <alignment vertical="center"/>
      <protection locked="0"/>
    </xf>
    <xf numFmtId="0" fontId="16" fillId="0" borderId="20" xfId="0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6" fillId="0" borderId="7" xfId="0" applyFont="1" applyBorder="1" applyAlignment="1">
      <alignment horizontal="center" vertical="center" wrapText="1"/>
    </xf>
    <xf numFmtId="0" fontId="35" fillId="0" borderId="18" xfId="0" applyFont="1" applyBorder="1" applyAlignment="1">
      <alignment horizontal="left" vertical="center"/>
    </xf>
    <xf numFmtId="0" fontId="16" fillId="0" borderId="0" xfId="0" applyFont="1" applyAlignment="1" applyProtection="1">
      <alignment vertical="center"/>
      <protection locked="0"/>
    </xf>
    <xf numFmtId="0" fontId="71" fillId="0" borderId="0" xfId="0" applyFont="1" applyAlignment="1">
      <alignment horizontal="left" vertical="top" indent="2"/>
    </xf>
    <xf numFmtId="0" fontId="72" fillId="0" borderId="0" xfId="0" applyFont="1" applyAlignment="1">
      <alignment horizontal="left" vertical="center" indent="1"/>
    </xf>
    <xf numFmtId="0" fontId="65" fillId="0" borderId="0" xfId="0" applyFont="1" applyAlignment="1">
      <alignment horizontal="left" vertical="center" indent="3"/>
    </xf>
    <xf numFmtId="0" fontId="73" fillId="0" borderId="0" xfId="0" applyFont="1"/>
    <xf numFmtId="0" fontId="20" fillId="3" borderId="9" xfId="0" applyFont="1" applyFill="1" applyBorder="1" applyAlignment="1">
      <alignment vertical="center"/>
    </xf>
    <xf numFmtId="0" fontId="20" fillId="3" borderId="2" xfId="0" applyFont="1" applyFill="1" applyBorder="1" applyAlignment="1">
      <alignment vertical="center"/>
    </xf>
    <xf numFmtId="0" fontId="20" fillId="3" borderId="4" xfId="0" applyFont="1" applyFill="1" applyBorder="1" applyAlignment="1">
      <alignment vertical="center"/>
    </xf>
    <xf numFmtId="0" fontId="20" fillId="3" borderId="2" xfId="0" applyFont="1" applyFill="1" applyBorder="1" applyAlignment="1">
      <alignment horizontal="right" vertical="center"/>
    </xf>
    <xf numFmtId="0" fontId="75" fillId="4" borderId="21" xfId="0" applyFont="1" applyFill="1" applyBorder="1" applyAlignment="1" applyProtection="1">
      <alignment horizontal="center" vertical="center"/>
      <protection locked="0"/>
    </xf>
    <xf numFmtId="0" fontId="75" fillId="4" borderId="22" xfId="0" applyFont="1" applyFill="1" applyBorder="1" applyAlignment="1" applyProtection="1">
      <alignment horizontal="center" vertical="center"/>
      <protection locked="0"/>
    </xf>
    <xf numFmtId="0" fontId="75" fillId="4" borderId="23" xfId="0" applyFont="1" applyFill="1" applyBorder="1" applyAlignment="1" applyProtection="1">
      <alignment horizontal="center" vertical="center"/>
      <protection locked="0"/>
    </xf>
    <xf numFmtId="0" fontId="75" fillId="4" borderId="24" xfId="0" applyFont="1" applyFill="1" applyBorder="1" applyAlignment="1" applyProtection="1">
      <alignment horizontal="center" vertical="center"/>
      <protection locked="0"/>
    </xf>
    <xf numFmtId="0" fontId="75" fillId="4" borderId="25" xfId="0" applyFont="1" applyFill="1" applyBorder="1" applyAlignment="1" applyProtection="1">
      <alignment horizontal="center" vertical="center"/>
      <protection locked="0"/>
    </xf>
    <xf numFmtId="0" fontId="75" fillId="4" borderId="26" xfId="0" applyFont="1" applyFill="1" applyBorder="1" applyAlignment="1" applyProtection="1">
      <alignment horizontal="center" vertical="center"/>
      <protection locked="0"/>
    </xf>
    <xf numFmtId="0" fontId="76" fillId="4" borderId="11" xfId="0" applyFont="1" applyFill="1" applyBorder="1" applyAlignment="1" applyProtection="1">
      <alignment horizontal="center" vertical="center"/>
      <protection locked="0"/>
    </xf>
    <xf numFmtId="0" fontId="76" fillId="4" borderId="14" xfId="0" applyFont="1" applyFill="1" applyBorder="1" applyAlignment="1" applyProtection="1">
      <alignment horizontal="center" vertical="center"/>
      <protection locked="0"/>
    </xf>
    <xf numFmtId="0" fontId="76" fillId="4" borderId="8" xfId="0" applyFont="1" applyFill="1" applyBorder="1" applyAlignment="1" applyProtection="1">
      <alignment horizontal="center" vertical="center"/>
      <protection locked="0"/>
    </xf>
    <xf numFmtId="0" fontId="76" fillId="4" borderId="15" xfId="0" applyFont="1" applyFill="1" applyBorder="1" applyAlignment="1" applyProtection="1">
      <alignment horizontal="center" vertical="center"/>
      <protection locked="0"/>
    </xf>
    <xf numFmtId="0" fontId="76" fillId="4" borderId="16" xfId="0" applyFont="1" applyFill="1" applyBorder="1" applyAlignment="1" applyProtection="1">
      <alignment horizontal="center" vertical="center"/>
      <protection locked="0"/>
    </xf>
    <xf numFmtId="0" fontId="76" fillId="4" borderId="17" xfId="0" applyFont="1" applyFill="1" applyBorder="1" applyAlignment="1" applyProtection="1">
      <alignment horizontal="center" vertical="center"/>
      <protection locked="0"/>
    </xf>
    <xf numFmtId="0" fontId="20" fillId="9" borderId="4" xfId="0" applyFont="1" applyFill="1" applyBorder="1" applyAlignment="1">
      <alignment vertical="center"/>
    </xf>
    <xf numFmtId="0" fontId="5" fillId="9" borderId="12" xfId="0" applyFont="1" applyFill="1" applyBorder="1" applyAlignment="1">
      <alignment horizontal="center" vertical="center"/>
    </xf>
    <xf numFmtId="0" fontId="77" fillId="3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78" fillId="2" borderId="12" xfId="0" quotePrefix="1" applyFont="1" applyFill="1" applyBorder="1" applyAlignment="1">
      <alignment horizontal="center" vertical="center"/>
    </xf>
    <xf numFmtId="0" fontId="78" fillId="2" borderId="13" xfId="0" quotePrefix="1" applyFont="1" applyFill="1" applyBorder="1" applyAlignment="1">
      <alignment horizontal="center" vertical="center"/>
    </xf>
    <xf numFmtId="0" fontId="78" fillId="2" borderId="5" xfId="0" quotePrefix="1" applyFont="1" applyFill="1" applyBorder="1" applyAlignment="1">
      <alignment horizontal="center" vertical="center"/>
    </xf>
    <xf numFmtId="0" fontId="63" fillId="0" borderId="12" xfId="0" applyFont="1" applyBorder="1" applyAlignment="1">
      <alignment horizontal="center" vertical="center"/>
    </xf>
    <xf numFmtId="0" fontId="63" fillId="0" borderId="6" xfId="0" applyFont="1" applyBorder="1" applyAlignment="1">
      <alignment horizontal="center" vertical="center"/>
    </xf>
    <xf numFmtId="0" fontId="63" fillId="0" borderId="5" xfId="0" applyFont="1" applyBorder="1" applyAlignment="1">
      <alignment horizontal="center" vertical="center"/>
    </xf>
    <xf numFmtId="0" fontId="70" fillId="0" borderId="1" xfId="0" applyFont="1" applyBorder="1" applyAlignment="1">
      <alignment horizontal="center"/>
    </xf>
    <xf numFmtId="0" fontId="16" fillId="4" borderId="19" xfId="0" applyFont="1" applyFill="1" applyBorder="1" applyAlignment="1" applyProtection="1">
      <alignment horizontal="center" vertical="center"/>
      <protection locked="0"/>
    </xf>
    <xf numFmtId="0" fontId="16" fillId="4" borderId="20" xfId="0" applyFont="1" applyFill="1" applyBorder="1" applyAlignment="1" applyProtection="1">
      <alignment horizontal="center" vertical="center"/>
      <protection locked="0"/>
    </xf>
    <xf numFmtId="0" fontId="16" fillId="4" borderId="7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6" fillId="4" borderId="10" xfId="0" applyFont="1" applyFill="1" applyBorder="1" applyAlignment="1" applyProtection="1">
      <alignment horizontal="center" vertical="center"/>
      <protection locked="0"/>
    </xf>
    <xf numFmtId="0" fontId="74" fillId="3" borderId="27" xfId="0" applyFont="1" applyFill="1" applyBorder="1" applyAlignment="1">
      <alignment horizontal="center" vertical="center" wrapText="1"/>
    </xf>
    <xf numFmtId="0" fontId="74" fillId="3" borderId="28" xfId="0" applyFont="1" applyFill="1" applyBorder="1" applyAlignment="1">
      <alignment horizontal="center" vertical="center"/>
    </xf>
    <xf numFmtId="0" fontId="30" fillId="5" borderId="12" xfId="0" applyFont="1" applyFill="1" applyBorder="1" applyAlignment="1">
      <alignment horizontal="center" vertical="center" wrapText="1"/>
    </xf>
    <xf numFmtId="0" fontId="30" fillId="5" borderId="6" xfId="0" applyFont="1" applyFill="1" applyBorder="1" applyAlignment="1">
      <alignment horizontal="center" vertical="center" wrapText="1"/>
    </xf>
    <xf numFmtId="0" fontId="30" fillId="5" borderId="5" xfId="0" applyFont="1" applyFill="1" applyBorder="1" applyAlignment="1">
      <alignment horizontal="center" vertical="center" wrapText="1"/>
    </xf>
    <xf numFmtId="0" fontId="38" fillId="0" borderId="0" xfId="0" applyFont="1" applyAlignment="1">
      <alignment horizontal="right" vertical="center"/>
    </xf>
    <xf numFmtId="0" fontId="30" fillId="7" borderId="12" xfId="0" applyFont="1" applyFill="1" applyBorder="1" applyAlignment="1">
      <alignment horizontal="center" vertical="center" wrapText="1"/>
    </xf>
    <xf numFmtId="0" fontId="30" fillId="7" borderId="6" xfId="0" applyFont="1" applyFill="1" applyBorder="1" applyAlignment="1">
      <alignment horizontal="center" vertical="center" wrapText="1"/>
    </xf>
    <xf numFmtId="0" fontId="30" fillId="7" borderId="5" xfId="0" applyFont="1" applyFill="1" applyBorder="1" applyAlignment="1">
      <alignment horizontal="center" vertical="center" wrapText="1"/>
    </xf>
    <xf numFmtId="0" fontId="30" fillId="8" borderId="12" xfId="0" applyFont="1" applyFill="1" applyBorder="1" applyAlignment="1">
      <alignment horizontal="center" vertical="center" wrapText="1"/>
    </xf>
    <xf numFmtId="0" fontId="30" fillId="8" borderId="6" xfId="0" applyFont="1" applyFill="1" applyBorder="1" applyAlignment="1">
      <alignment horizontal="center" vertical="center" wrapText="1"/>
    </xf>
    <xf numFmtId="0" fontId="30" fillId="8" borderId="5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0" fillId="6" borderId="12" xfId="0" applyFont="1" applyFill="1" applyBorder="1" applyAlignment="1">
      <alignment horizontal="center" vertical="center" wrapText="1"/>
    </xf>
    <xf numFmtId="0" fontId="30" fillId="6" borderId="6" xfId="0" applyFont="1" applyFill="1" applyBorder="1" applyAlignment="1">
      <alignment horizontal="center" vertical="center" wrapText="1"/>
    </xf>
    <xf numFmtId="0" fontId="30" fillId="6" borderId="5" xfId="0" applyFont="1" applyFill="1" applyBorder="1" applyAlignment="1">
      <alignment horizontal="center" vertical="center" wrapText="1"/>
    </xf>
    <xf numFmtId="0" fontId="16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>
      <alignment horizontal="center" vertical="center"/>
    </xf>
    <xf numFmtId="0" fontId="64" fillId="0" borderId="0" xfId="1" applyFont="1" applyAlignment="1">
      <alignment horizontal="left"/>
    </xf>
    <xf numFmtId="0" fontId="66" fillId="0" borderId="0" xfId="1" applyFont="1" applyAlignment="1">
      <alignment horizontal="left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136</xdr:col>
      <xdr:colOff>10583</xdr:colOff>
      <xdr:row>12</xdr:row>
      <xdr:rowOff>1064</xdr:rowOff>
    </xdr:from>
    <xdr:to>
      <xdr:col>137</xdr:col>
      <xdr:colOff>0</xdr:colOff>
      <xdr:row>22</xdr:row>
      <xdr:rowOff>32813</xdr:rowOff>
    </xdr:to>
    <xdr:grpSp>
      <xdr:nvGrpSpPr>
        <xdr:cNvPr id="2" name="Group 466">
          <a:extLst>
            <a:ext uri="{FF2B5EF4-FFF2-40B4-BE49-F238E27FC236}">
              <a16:creationId xmlns:a16="http://schemas.microsoft.com/office/drawing/2014/main" id="{079F4C3F-0440-4748-8FBA-FFF2D05FB058}"/>
            </a:ext>
          </a:extLst>
        </xdr:cNvPr>
        <xdr:cNvGrpSpPr>
          <a:grpSpLocks/>
        </xdr:cNvGrpSpPr>
      </xdr:nvGrpSpPr>
      <xdr:grpSpPr bwMode="auto">
        <a:xfrm>
          <a:off x="20584583" y="3361680"/>
          <a:ext cx="429033" cy="2376364"/>
          <a:chOff x="205" y="101"/>
          <a:chExt cx="63" cy="102"/>
        </a:xfrm>
      </xdr:grpSpPr>
      <xdr:cxnSp macro="">
        <xdr:nvCxnSpPr>
          <xdr:cNvPr id="3" name="AutoShape 196">
            <a:extLst>
              <a:ext uri="{FF2B5EF4-FFF2-40B4-BE49-F238E27FC236}">
                <a16:creationId xmlns:a16="http://schemas.microsoft.com/office/drawing/2014/main" id="{AA1C4C54-6432-41FF-8391-7A65B1933939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05" y="101"/>
            <a:ext cx="63" cy="51"/>
          </a:xfrm>
          <a:prstGeom prst="bentConnector3">
            <a:avLst>
              <a:gd name="adj1" fmla="val 49208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4" name="AutoShape 197">
            <a:extLst>
              <a:ext uri="{FF2B5EF4-FFF2-40B4-BE49-F238E27FC236}">
                <a16:creationId xmlns:a16="http://schemas.microsoft.com/office/drawing/2014/main" id="{C69F897E-26E7-42CF-84D8-72F957F06368}"/>
              </a:ext>
            </a:extLst>
          </xdr:cNvPr>
          <xdr:cNvCxnSpPr>
            <a:cxnSpLocks noChangeShapeType="1"/>
          </xdr:cNvCxnSpPr>
        </xdr:nvCxnSpPr>
        <xdr:spPr bwMode="auto">
          <a:xfrm rot="10800000" flipV="1">
            <a:off x="205" y="152"/>
            <a:ext cx="62" cy="51"/>
          </a:xfrm>
          <a:prstGeom prst="bentConnector3">
            <a:avLst>
              <a:gd name="adj1" fmla="val 50000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136</xdr:col>
      <xdr:colOff>10583</xdr:colOff>
      <xdr:row>31</xdr:row>
      <xdr:rowOff>233895</xdr:rowOff>
    </xdr:from>
    <xdr:to>
      <xdr:col>136</xdr:col>
      <xdr:colOff>423331</xdr:colOff>
      <xdr:row>42</xdr:row>
      <xdr:rowOff>21171</xdr:rowOff>
    </xdr:to>
    <xdr:grpSp>
      <xdr:nvGrpSpPr>
        <xdr:cNvPr id="5" name="Group 466">
          <a:extLst>
            <a:ext uri="{FF2B5EF4-FFF2-40B4-BE49-F238E27FC236}">
              <a16:creationId xmlns:a16="http://schemas.microsoft.com/office/drawing/2014/main" id="{D6F7D301-3844-405A-8AEA-810042471298}"/>
            </a:ext>
          </a:extLst>
        </xdr:cNvPr>
        <xdr:cNvGrpSpPr>
          <a:grpSpLocks/>
        </xdr:cNvGrpSpPr>
      </xdr:nvGrpSpPr>
      <xdr:grpSpPr bwMode="auto">
        <a:xfrm>
          <a:off x="20584583" y="8049279"/>
          <a:ext cx="412748" cy="2366353"/>
          <a:chOff x="205" y="101"/>
          <a:chExt cx="63" cy="102"/>
        </a:xfrm>
      </xdr:grpSpPr>
      <xdr:cxnSp macro="">
        <xdr:nvCxnSpPr>
          <xdr:cNvPr id="6" name="AutoShape 196">
            <a:extLst>
              <a:ext uri="{FF2B5EF4-FFF2-40B4-BE49-F238E27FC236}">
                <a16:creationId xmlns:a16="http://schemas.microsoft.com/office/drawing/2014/main" id="{DB788610-7248-403A-9492-CDD518440984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05" y="101"/>
            <a:ext cx="63" cy="51"/>
          </a:xfrm>
          <a:prstGeom prst="bentConnector3">
            <a:avLst>
              <a:gd name="adj1" fmla="val 49208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AutoShape 197">
            <a:extLst>
              <a:ext uri="{FF2B5EF4-FFF2-40B4-BE49-F238E27FC236}">
                <a16:creationId xmlns:a16="http://schemas.microsoft.com/office/drawing/2014/main" id="{CFCD0B99-CC03-486F-9AEE-8573B38C7CF1}"/>
              </a:ext>
            </a:extLst>
          </xdr:cNvPr>
          <xdr:cNvCxnSpPr>
            <a:cxnSpLocks noChangeShapeType="1"/>
          </xdr:cNvCxnSpPr>
        </xdr:nvCxnSpPr>
        <xdr:spPr bwMode="auto">
          <a:xfrm rot="10800000" flipV="1">
            <a:off x="205" y="152"/>
            <a:ext cx="62" cy="51"/>
          </a:xfrm>
          <a:prstGeom prst="bentConnector3">
            <a:avLst>
              <a:gd name="adj1" fmla="val 50000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140</xdr:col>
      <xdr:colOff>0</xdr:colOff>
      <xdr:row>16</xdr:row>
      <xdr:rowOff>222250</xdr:rowOff>
    </xdr:from>
    <xdr:to>
      <xdr:col>141</xdr:col>
      <xdr:colOff>0</xdr:colOff>
      <xdr:row>37</xdr:row>
      <xdr:rowOff>31750</xdr:rowOff>
    </xdr:to>
    <xdr:grpSp>
      <xdr:nvGrpSpPr>
        <xdr:cNvPr id="14" name="Group 466">
          <a:extLst>
            <a:ext uri="{FF2B5EF4-FFF2-40B4-BE49-F238E27FC236}">
              <a16:creationId xmlns:a16="http://schemas.microsoft.com/office/drawing/2014/main" id="{F5C1503E-C6E5-41D2-9C5A-D137ABBCC4FC}"/>
            </a:ext>
          </a:extLst>
        </xdr:cNvPr>
        <xdr:cNvGrpSpPr>
          <a:grpSpLocks/>
        </xdr:cNvGrpSpPr>
      </xdr:nvGrpSpPr>
      <xdr:grpSpPr bwMode="auto">
        <a:xfrm>
          <a:off x="24178847" y="4520711"/>
          <a:ext cx="801076" cy="4733192"/>
          <a:chOff x="205" y="101"/>
          <a:chExt cx="63" cy="102"/>
        </a:xfrm>
      </xdr:grpSpPr>
      <xdr:cxnSp macro="">
        <xdr:nvCxnSpPr>
          <xdr:cNvPr id="15" name="AutoShape 196">
            <a:extLst>
              <a:ext uri="{FF2B5EF4-FFF2-40B4-BE49-F238E27FC236}">
                <a16:creationId xmlns:a16="http://schemas.microsoft.com/office/drawing/2014/main" id="{C11BC12E-6616-43B3-B34F-F180B44BF2F8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05" y="101"/>
            <a:ext cx="63" cy="51"/>
          </a:xfrm>
          <a:prstGeom prst="bentConnector3">
            <a:avLst>
              <a:gd name="adj1" fmla="val 49208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6" name="AutoShape 197">
            <a:extLst>
              <a:ext uri="{FF2B5EF4-FFF2-40B4-BE49-F238E27FC236}">
                <a16:creationId xmlns:a16="http://schemas.microsoft.com/office/drawing/2014/main" id="{832DFC46-DB0A-482E-A2C6-E4EA3ABF18E2}"/>
              </a:ext>
            </a:extLst>
          </xdr:cNvPr>
          <xdr:cNvCxnSpPr>
            <a:cxnSpLocks noChangeShapeType="1"/>
          </xdr:cNvCxnSpPr>
        </xdr:nvCxnSpPr>
        <xdr:spPr bwMode="auto">
          <a:xfrm rot="10800000" flipV="1">
            <a:off x="205" y="152"/>
            <a:ext cx="62" cy="51"/>
          </a:xfrm>
          <a:prstGeom prst="bentConnector3">
            <a:avLst>
              <a:gd name="adj1" fmla="val 50000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658091</xdr:colOff>
      <xdr:row>3</xdr:row>
      <xdr:rowOff>154701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04EB31A-9F41-48AB-BDF1-188D7513A1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82091" cy="726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business-plan-excel.fr/produit/mot-de-passe-rugby-excel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rugby-excel/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58437-56CF-4518-9A23-AB354A1EDE59}">
  <dimension ref="B1:AJ112"/>
  <sheetViews>
    <sheetView showGridLines="0" zoomScale="110" zoomScaleNormal="110" workbookViewId="0">
      <selection activeCell="D10" sqref="D10"/>
    </sheetView>
  </sheetViews>
  <sheetFormatPr baseColWidth="10" defaultColWidth="11.375" defaultRowHeight="14.55" x14ac:dyDescent="0.25"/>
  <cols>
    <col min="1" max="1" width="1.375" style="12" customWidth="1"/>
    <col min="2" max="2" width="15.75" style="12" customWidth="1"/>
    <col min="3" max="3" width="13.25" style="12" bestFit="1" customWidth="1"/>
    <col min="4" max="4" width="35.25" style="88" customWidth="1"/>
    <col min="5" max="10" width="11.375" style="59" hidden="1" customWidth="1"/>
    <col min="11" max="11" width="1.375" style="12" hidden="1" customWidth="1"/>
    <col min="12" max="14" width="16.625" style="12" hidden="1" customWidth="1"/>
    <col min="15" max="15" width="1.625" style="12" hidden="1" customWidth="1"/>
    <col min="16" max="18" width="16.625" style="12" hidden="1" customWidth="1"/>
    <col min="19" max="19" width="1.125" style="12" hidden="1" customWidth="1"/>
    <col min="20" max="21" width="16.625" style="12" hidden="1" customWidth="1"/>
    <col min="22" max="22" width="1.125" style="12" hidden="1" customWidth="1"/>
    <col min="23" max="23" width="17" style="12" hidden="1" customWidth="1"/>
    <col min="24" max="26" width="13" style="12" hidden="1" customWidth="1"/>
    <col min="27" max="27" width="13.25" style="59" hidden="1" customWidth="1"/>
    <col min="28" max="28" width="13" style="12" hidden="1" customWidth="1"/>
    <col min="29" max="29" width="17" style="12" hidden="1" customWidth="1"/>
    <col min="30" max="30" width="1.375" hidden="1" customWidth="1"/>
    <col min="31" max="31" width="15" style="59" hidden="1" customWidth="1"/>
    <col min="32" max="32" width="17" style="59" hidden="1" customWidth="1"/>
    <col min="33" max="36" width="11.375" style="12" hidden="1" customWidth="1"/>
    <col min="37" max="16384" width="11.375" style="12"/>
  </cols>
  <sheetData>
    <row r="1" spans="2:36" ht="30.5" x14ac:dyDescent="0.25">
      <c r="B1" s="87" t="s">
        <v>34</v>
      </c>
    </row>
    <row r="2" spans="2:36" ht="5.2" customHeight="1" x14ac:dyDescent="0.25"/>
    <row r="4" spans="2:36" ht="20.100000000000001" x14ac:dyDescent="0.25">
      <c r="B4" s="112" t="s">
        <v>66</v>
      </c>
    </row>
    <row r="5" spans="2:36" ht="15.25" x14ac:dyDescent="0.25">
      <c r="B5" s="89"/>
    </row>
    <row r="6" spans="2:36" ht="18" x14ac:dyDescent="0.25">
      <c r="B6" s="117" t="s">
        <v>18</v>
      </c>
    </row>
    <row r="7" spans="2:36" ht="4.5" customHeight="1" x14ac:dyDescent="0.25">
      <c r="C7" s="89"/>
    </row>
    <row r="8" spans="2:36" x14ac:dyDescent="0.25">
      <c r="L8" s="192" t="s">
        <v>160</v>
      </c>
      <c r="M8" s="192"/>
      <c r="N8" s="192"/>
      <c r="O8" s="144"/>
      <c r="P8" s="192" t="s">
        <v>161</v>
      </c>
      <c r="Q8" s="192"/>
      <c r="R8" s="192"/>
      <c r="S8" s="144"/>
      <c r="T8" s="192" t="s">
        <v>167</v>
      </c>
      <c r="U8" s="192"/>
      <c r="V8" s="144"/>
      <c r="W8" s="144" t="s">
        <v>45</v>
      </c>
      <c r="X8" s="144" t="s">
        <v>158</v>
      </c>
      <c r="Y8" s="144" t="s">
        <v>154</v>
      </c>
      <c r="Z8" s="144" t="s">
        <v>155</v>
      </c>
      <c r="AA8" s="144" t="s">
        <v>156</v>
      </c>
      <c r="AB8" s="144" t="s">
        <v>44</v>
      </c>
      <c r="AC8" s="144" t="s">
        <v>45</v>
      </c>
      <c r="AG8" s="59">
        <v>2</v>
      </c>
      <c r="AH8" s="59">
        <v>5</v>
      </c>
      <c r="AI8" s="59">
        <v>6</v>
      </c>
      <c r="AJ8" s="59">
        <v>7</v>
      </c>
    </row>
    <row r="9" spans="2:36" ht="29.95" customHeight="1" x14ac:dyDescent="0.25">
      <c r="B9" s="118" t="s">
        <v>7</v>
      </c>
      <c r="C9" s="116" t="s">
        <v>36</v>
      </c>
      <c r="D9" s="116" t="s">
        <v>46</v>
      </c>
      <c r="E9" s="185" t="s">
        <v>201</v>
      </c>
      <c r="F9" s="100" t="s">
        <v>191</v>
      </c>
      <c r="G9" s="100" t="s">
        <v>192</v>
      </c>
      <c r="H9" s="100" t="s">
        <v>150</v>
      </c>
      <c r="I9" s="100" t="s">
        <v>151</v>
      </c>
      <c r="J9" s="100" t="s">
        <v>11</v>
      </c>
      <c r="L9" s="145" t="s">
        <v>162</v>
      </c>
      <c r="M9" s="145" t="s">
        <v>160</v>
      </c>
      <c r="N9" s="145" t="s">
        <v>46</v>
      </c>
      <c r="O9" s="150"/>
      <c r="P9" s="145" t="s">
        <v>160</v>
      </c>
      <c r="Q9" s="145" t="s">
        <v>46</v>
      </c>
      <c r="R9" s="145" t="s">
        <v>163</v>
      </c>
      <c r="S9" s="150"/>
      <c r="T9" s="145" t="s">
        <v>164</v>
      </c>
      <c r="U9" s="145" t="s">
        <v>165</v>
      </c>
      <c r="V9" s="150"/>
      <c r="W9" s="145" t="s">
        <v>168</v>
      </c>
      <c r="X9" s="145" t="s">
        <v>5</v>
      </c>
      <c r="Y9" s="145" t="s">
        <v>169</v>
      </c>
      <c r="Z9" s="145" t="s">
        <v>157</v>
      </c>
      <c r="AA9" s="145" t="s">
        <v>170</v>
      </c>
      <c r="AB9" s="145" t="s">
        <v>159</v>
      </c>
      <c r="AC9" s="145" t="s">
        <v>168</v>
      </c>
      <c r="AE9" s="146" t="s">
        <v>40</v>
      </c>
      <c r="AF9" s="146" t="s">
        <v>1</v>
      </c>
      <c r="AG9" s="100" t="s">
        <v>5</v>
      </c>
      <c r="AH9" s="100" t="s">
        <v>2</v>
      </c>
      <c r="AI9" s="100" t="s">
        <v>3</v>
      </c>
      <c r="AJ9" s="100" t="s">
        <v>11</v>
      </c>
    </row>
    <row r="10" spans="2:36" ht="19.75" customHeight="1" x14ac:dyDescent="0.25">
      <c r="B10" s="189" t="s">
        <v>37</v>
      </c>
      <c r="C10" s="90" t="s">
        <v>35</v>
      </c>
      <c r="D10" s="113" t="s">
        <v>82</v>
      </c>
      <c r="E10" s="101">
        <f>HLOOKUP(D10,'Coupe du monde 2023'!$BK$8:$CD$9,2,0)+F10+G10</f>
        <v>15</v>
      </c>
      <c r="F10" s="101">
        <f>HLOOKUP(D10,'Coupe du monde 2023'!$U$8:$AN$9,2,0)</f>
        <v>3</v>
      </c>
      <c r="G10" s="101">
        <f>HLOOKUP(D10,'Coupe du monde 2023'!$AP$8:$BI$9,2,0)</f>
        <v>0</v>
      </c>
      <c r="H10" s="101">
        <f>HLOOKUP(D10,'Coupe du monde 2023'!$CF$8:$CY$9,2,0)</f>
        <v>253</v>
      </c>
      <c r="I10" s="101">
        <f>HLOOKUP(D10,'Coupe du monde 2023'!$DA$8:$DT$9,2,0)</f>
        <v>47</v>
      </c>
      <c r="J10" s="101">
        <f>H10-I10</f>
        <v>206</v>
      </c>
      <c r="L10" s="101">
        <v>1</v>
      </c>
      <c r="M10" s="101">
        <f>E10+L10/10</f>
        <v>15.1</v>
      </c>
      <c r="N10" s="101" t="str">
        <f t="shared" ref="N10:N29" si="0">D10</f>
        <v>Nouvelle-Zélande</v>
      </c>
      <c r="O10" s="151"/>
      <c r="P10" s="101">
        <f>LARGE($M$10:$M$14,L10)</f>
        <v>18.2</v>
      </c>
      <c r="Q10" s="101" t="str">
        <f>VLOOKUP(P10,$M$10:$N$14,2,0)</f>
        <v>France</v>
      </c>
      <c r="R10" s="101">
        <f>VLOOKUP(Q10,$D$10:$E$29,2,0)</f>
        <v>18</v>
      </c>
      <c r="S10" s="151"/>
      <c r="T10" s="101" t="str">
        <f>IF(R10=0,"",IF(R10=R11,"égalité",""))</f>
        <v/>
      </c>
      <c r="U10" s="101" t="str">
        <f>IF(T10="","",IF(VLOOKUP(Q10&amp;"-"&amp;Q11,$B$33:$C$112,2,0)="Non joué","",IF(VLOOKUP(Q10&amp;"-"&amp;Q11,$B$33:$C$112,2,0)="Nul","",VLOOKUP(Q10&amp;"-"&amp;Q11,$B$33:$C$112,2,0))))</f>
        <v/>
      </c>
      <c r="V10" s="151"/>
      <c r="W10" s="101" t="str">
        <f t="shared" ref="W10:W29" si="1">D10</f>
        <v>Nouvelle-Zélande</v>
      </c>
      <c r="X10" s="101">
        <f t="shared" ref="X10:X29" si="2">E10</f>
        <v>15</v>
      </c>
      <c r="Y10" s="101">
        <f>IF(W10=$U$10,0.2,0)+IF(W10=$U$11,0.1,0)</f>
        <v>0</v>
      </c>
      <c r="Z10" s="101">
        <f>RANK(J10,$J$10:$J$14,1)/100</f>
        <v>0.05</v>
      </c>
      <c r="AA10" s="101">
        <v>5.0000000000000001E-3</v>
      </c>
      <c r="AB10" s="101">
        <f t="shared" ref="AB10:AB29" si="3">X10+Y10+Z10+AA10</f>
        <v>15.055000000000001</v>
      </c>
      <c r="AC10" s="101" t="str">
        <f t="shared" ref="AC10:AC29" si="4">W10</f>
        <v>Nouvelle-Zélande</v>
      </c>
      <c r="AE10" s="147">
        <f>LARGE($AB$10:$AB$14,L10)</f>
        <v>18.044</v>
      </c>
      <c r="AF10" s="147" t="str">
        <f>VLOOKUP(AE10,$AB$10:$AC$14,2,0)</f>
        <v>France</v>
      </c>
      <c r="AG10" s="101">
        <f t="shared" ref="AG10:AJ29" si="5">VLOOKUP($AF10,$D$10:$J$29,AG$8,0)</f>
        <v>18</v>
      </c>
      <c r="AH10" s="101">
        <f t="shared" si="5"/>
        <v>210</v>
      </c>
      <c r="AI10" s="101">
        <f t="shared" si="5"/>
        <v>32</v>
      </c>
      <c r="AJ10" s="101">
        <f t="shared" si="5"/>
        <v>178</v>
      </c>
    </row>
    <row r="11" spans="2:36" ht="19.75" customHeight="1" x14ac:dyDescent="0.25">
      <c r="B11" s="190"/>
      <c r="C11" s="92" t="s">
        <v>19</v>
      </c>
      <c r="D11" s="114" t="s">
        <v>51</v>
      </c>
      <c r="E11" s="102">
        <f>HLOOKUP(D11,'Coupe du monde 2023'!$BK$8:$CD$9,2,0)+F11+G11</f>
        <v>18</v>
      </c>
      <c r="F11" s="102">
        <f>HLOOKUP(D11,'Coupe du monde 2023'!$U$8:$AN$9,2,0)</f>
        <v>2</v>
      </c>
      <c r="G11" s="102">
        <f>HLOOKUP(D11,'Coupe du monde 2023'!$AP$8:$BI$9,2,0)</f>
        <v>0</v>
      </c>
      <c r="H11" s="102">
        <f>HLOOKUP(D11,'Coupe du monde 2023'!$CF$8:$CY$9,2,0)</f>
        <v>210</v>
      </c>
      <c r="I11" s="102">
        <f>HLOOKUP(D11,'Coupe du monde 2023'!$DA$8:$DT$9,2,0)</f>
        <v>32</v>
      </c>
      <c r="J11" s="102">
        <f t="shared" ref="J11:J29" si="6">H11-I11</f>
        <v>178</v>
      </c>
      <c r="L11" s="102">
        <v>2</v>
      </c>
      <c r="M11" s="102">
        <f t="shared" ref="M11:M29" si="7">E11+L11/10</f>
        <v>18.2</v>
      </c>
      <c r="N11" s="102" t="str">
        <f t="shared" si="0"/>
        <v>France</v>
      </c>
      <c r="O11" s="151"/>
      <c r="P11" s="102">
        <f t="shared" ref="P11:P14" si="8">LARGE($M$10:$M$14,L11)</f>
        <v>15.1</v>
      </c>
      <c r="Q11" s="102" t="str">
        <f t="shared" ref="Q11:Q14" si="9">VLOOKUP(P11,$M$10:$N$14,2,0)</f>
        <v>Nouvelle-Zélande</v>
      </c>
      <c r="R11" s="102">
        <f t="shared" ref="R11:R29" si="10">VLOOKUP(Q11,$D$10:$E$29,2,0)</f>
        <v>15</v>
      </c>
      <c r="S11" s="151"/>
      <c r="T11" s="102" t="str">
        <f>IF(R11=0,"",IF(R11=R12,"égalité",""))</f>
        <v/>
      </c>
      <c r="U11" s="102" t="str">
        <f>IF(T11="","",IF(VLOOKUP(Q11&amp;"-"&amp;Q12,$B$33:$C$112,2,0)="Non joué","",IF(VLOOKUP(Q11&amp;"-"&amp;Q12,$B$33:$C$112,2,0)="Nul","",VLOOKUP(Q11&amp;"-"&amp;Q12,$B$33:$C$112,2,0))))</f>
        <v/>
      </c>
      <c r="V11" s="151"/>
      <c r="W11" s="102" t="str">
        <f t="shared" si="1"/>
        <v>France</v>
      </c>
      <c r="X11" s="102">
        <f t="shared" si="2"/>
        <v>18</v>
      </c>
      <c r="Y11" s="102">
        <f>IF(W11=$U$10,0.2,0)+IF(W11=$U$11,0.1,0)</f>
        <v>0</v>
      </c>
      <c r="Z11" s="102">
        <f>RANK(J11,$J$10:$J$14,1)/100</f>
        <v>0.04</v>
      </c>
      <c r="AA11" s="102">
        <v>4.0000000000000001E-3</v>
      </c>
      <c r="AB11" s="102">
        <f t="shared" si="3"/>
        <v>18.044</v>
      </c>
      <c r="AC11" s="102" t="str">
        <f t="shared" si="4"/>
        <v>France</v>
      </c>
      <c r="AE11" s="148">
        <f>LARGE($AB$10:$AB$14,L11)</f>
        <v>15.055000000000001</v>
      </c>
      <c r="AF11" s="148" t="str">
        <f t="shared" ref="AF11:AF14" si="11">VLOOKUP(AE11,$AB$10:$AC$14,2,0)</f>
        <v>Nouvelle-Zélande</v>
      </c>
      <c r="AG11" s="102">
        <f t="shared" si="5"/>
        <v>15</v>
      </c>
      <c r="AH11" s="102">
        <f t="shared" si="5"/>
        <v>253</v>
      </c>
      <c r="AI11" s="102">
        <f t="shared" si="5"/>
        <v>47</v>
      </c>
      <c r="AJ11" s="102">
        <f t="shared" si="5"/>
        <v>206</v>
      </c>
    </row>
    <row r="12" spans="2:36" ht="19.75" customHeight="1" x14ac:dyDescent="0.25">
      <c r="B12" s="190"/>
      <c r="C12" s="92" t="s">
        <v>20</v>
      </c>
      <c r="D12" s="114" t="s">
        <v>83</v>
      </c>
      <c r="E12" s="102">
        <f>HLOOKUP(D12,'Coupe du monde 2023'!$BK$8:$CD$9,2,0)+F12+G12</f>
        <v>10</v>
      </c>
      <c r="F12" s="102">
        <f>HLOOKUP(D12,'Coupe du monde 2023'!$U$8:$AN$9,2,0)</f>
        <v>2</v>
      </c>
      <c r="G12" s="102">
        <f>HLOOKUP(D12,'Coupe du monde 2023'!$AP$8:$BI$9,2,0)</f>
        <v>0</v>
      </c>
      <c r="H12" s="102">
        <f>HLOOKUP(D12,'Coupe du monde 2023'!$CF$8:$CY$9,2,0)</f>
        <v>114</v>
      </c>
      <c r="I12" s="102">
        <f>HLOOKUP(D12,'Coupe du monde 2023'!$DA$8:$DT$9,2,0)</f>
        <v>181</v>
      </c>
      <c r="J12" s="102">
        <f t="shared" si="6"/>
        <v>-67</v>
      </c>
      <c r="L12" s="102">
        <v>3</v>
      </c>
      <c r="M12" s="102">
        <f t="shared" si="7"/>
        <v>10.3</v>
      </c>
      <c r="N12" s="102" t="str">
        <f t="shared" si="0"/>
        <v>Italie</v>
      </c>
      <c r="O12" s="151"/>
      <c r="P12" s="102">
        <f t="shared" si="8"/>
        <v>10.3</v>
      </c>
      <c r="Q12" s="102" t="str">
        <f t="shared" si="9"/>
        <v>Italie</v>
      </c>
      <c r="R12" s="102">
        <f t="shared" si="10"/>
        <v>10</v>
      </c>
      <c r="S12" s="151"/>
      <c r="T12" s="152"/>
      <c r="U12" s="152"/>
      <c r="V12" s="151"/>
      <c r="W12" s="102" t="str">
        <f t="shared" si="1"/>
        <v>Italie</v>
      </c>
      <c r="X12" s="102">
        <f t="shared" si="2"/>
        <v>10</v>
      </c>
      <c r="Y12" s="102">
        <f>IF(W12=$U$10,0.2,0)+IF(W12=$U$11,0.1,0)</f>
        <v>0</v>
      </c>
      <c r="Z12" s="102">
        <f>RANK(J12,$J$10:$J$14,1)/100</f>
        <v>0.03</v>
      </c>
      <c r="AA12" s="102">
        <v>3.0000000000000001E-3</v>
      </c>
      <c r="AB12" s="102">
        <f t="shared" si="3"/>
        <v>10.032999999999999</v>
      </c>
      <c r="AC12" s="102" t="str">
        <f t="shared" si="4"/>
        <v>Italie</v>
      </c>
      <c r="AE12" s="148">
        <f>LARGE($AB$10:$AB$14,L12)</f>
        <v>10.032999999999999</v>
      </c>
      <c r="AF12" s="148" t="str">
        <f t="shared" si="11"/>
        <v>Italie</v>
      </c>
      <c r="AG12" s="102">
        <f t="shared" si="5"/>
        <v>10</v>
      </c>
      <c r="AH12" s="102">
        <f t="shared" si="5"/>
        <v>114</v>
      </c>
      <c r="AI12" s="102">
        <f t="shared" si="5"/>
        <v>181</v>
      </c>
      <c r="AJ12" s="102">
        <f t="shared" si="5"/>
        <v>-67</v>
      </c>
    </row>
    <row r="13" spans="2:36" ht="19.75" customHeight="1" x14ac:dyDescent="0.25">
      <c r="B13" s="190"/>
      <c r="C13" s="92" t="s">
        <v>21</v>
      </c>
      <c r="D13" s="114" t="s">
        <v>53</v>
      </c>
      <c r="E13" s="102">
        <f>HLOOKUP(D13,'Coupe du monde 2023'!$BK$8:$CD$9,2,0)+F13+G13</f>
        <v>5</v>
      </c>
      <c r="F13" s="102">
        <f>HLOOKUP(D13,'Coupe du monde 2023'!$U$8:$AN$9,2,0)</f>
        <v>1</v>
      </c>
      <c r="G13" s="102">
        <f>HLOOKUP(D13,'Coupe du monde 2023'!$AP$8:$BI$9,2,0)</f>
        <v>0</v>
      </c>
      <c r="H13" s="102">
        <f>HLOOKUP(D13,'Coupe du monde 2023'!$CF$8:$CY$9,2,0)</f>
        <v>65</v>
      </c>
      <c r="I13" s="102">
        <f>HLOOKUP(D13,'Coupe du monde 2023'!$DA$8:$DT$9,2,0)</f>
        <v>164</v>
      </c>
      <c r="J13" s="102">
        <f t="shared" si="6"/>
        <v>-99</v>
      </c>
      <c r="L13" s="102">
        <v>4</v>
      </c>
      <c r="M13" s="102">
        <f t="shared" si="7"/>
        <v>5.4</v>
      </c>
      <c r="N13" s="102" t="str">
        <f t="shared" si="0"/>
        <v>Uruguay</v>
      </c>
      <c r="O13" s="151"/>
      <c r="P13" s="102">
        <f t="shared" si="8"/>
        <v>5.4</v>
      </c>
      <c r="Q13" s="102" t="str">
        <f t="shared" si="9"/>
        <v>Uruguay</v>
      </c>
      <c r="R13" s="102">
        <f t="shared" si="10"/>
        <v>5</v>
      </c>
      <c r="S13" s="151"/>
      <c r="T13" s="152"/>
      <c r="U13" s="152"/>
      <c r="V13" s="151"/>
      <c r="W13" s="102" t="str">
        <f t="shared" si="1"/>
        <v>Uruguay</v>
      </c>
      <c r="X13" s="102">
        <f t="shared" si="2"/>
        <v>5</v>
      </c>
      <c r="Y13" s="102">
        <f>IF(W13=$U$10,0.2,0)+IF(W13=$U$11,0.1,0)</f>
        <v>0</v>
      </c>
      <c r="Z13" s="102">
        <f>RANK(J13,$J$10:$J$14,1)/100</f>
        <v>0.02</v>
      </c>
      <c r="AA13" s="102">
        <v>2E-3</v>
      </c>
      <c r="AB13" s="102">
        <f t="shared" si="3"/>
        <v>5.0219999999999994</v>
      </c>
      <c r="AC13" s="102" t="str">
        <f t="shared" si="4"/>
        <v>Uruguay</v>
      </c>
      <c r="AE13" s="148">
        <f>LARGE($AB$10:$AB$14,L13)</f>
        <v>5.0219999999999994</v>
      </c>
      <c r="AF13" s="148" t="str">
        <f t="shared" si="11"/>
        <v>Uruguay</v>
      </c>
      <c r="AG13" s="102">
        <f t="shared" si="5"/>
        <v>5</v>
      </c>
      <c r="AH13" s="102">
        <f t="shared" si="5"/>
        <v>65</v>
      </c>
      <c r="AI13" s="102">
        <f t="shared" si="5"/>
        <v>164</v>
      </c>
      <c r="AJ13" s="102">
        <f t="shared" si="5"/>
        <v>-99</v>
      </c>
    </row>
    <row r="14" spans="2:36" ht="19.75" customHeight="1" x14ac:dyDescent="0.25">
      <c r="B14" s="191"/>
      <c r="C14" s="91" t="s">
        <v>79</v>
      </c>
      <c r="D14" s="115" t="s">
        <v>84</v>
      </c>
      <c r="E14" s="103">
        <f>HLOOKUP(D14,'Coupe du monde 2023'!$BK$8:$CD$9,2,0)+F14+G14</f>
        <v>0</v>
      </c>
      <c r="F14" s="103">
        <f>HLOOKUP(D14,'Coupe du monde 2023'!$U$8:$AN$9,2,0)</f>
        <v>0</v>
      </c>
      <c r="G14" s="103">
        <f>HLOOKUP(D14,'Coupe du monde 2023'!$AP$8:$BI$9,2,0)</f>
        <v>0</v>
      </c>
      <c r="H14" s="103">
        <f>HLOOKUP(D14,'Coupe du monde 2023'!$CF$8:$CY$9,2,0)</f>
        <v>37</v>
      </c>
      <c r="I14" s="103">
        <f>HLOOKUP(D14,'Coupe du monde 2023'!$DA$8:$DT$9,2,0)</f>
        <v>255</v>
      </c>
      <c r="J14" s="103">
        <f t="shared" si="6"/>
        <v>-218</v>
      </c>
      <c r="L14" s="103">
        <v>5</v>
      </c>
      <c r="M14" s="103">
        <f t="shared" si="7"/>
        <v>0.5</v>
      </c>
      <c r="N14" s="103" t="str">
        <f t="shared" si="0"/>
        <v>Namibie</v>
      </c>
      <c r="O14" s="151"/>
      <c r="P14" s="103">
        <f t="shared" si="8"/>
        <v>0.5</v>
      </c>
      <c r="Q14" s="103" t="str">
        <f t="shared" si="9"/>
        <v>Namibie</v>
      </c>
      <c r="R14" s="103">
        <f t="shared" si="10"/>
        <v>0</v>
      </c>
      <c r="S14" s="151"/>
      <c r="T14" s="153"/>
      <c r="U14" s="153"/>
      <c r="V14" s="151"/>
      <c r="W14" s="103" t="str">
        <f t="shared" si="1"/>
        <v>Namibie</v>
      </c>
      <c r="X14" s="103">
        <f t="shared" si="2"/>
        <v>0</v>
      </c>
      <c r="Y14" s="103">
        <f>IF(W14=$U$10,0.2,0)+IF(W14=$U$11,0.1,0)</f>
        <v>0</v>
      </c>
      <c r="Z14" s="103">
        <f>RANK(J14,$J$10:$J$14,1)/100</f>
        <v>0.01</v>
      </c>
      <c r="AA14" s="103">
        <v>1E-3</v>
      </c>
      <c r="AB14" s="103">
        <f t="shared" si="3"/>
        <v>1.0999999999999999E-2</v>
      </c>
      <c r="AC14" s="103" t="str">
        <f t="shared" si="4"/>
        <v>Namibie</v>
      </c>
      <c r="AE14" s="149">
        <f>LARGE($AB$10:$AB$14,L14)</f>
        <v>1.0999999999999999E-2</v>
      </c>
      <c r="AF14" s="149" t="str">
        <f t="shared" si="11"/>
        <v>Namibie</v>
      </c>
      <c r="AG14" s="103">
        <f t="shared" si="5"/>
        <v>0</v>
      </c>
      <c r="AH14" s="103">
        <f t="shared" si="5"/>
        <v>37</v>
      </c>
      <c r="AI14" s="103">
        <f t="shared" si="5"/>
        <v>255</v>
      </c>
      <c r="AJ14" s="103">
        <f t="shared" si="5"/>
        <v>-218</v>
      </c>
    </row>
    <row r="15" spans="2:36" ht="19.75" customHeight="1" x14ac:dyDescent="0.25">
      <c r="B15" s="189" t="s">
        <v>41</v>
      </c>
      <c r="C15" s="90" t="s">
        <v>22</v>
      </c>
      <c r="D15" s="113" t="s">
        <v>85</v>
      </c>
      <c r="E15" s="101">
        <f>HLOOKUP(D15,'Coupe du monde 2023'!$BK$8:$CD$9,2,0)+F15+G15</f>
        <v>15</v>
      </c>
      <c r="F15" s="101">
        <f>HLOOKUP(D15,'Coupe du monde 2023'!$U$8:$AN$9,2,0)</f>
        <v>2</v>
      </c>
      <c r="G15" s="101">
        <f>HLOOKUP(D15,'Coupe du monde 2023'!$AP$8:$BI$9,2,0)</f>
        <v>1</v>
      </c>
      <c r="H15" s="101">
        <f>HLOOKUP(D15,'Coupe du monde 2023'!$CF$8:$CY$9,2,0)</f>
        <v>151</v>
      </c>
      <c r="I15" s="101">
        <f>HLOOKUP(D15,'Coupe du monde 2023'!$DA$8:$DT$9,2,0)</f>
        <v>34</v>
      </c>
      <c r="J15" s="101">
        <f t="shared" si="6"/>
        <v>117</v>
      </c>
      <c r="L15" s="101">
        <v>1</v>
      </c>
      <c r="M15" s="101">
        <f t="shared" si="7"/>
        <v>15.1</v>
      </c>
      <c r="N15" s="101" t="str">
        <f t="shared" si="0"/>
        <v>Afrique du Sud</v>
      </c>
      <c r="O15" s="151"/>
      <c r="P15" s="101">
        <f>LARGE($M$15:$M$19,L15)</f>
        <v>19.2</v>
      </c>
      <c r="Q15" s="101" t="str">
        <f>VLOOKUP(P15,$M$15:$N$19,2,0)</f>
        <v>Irlande</v>
      </c>
      <c r="R15" s="101">
        <f t="shared" si="10"/>
        <v>19</v>
      </c>
      <c r="S15" s="151"/>
      <c r="T15" s="101" t="str">
        <f>IF(R15=0,"",IF(R15=R16,"égalité",""))</f>
        <v/>
      </c>
      <c r="U15" s="101" t="str">
        <f>IF(T15="","",IF(VLOOKUP(Q15&amp;"-"&amp;Q16,$B$33:$C$112,2,0)="Non joué","",IF(VLOOKUP(Q15&amp;"-"&amp;Q16,$B$33:$C$112,2,0)="Nul","",VLOOKUP(Q15&amp;"-"&amp;Q16,$B$33:$C$112,2,0))))</f>
        <v/>
      </c>
      <c r="V15" s="151"/>
      <c r="W15" s="101" t="str">
        <f t="shared" si="1"/>
        <v>Afrique du Sud</v>
      </c>
      <c r="X15" s="101">
        <f t="shared" si="2"/>
        <v>15</v>
      </c>
      <c r="Y15" s="101">
        <f>IF(W15=$U$15,0.2,0)+IF(W15=$U$16,0.1,0)</f>
        <v>0</v>
      </c>
      <c r="Z15" s="101">
        <f>RANK(J15,$J$15:$J$19,1)/100</f>
        <v>0.04</v>
      </c>
      <c r="AA15" s="101">
        <v>5.0000000000000001E-3</v>
      </c>
      <c r="AB15" s="101">
        <f t="shared" si="3"/>
        <v>15.045</v>
      </c>
      <c r="AC15" s="101" t="str">
        <f t="shared" si="4"/>
        <v>Afrique du Sud</v>
      </c>
      <c r="AE15" s="147">
        <f>LARGE($AB$15:$AB$19,L10)</f>
        <v>19.054000000000002</v>
      </c>
      <c r="AF15" s="147" t="str">
        <f>VLOOKUP(AE15,$AB$15:$AC$19,2,0)</f>
        <v>Irlande</v>
      </c>
      <c r="AG15" s="101">
        <f t="shared" si="5"/>
        <v>19</v>
      </c>
      <c r="AH15" s="101">
        <f t="shared" si="5"/>
        <v>190</v>
      </c>
      <c r="AI15" s="101">
        <f t="shared" si="5"/>
        <v>46</v>
      </c>
      <c r="AJ15" s="101">
        <f t="shared" si="5"/>
        <v>144</v>
      </c>
    </row>
    <row r="16" spans="2:36" ht="19.75" customHeight="1" x14ac:dyDescent="0.25">
      <c r="B16" s="190"/>
      <c r="C16" s="92" t="s">
        <v>23</v>
      </c>
      <c r="D16" s="114" t="s">
        <v>86</v>
      </c>
      <c r="E16" s="102">
        <f>HLOOKUP(D16,'Coupe du monde 2023'!$BK$8:$CD$9,2,0)+F16+G16</f>
        <v>19</v>
      </c>
      <c r="F16" s="102">
        <f>HLOOKUP(D16,'Coupe du monde 2023'!$U$8:$AN$9,2,0)</f>
        <v>3</v>
      </c>
      <c r="G16" s="102">
        <f>HLOOKUP(D16,'Coupe du monde 2023'!$AP$8:$BI$9,2,0)</f>
        <v>0</v>
      </c>
      <c r="H16" s="102">
        <f>HLOOKUP(D16,'Coupe du monde 2023'!$CF$8:$CY$9,2,0)</f>
        <v>190</v>
      </c>
      <c r="I16" s="102">
        <f>HLOOKUP(D16,'Coupe du monde 2023'!$DA$8:$DT$9,2,0)</f>
        <v>46</v>
      </c>
      <c r="J16" s="102">
        <f t="shared" si="6"/>
        <v>144</v>
      </c>
      <c r="L16" s="102">
        <v>2</v>
      </c>
      <c r="M16" s="102">
        <f t="shared" si="7"/>
        <v>19.2</v>
      </c>
      <c r="N16" s="102" t="str">
        <f t="shared" si="0"/>
        <v>Irlande</v>
      </c>
      <c r="O16" s="151"/>
      <c r="P16" s="102">
        <f t="shared" ref="P16:P19" si="12">LARGE($M$15:$M$19,L16)</f>
        <v>15.1</v>
      </c>
      <c r="Q16" s="102" t="str">
        <f t="shared" ref="Q16:Q19" si="13">VLOOKUP(P16,$M$15:$N$19,2,0)</f>
        <v>Afrique du Sud</v>
      </c>
      <c r="R16" s="102">
        <f t="shared" si="10"/>
        <v>15</v>
      </c>
      <c r="S16" s="151"/>
      <c r="T16" s="102" t="str">
        <f>IF(R16=0,"",IF(R16=R17,"égalité",""))</f>
        <v/>
      </c>
      <c r="U16" s="102" t="str">
        <f>IF(T16="","",IF(VLOOKUP(Q16&amp;"-"&amp;Q17,$B$33:$C$112,2,0)="Non joué","",IF(VLOOKUP(Q16&amp;"-"&amp;Q17,$B$33:$C$112,2,0)="Nul","",VLOOKUP(Q16&amp;"-"&amp;Q17,$B$33:$C$112,2,0))))</f>
        <v/>
      </c>
      <c r="V16" s="151"/>
      <c r="W16" s="102" t="str">
        <f t="shared" si="1"/>
        <v>Irlande</v>
      </c>
      <c r="X16" s="102">
        <f t="shared" si="2"/>
        <v>19</v>
      </c>
      <c r="Y16" s="102">
        <f>IF(W16=$U$15,0.2,0)+IF(W16=$U$16,0.1,0)</f>
        <v>0</v>
      </c>
      <c r="Z16" s="102">
        <f>RANK(J16,$J$15:$J$19,1)/100</f>
        <v>0.05</v>
      </c>
      <c r="AA16" s="102">
        <v>4.0000000000000001E-3</v>
      </c>
      <c r="AB16" s="102">
        <f t="shared" si="3"/>
        <v>19.054000000000002</v>
      </c>
      <c r="AC16" s="102" t="str">
        <f t="shared" si="4"/>
        <v>Irlande</v>
      </c>
      <c r="AE16" s="148">
        <f>LARGE($AB$15:$AB$19,L11)</f>
        <v>15.045</v>
      </c>
      <c r="AF16" s="148" t="str">
        <f t="shared" ref="AF16:AF19" si="14">VLOOKUP(AE16,$AB$15:$AC$19,2,0)</f>
        <v>Afrique du Sud</v>
      </c>
      <c r="AG16" s="102">
        <f t="shared" si="5"/>
        <v>15</v>
      </c>
      <c r="AH16" s="102">
        <f t="shared" si="5"/>
        <v>151</v>
      </c>
      <c r="AI16" s="102">
        <f t="shared" si="5"/>
        <v>34</v>
      </c>
      <c r="AJ16" s="102">
        <f t="shared" si="5"/>
        <v>117</v>
      </c>
    </row>
    <row r="17" spans="2:36" ht="19.75" customHeight="1" x14ac:dyDescent="0.25">
      <c r="B17" s="190"/>
      <c r="C17" s="92" t="s">
        <v>24</v>
      </c>
      <c r="D17" s="114" t="s">
        <v>87</v>
      </c>
      <c r="E17" s="102">
        <f>HLOOKUP(D17,'Coupe du monde 2023'!$BK$8:$CD$9,2,0)+F17+G17</f>
        <v>10</v>
      </c>
      <c r="F17" s="102">
        <f>HLOOKUP(D17,'Coupe du monde 2023'!$U$8:$AN$9,2,0)</f>
        <v>2</v>
      </c>
      <c r="G17" s="102">
        <f>HLOOKUP(D17,'Coupe du monde 2023'!$AP$8:$BI$9,2,0)</f>
        <v>0</v>
      </c>
      <c r="H17" s="102">
        <f>HLOOKUP(D17,'Coupe du monde 2023'!$CF$8:$CY$9,2,0)</f>
        <v>146</v>
      </c>
      <c r="I17" s="102">
        <f>HLOOKUP(D17,'Coupe du monde 2023'!$DA$8:$DT$9,2,0)</f>
        <v>71</v>
      </c>
      <c r="J17" s="102">
        <f t="shared" si="6"/>
        <v>75</v>
      </c>
      <c r="L17" s="102">
        <v>3</v>
      </c>
      <c r="M17" s="102">
        <f t="shared" si="7"/>
        <v>10.3</v>
      </c>
      <c r="N17" s="102" t="str">
        <f t="shared" si="0"/>
        <v>Ecosse</v>
      </c>
      <c r="O17" s="151"/>
      <c r="P17" s="102">
        <f t="shared" si="12"/>
        <v>10.3</v>
      </c>
      <c r="Q17" s="102" t="str">
        <f t="shared" si="13"/>
        <v>Ecosse</v>
      </c>
      <c r="R17" s="102">
        <f t="shared" si="10"/>
        <v>10</v>
      </c>
      <c r="S17" s="151"/>
      <c r="T17" s="152"/>
      <c r="U17" s="152"/>
      <c r="V17" s="151"/>
      <c r="W17" s="102" t="str">
        <f t="shared" si="1"/>
        <v>Ecosse</v>
      </c>
      <c r="X17" s="102">
        <f t="shared" si="2"/>
        <v>10</v>
      </c>
      <c r="Y17" s="102">
        <f>IF(W17=$U$15,0.2,0)+IF(W17=$U$16,0.1,0)</f>
        <v>0</v>
      </c>
      <c r="Z17" s="102">
        <f>RANK(J17,$J$15:$J$19,1)/100</f>
        <v>0.03</v>
      </c>
      <c r="AA17" s="102">
        <v>3.0000000000000001E-3</v>
      </c>
      <c r="AB17" s="102">
        <f t="shared" si="3"/>
        <v>10.032999999999999</v>
      </c>
      <c r="AC17" s="102" t="str">
        <f t="shared" si="4"/>
        <v>Ecosse</v>
      </c>
      <c r="AE17" s="148">
        <f>LARGE($AB$15:$AB$19,L12)</f>
        <v>10.032999999999999</v>
      </c>
      <c r="AF17" s="148" t="str">
        <f t="shared" si="14"/>
        <v>Ecosse</v>
      </c>
      <c r="AG17" s="102">
        <f t="shared" si="5"/>
        <v>10</v>
      </c>
      <c r="AH17" s="102">
        <f t="shared" si="5"/>
        <v>146</v>
      </c>
      <c r="AI17" s="102">
        <f t="shared" si="5"/>
        <v>71</v>
      </c>
      <c r="AJ17" s="102">
        <f t="shared" si="5"/>
        <v>75</v>
      </c>
    </row>
    <row r="18" spans="2:36" ht="19.75" customHeight="1" x14ac:dyDescent="0.25">
      <c r="B18" s="190"/>
      <c r="C18" s="92" t="s">
        <v>25</v>
      </c>
      <c r="D18" s="114" t="s">
        <v>88</v>
      </c>
      <c r="E18" s="102">
        <f>HLOOKUP(D18,'Coupe du monde 2023'!$BK$8:$CD$9,2,0)+F18+G18</f>
        <v>5</v>
      </c>
      <c r="F18" s="102">
        <f>HLOOKUP(D18,'Coupe du monde 2023'!$U$8:$AN$9,2,0)</f>
        <v>1</v>
      </c>
      <c r="G18" s="102">
        <f>HLOOKUP(D18,'Coupe du monde 2023'!$AP$8:$BI$9,2,0)</f>
        <v>0</v>
      </c>
      <c r="H18" s="102">
        <f>HLOOKUP(D18,'Coupe du monde 2023'!$CF$8:$CY$9,2,0)</f>
        <v>96</v>
      </c>
      <c r="I18" s="102">
        <f>HLOOKUP(D18,'Coupe du monde 2023'!$DA$8:$DT$9,2,0)</f>
        <v>177</v>
      </c>
      <c r="J18" s="102">
        <f t="shared" si="6"/>
        <v>-81</v>
      </c>
      <c r="L18" s="102">
        <v>4</v>
      </c>
      <c r="M18" s="102">
        <f t="shared" si="7"/>
        <v>5.4</v>
      </c>
      <c r="N18" s="102" t="str">
        <f t="shared" si="0"/>
        <v>Tonga</v>
      </c>
      <c r="O18" s="151"/>
      <c r="P18" s="102">
        <f t="shared" si="12"/>
        <v>5.4</v>
      </c>
      <c r="Q18" s="102" t="str">
        <f t="shared" si="13"/>
        <v>Tonga</v>
      </c>
      <c r="R18" s="102">
        <f t="shared" si="10"/>
        <v>5</v>
      </c>
      <c r="S18" s="151"/>
      <c r="T18" s="152"/>
      <c r="U18" s="152"/>
      <c r="V18" s="151"/>
      <c r="W18" s="102" t="str">
        <f t="shared" si="1"/>
        <v>Tonga</v>
      </c>
      <c r="X18" s="102">
        <f t="shared" si="2"/>
        <v>5</v>
      </c>
      <c r="Y18" s="102">
        <f>IF(W18=$U$15,0.2,0)+IF(W18=$U$16,0.1,0)</f>
        <v>0</v>
      </c>
      <c r="Z18" s="102">
        <f>RANK(J18,$J$15:$J$19,1)/100</f>
        <v>0.02</v>
      </c>
      <c r="AA18" s="102">
        <v>2E-3</v>
      </c>
      <c r="AB18" s="102">
        <f t="shared" si="3"/>
        <v>5.0219999999999994</v>
      </c>
      <c r="AC18" s="102" t="str">
        <f t="shared" si="4"/>
        <v>Tonga</v>
      </c>
      <c r="AE18" s="148">
        <f>LARGE($AB$15:$AB$19,L13)</f>
        <v>5.0219999999999994</v>
      </c>
      <c r="AF18" s="148" t="str">
        <f t="shared" si="14"/>
        <v>Tonga</v>
      </c>
      <c r="AG18" s="102">
        <f t="shared" si="5"/>
        <v>5</v>
      </c>
      <c r="AH18" s="102">
        <f t="shared" si="5"/>
        <v>96</v>
      </c>
      <c r="AI18" s="102">
        <f t="shared" si="5"/>
        <v>177</v>
      </c>
      <c r="AJ18" s="102">
        <f t="shared" si="5"/>
        <v>-81</v>
      </c>
    </row>
    <row r="19" spans="2:36" ht="19.75" customHeight="1" x14ac:dyDescent="0.25">
      <c r="B19" s="191"/>
      <c r="C19" s="91" t="s">
        <v>78</v>
      </c>
      <c r="D19" s="115" t="s">
        <v>89</v>
      </c>
      <c r="E19" s="103">
        <f>HLOOKUP(D19,'Coupe du monde 2023'!$BK$8:$CD$9,2,0)+F19+G19</f>
        <v>0</v>
      </c>
      <c r="F19" s="103">
        <f>HLOOKUP(D19,'Coupe du monde 2023'!$U$8:$AN$9,2,0)</f>
        <v>0</v>
      </c>
      <c r="G19" s="103">
        <f>HLOOKUP(D19,'Coupe du monde 2023'!$AP$8:$BI$9,2,0)</f>
        <v>0</v>
      </c>
      <c r="H19" s="103">
        <f>HLOOKUP(D19,'Coupe du monde 2023'!$CF$8:$CY$9,2,0)</f>
        <v>32</v>
      </c>
      <c r="I19" s="103">
        <f>HLOOKUP(D19,'Coupe du monde 2023'!$DA$8:$DT$9,2,0)</f>
        <v>287</v>
      </c>
      <c r="J19" s="103">
        <f t="shared" si="6"/>
        <v>-255</v>
      </c>
      <c r="L19" s="103">
        <v>5</v>
      </c>
      <c r="M19" s="103">
        <f t="shared" si="7"/>
        <v>0.5</v>
      </c>
      <c r="N19" s="103" t="str">
        <f t="shared" si="0"/>
        <v>Roumanie</v>
      </c>
      <c r="O19" s="151"/>
      <c r="P19" s="103">
        <f t="shared" si="12"/>
        <v>0.5</v>
      </c>
      <c r="Q19" s="103" t="str">
        <f t="shared" si="13"/>
        <v>Roumanie</v>
      </c>
      <c r="R19" s="103">
        <f t="shared" si="10"/>
        <v>0</v>
      </c>
      <c r="S19" s="151"/>
      <c r="T19" s="153"/>
      <c r="U19" s="153"/>
      <c r="V19" s="151"/>
      <c r="W19" s="103" t="str">
        <f t="shared" si="1"/>
        <v>Roumanie</v>
      </c>
      <c r="X19" s="103">
        <f t="shared" si="2"/>
        <v>0</v>
      </c>
      <c r="Y19" s="103">
        <f>IF(W19=$U$15,0.2,0)+IF(W19=$U$16,0.1,0)</f>
        <v>0</v>
      </c>
      <c r="Z19" s="103">
        <f>RANK(J19,$J$15:$J$19,1)/100</f>
        <v>0.01</v>
      </c>
      <c r="AA19" s="103">
        <v>1E-3</v>
      </c>
      <c r="AB19" s="103">
        <f t="shared" si="3"/>
        <v>1.0999999999999999E-2</v>
      </c>
      <c r="AC19" s="103" t="str">
        <f t="shared" si="4"/>
        <v>Roumanie</v>
      </c>
      <c r="AE19" s="149">
        <f>LARGE($AB$15:$AB$19,L14)</f>
        <v>1.0999999999999999E-2</v>
      </c>
      <c r="AF19" s="149" t="str">
        <f t="shared" si="14"/>
        <v>Roumanie</v>
      </c>
      <c r="AG19" s="103">
        <f t="shared" si="5"/>
        <v>0</v>
      </c>
      <c r="AH19" s="103">
        <f t="shared" si="5"/>
        <v>32</v>
      </c>
      <c r="AI19" s="103">
        <f t="shared" si="5"/>
        <v>287</v>
      </c>
      <c r="AJ19" s="103">
        <f t="shared" si="5"/>
        <v>-255</v>
      </c>
    </row>
    <row r="20" spans="2:36" ht="19.75" customHeight="1" x14ac:dyDescent="0.25">
      <c r="B20" s="189" t="s">
        <v>42</v>
      </c>
      <c r="C20" s="90" t="s">
        <v>26</v>
      </c>
      <c r="D20" s="113" t="s">
        <v>90</v>
      </c>
      <c r="E20" s="101">
        <f>HLOOKUP(D20,'Coupe du monde 2023'!$BK$8:$CD$9,2,0)+F20+G20</f>
        <v>19</v>
      </c>
      <c r="F20" s="101">
        <f>HLOOKUP(D20,'Coupe du monde 2023'!$U$8:$AN$9,2,0)</f>
        <v>3</v>
      </c>
      <c r="G20" s="101">
        <f>HLOOKUP(D20,'Coupe du monde 2023'!$AP$8:$BI$9,2,0)</f>
        <v>0</v>
      </c>
      <c r="H20" s="101">
        <f>HLOOKUP(D20,'Coupe du monde 2023'!$CF$8:$CY$9,2,0)</f>
        <v>143</v>
      </c>
      <c r="I20" s="101">
        <f>HLOOKUP(D20,'Coupe du monde 2023'!$DA$8:$DT$9,2,0)</f>
        <v>59</v>
      </c>
      <c r="J20" s="101">
        <f t="shared" si="6"/>
        <v>84</v>
      </c>
      <c r="L20" s="101">
        <v>1</v>
      </c>
      <c r="M20" s="101">
        <f t="shared" si="7"/>
        <v>19.100000000000001</v>
      </c>
      <c r="N20" s="101" t="str">
        <f t="shared" si="0"/>
        <v>Pays de Galles</v>
      </c>
      <c r="O20" s="151"/>
      <c r="P20" s="101">
        <f>LARGE($M$20:$M$24,L20)</f>
        <v>19.100000000000001</v>
      </c>
      <c r="Q20" s="101" t="str">
        <f>VLOOKUP(P20,$M$20:$N$24,2,0)</f>
        <v>Pays de Galles</v>
      </c>
      <c r="R20" s="101">
        <f t="shared" si="10"/>
        <v>19</v>
      </c>
      <c r="S20" s="151"/>
      <c r="T20" s="101" t="str">
        <f>IF(R20=0,"",IF(R20=R21,"égalité",""))</f>
        <v/>
      </c>
      <c r="U20" s="101" t="str">
        <f>IF(T20="","",IF(VLOOKUP(Q20&amp;"-"&amp;Q21,$B$33:$C$112,2,0)="Non joué","",IF(VLOOKUP(Q20&amp;"-"&amp;Q21,$B$33:$C$112,2,0)="Nul","",VLOOKUP(Q20&amp;"-"&amp;Q21,$B$33:$C$112,2,0))))</f>
        <v/>
      </c>
      <c r="V20" s="151"/>
      <c r="W20" s="101" t="str">
        <f t="shared" si="1"/>
        <v>Pays de Galles</v>
      </c>
      <c r="X20" s="101">
        <f t="shared" si="2"/>
        <v>19</v>
      </c>
      <c r="Y20" s="101">
        <f>IF(W20=$U$20,0.2,0)+IF(W20=$U$21,0.1,0)</f>
        <v>0</v>
      </c>
      <c r="Z20" s="101">
        <f>RANK(J20,$J$20:$J$24,1)/100</f>
        <v>0.05</v>
      </c>
      <c r="AA20" s="101">
        <v>5.0000000000000001E-3</v>
      </c>
      <c r="AB20" s="101">
        <f t="shared" si="3"/>
        <v>19.055</v>
      </c>
      <c r="AC20" s="101" t="str">
        <f t="shared" si="4"/>
        <v>Pays de Galles</v>
      </c>
      <c r="AE20" s="147">
        <f>LARGE($AB$20:$AB$24,L15)</f>
        <v>19.055</v>
      </c>
      <c r="AF20" s="147" t="str">
        <f>VLOOKUP(AE20,$AB$20:$AC$24,2,0)</f>
        <v>Pays de Galles</v>
      </c>
      <c r="AG20" s="101">
        <f t="shared" si="5"/>
        <v>19</v>
      </c>
      <c r="AH20" s="101">
        <f t="shared" si="5"/>
        <v>143</v>
      </c>
      <c r="AI20" s="101">
        <f t="shared" si="5"/>
        <v>59</v>
      </c>
      <c r="AJ20" s="101">
        <f t="shared" si="5"/>
        <v>84</v>
      </c>
    </row>
    <row r="21" spans="2:36" ht="19.75" customHeight="1" x14ac:dyDescent="0.25">
      <c r="B21" s="190"/>
      <c r="C21" s="92" t="s">
        <v>27</v>
      </c>
      <c r="D21" s="114" t="s">
        <v>63</v>
      </c>
      <c r="E21" s="102">
        <f>HLOOKUP(D21,'Coupe du monde 2023'!$BK$8:$CD$9,2,0)+F21+G21</f>
        <v>11</v>
      </c>
      <c r="F21" s="102">
        <f>HLOOKUP(D21,'Coupe du monde 2023'!$U$8:$AN$9,2,0)</f>
        <v>2</v>
      </c>
      <c r="G21" s="102">
        <f>HLOOKUP(D21,'Coupe du monde 2023'!$AP$8:$BI$9,2,0)</f>
        <v>1</v>
      </c>
      <c r="H21" s="102">
        <f>HLOOKUP(D21,'Coupe du monde 2023'!$CF$8:$CY$9,2,0)</f>
        <v>90</v>
      </c>
      <c r="I21" s="102">
        <f>HLOOKUP(D21,'Coupe du monde 2023'!$DA$8:$DT$9,2,0)</f>
        <v>91</v>
      </c>
      <c r="J21" s="102">
        <f t="shared" si="6"/>
        <v>-1</v>
      </c>
      <c r="L21" s="102">
        <v>2</v>
      </c>
      <c r="M21" s="102">
        <f t="shared" si="7"/>
        <v>11.2</v>
      </c>
      <c r="N21" s="102" t="str">
        <f t="shared" si="0"/>
        <v>Australie</v>
      </c>
      <c r="O21" s="151"/>
      <c r="P21" s="102">
        <f t="shared" ref="P21:P24" si="15">LARGE($M$20:$M$24,L21)</f>
        <v>11.3</v>
      </c>
      <c r="Q21" s="102" t="str">
        <f t="shared" ref="Q21:Q24" si="16">VLOOKUP(P21,$M$20:$N$24,2,0)</f>
        <v>Fidji</v>
      </c>
      <c r="R21" s="102">
        <f t="shared" si="10"/>
        <v>11</v>
      </c>
      <c r="S21" s="151"/>
      <c r="T21" s="102" t="str">
        <f>IF(R21=0,"",IF(R21=R22,"égalité",""))</f>
        <v>égalité</v>
      </c>
      <c r="U21" s="102" t="str">
        <f>IF(T21="","",IF(VLOOKUP(Q21&amp;"-"&amp;Q22,$B$33:$C$112,2,0)="Non joué","",IF(VLOOKUP(Q21&amp;"-"&amp;Q22,$B$33:$C$112,2,0)="Nul","",VLOOKUP(Q21&amp;"-"&amp;Q22,$B$33:$C$112,2,0))))</f>
        <v>Fidji</v>
      </c>
      <c r="V21" s="151"/>
      <c r="W21" s="102" t="str">
        <f t="shared" si="1"/>
        <v>Australie</v>
      </c>
      <c r="X21" s="102">
        <f t="shared" si="2"/>
        <v>11</v>
      </c>
      <c r="Y21" s="102">
        <f>IF(W21=$U$20,0.2,0)+IF(W21=$U$21,0.1,0)</f>
        <v>0</v>
      </c>
      <c r="Z21" s="102">
        <f>RANK(J21,$J$20:$J$24,1)/100</f>
        <v>0.03</v>
      </c>
      <c r="AA21" s="102">
        <v>4.0000000000000001E-3</v>
      </c>
      <c r="AB21" s="102">
        <f t="shared" si="3"/>
        <v>11.033999999999999</v>
      </c>
      <c r="AC21" s="102" t="str">
        <f t="shared" si="4"/>
        <v>Australie</v>
      </c>
      <c r="AE21" s="148">
        <f>LARGE($AB$20:$AB$24,L16)</f>
        <v>11.142999999999999</v>
      </c>
      <c r="AF21" s="148" t="str">
        <f t="shared" ref="AF21:AF24" si="17">VLOOKUP(AE21,$AB$20:$AC$24,2,0)</f>
        <v>Fidji</v>
      </c>
      <c r="AG21" s="102">
        <f t="shared" si="5"/>
        <v>11</v>
      </c>
      <c r="AH21" s="102">
        <f t="shared" si="5"/>
        <v>88</v>
      </c>
      <c r="AI21" s="102">
        <f t="shared" si="5"/>
        <v>83</v>
      </c>
      <c r="AJ21" s="102">
        <f t="shared" si="5"/>
        <v>5</v>
      </c>
    </row>
    <row r="22" spans="2:36" ht="19.75" customHeight="1" x14ac:dyDescent="0.25">
      <c r="B22" s="190"/>
      <c r="C22" s="92" t="s">
        <v>28</v>
      </c>
      <c r="D22" s="114" t="s">
        <v>91</v>
      </c>
      <c r="E22" s="102">
        <f>HLOOKUP(D22,'Coupe du monde 2023'!$BK$8:$CD$9,2,0)+F22+G22</f>
        <v>11</v>
      </c>
      <c r="F22" s="102">
        <f>HLOOKUP(D22,'Coupe du monde 2023'!$U$8:$AN$9,2,0)</f>
        <v>1</v>
      </c>
      <c r="G22" s="102">
        <f>HLOOKUP(D22,'Coupe du monde 2023'!$AP$8:$BI$9,2,0)</f>
        <v>2</v>
      </c>
      <c r="H22" s="102">
        <f>HLOOKUP(D22,'Coupe du monde 2023'!$CF$8:$CY$9,2,0)</f>
        <v>88</v>
      </c>
      <c r="I22" s="102">
        <f>HLOOKUP(D22,'Coupe du monde 2023'!$DA$8:$DT$9,2,0)</f>
        <v>83</v>
      </c>
      <c r="J22" s="102">
        <f t="shared" si="6"/>
        <v>5</v>
      </c>
      <c r="L22" s="102">
        <v>3</v>
      </c>
      <c r="M22" s="102">
        <f t="shared" si="7"/>
        <v>11.3</v>
      </c>
      <c r="N22" s="102" t="str">
        <f t="shared" si="0"/>
        <v>Fidji</v>
      </c>
      <c r="O22" s="151"/>
      <c r="P22" s="102">
        <f t="shared" si="15"/>
        <v>11.2</v>
      </c>
      <c r="Q22" s="102" t="str">
        <f t="shared" si="16"/>
        <v>Australie</v>
      </c>
      <c r="R22" s="102">
        <f t="shared" si="10"/>
        <v>11</v>
      </c>
      <c r="S22" s="151"/>
      <c r="T22" s="152"/>
      <c r="U22" s="152"/>
      <c r="V22" s="151"/>
      <c r="W22" s="102" t="str">
        <f t="shared" si="1"/>
        <v>Fidji</v>
      </c>
      <c r="X22" s="102">
        <f t="shared" si="2"/>
        <v>11</v>
      </c>
      <c r="Y22" s="102">
        <f>IF(W22=$U$20,0.2,0)+IF(W22=$U$21,0.1,0)</f>
        <v>0.1</v>
      </c>
      <c r="Z22" s="102">
        <f>RANK(J22,$J$20:$J$24,1)/100</f>
        <v>0.04</v>
      </c>
      <c r="AA22" s="102">
        <v>3.0000000000000001E-3</v>
      </c>
      <c r="AB22" s="102">
        <f t="shared" si="3"/>
        <v>11.142999999999999</v>
      </c>
      <c r="AC22" s="102" t="str">
        <f t="shared" si="4"/>
        <v>Fidji</v>
      </c>
      <c r="AE22" s="148">
        <f>LARGE($AB$20:$AB$24,L17)</f>
        <v>11.033999999999999</v>
      </c>
      <c r="AF22" s="148" t="str">
        <f t="shared" si="17"/>
        <v>Australie</v>
      </c>
      <c r="AG22" s="102">
        <f t="shared" si="5"/>
        <v>11</v>
      </c>
      <c r="AH22" s="102">
        <f t="shared" si="5"/>
        <v>90</v>
      </c>
      <c r="AI22" s="102">
        <f t="shared" si="5"/>
        <v>91</v>
      </c>
      <c r="AJ22" s="102">
        <f t="shared" si="5"/>
        <v>-1</v>
      </c>
    </row>
    <row r="23" spans="2:36" ht="19.75" customHeight="1" x14ac:dyDescent="0.25">
      <c r="B23" s="190"/>
      <c r="C23" s="92" t="s">
        <v>29</v>
      </c>
      <c r="D23" s="114" t="s">
        <v>92</v>
      </c>
      <c r="E23" s="102">
        <f>HLOOKUP(D23,'Coupe du monde 2023'!$BK$8:$CD$9,2,0)+F23+G23</f>
        <v>3</v>
      </c>
      <c r="F23" s="102">
        <f>HLOOKUP(D23,'Coupe du monde 2023'!$U$8:$AN$9,2,0)</f>
        <v>0</v>
      </c>
      <c r="G23" s="102">
        <f>HLOOKUP(D23,'Coupe du monde 2023'!$AP$8:$BI$9,2,0)</f>
        <v>1</v>
      </c>
      <c r="H23" s="102">
        <f>HLOOKUP(D23,'Coupe du monde 2023'!$CF$8:$CY$9,2,0)</f>
        <v>64</v>
      </c>
      <c r="I23" s="102">
        <f>HLOOKUP(D23,'Coupe du monde 2023'!$DA$8:$DT$9,2,0)</f>
        <v>113</v>
      </c>
      <c r="J23" s="102">
        <f t="shared" si="6"/>
        <v>-49</v>
      </c>
      <c r="L23" s="102">
        <v>4</v>
      </c>
      <c r="M23" s="102">
        <f t="shared" si="7"/>
        <v>3.4</v>
      </c>
      <c r="N23" s="102" t="str">
        <f t="shared" si="0"/>
        <v>Géorgie</v>
      </c>
      <c r="O23" s="151"/>
      <c r="P23" s="102">
        <f t="shared" si="15"/>
        <v>6.5</v>
      </c>
      <c r="Q23" s="102" t="str">
        <f t="shared" si="16"/>
        <v>Portugal</v>
      </c>
      <c r="R23" s="102">
        <f t="shared" si="10"/>
        <v>6</v>
      </c>
      <c r="S23" s="151"/>
      <c r="T23" s="152"/>
      <c r="U23" s="152"/>
      <c r="V23" s="151"/>
      <c r="W23" s="102" t="str">
        <f t="shared" si="1"/>
        <v>Géorgie</v>
      </c>
      <c r="X23" s="102">
        <f t="shared" si="2"/>
        <v>3</v>
      </c>
      <c r="Y23" s="102">
        <f>IF(W23=$U$20,0.2,0)+IF(W23=$U$21,0.1,0)</f>
        <v>0</v>
      </c>
      <c r="Z23" s="102">
        <f>RANK(J23,$J$20:$J$24,1)/100</f>
        <v>0.01</v>
      </c>
      <c r="AA23" s="102">
        <v>2E-3</v>
      </c>
      <c r="AB23" s="102">
        <f t="shared" si="3"/>
        <v>3.0119999999999996</v>
      </c>
      <c r="AC23" s="102" t="str">
        <f t="shared" si="4"/>
        <v>Géorgie</v>
      </c>
      <c r="AE23" s="148">
        <f>LARGE($AB$20:$AB$24,L18)</f>
        <v>6.0209999999999999</v>
      </c>
      <c r="AF23" s="148" t="str">
        <f t="shared" si="17"/>
        <v>Portugal</v>
      </c>
      <c r="AG23" s="102">
        <f t="shared" si="5"/>
        <v>6</v>
      </c>
      <c r="AH23" s="102">
        <f t="shared" si="5"/>
        <v>64</v>
      </c>
      <c r="AI23" s="102">
        <f t="shared" si="5"/>
        <v>103</v>
      </c>
      <c r="AJ23" s="102">
        <f t="shared" si="5"/>
        <v>-39</v>
      </c>
    </row>
    <row r="24" spans="2:36" ht="19.75" customHeight="1" x14ac:dyDescent="0.25">
      <c r="B24" s="191"/>
      <c r="C24" s="91" t="s">
        <v>80</v>
      </c>
      <c r="D24" s="115" t="s">
        <v>52</v>
      </c>
      <c r="E24" s="103">
        <f>HLOOKUP(D24,'Coupe du monde 2023'!$BK$8:$CD$9,2,0)+F24+G24</f>
        <v>6</v>
      </c>
      <c r="F24" s="103">
        <f>HLOOKUP(D24,'Coupe du monde 2023'!$U$8:$AN$9,2,0)</f>
        <v>0</v>
      </c>
      <c r="G24" s="103">
        <f>HLOOKUP(D24,'Coupe du monde 2023'!$AP$8:$BI$9,2,0)</f>
        <v>0</v>
      </c>
      <c r="H24" s="103">
        <f>HLOOKUP(D24,'Coupe du monde 2023'!$CF$8:$CY$9,2,0)</f>
        <v>64</v>
      </c>
      <c r="I24" s="103">
        <f>HLOOKUP(D24,'Coupe du monde 2023'!$DA$8:$DT$9,2,0)</f>
        <v>103</v>
      </c>
      <c r="J24" s="103">
        <f t="shared" si="6"/>
        <v>-39</v>
      </c>
      <c r="L24" s="103">
        <v>5</v>
      </c>
      <c r="M24" s="103">
        <f t="shared" si="7"/>
        <v>6.5</v>
      </c>
      <c r="N24" s="103" t="str">
        <f t="shared" si="0"/>
        <v>Portugal</v>
      </c>
      <c r="O24" s="151"/>
      <c r="P24" s="103">
        <f t="shared" si="15"/>
        <v>3.4</v>
      </c>
      <c r="Q24" s="103" t="str">
        <f t="shared" si="16"/>
        <v>Géorgie</v>
      </c>
      <c r="R24" s="103">
        <f t="shared" si="10"/>
        <v>3</v>
      </c>
      <c r="S24" s="151"/>
      <c r="T24" s="153"/>
      <c r="U24" s="153"/>
      <c r="V24" s="151"/>
      <c r="W24" s="103" t="str">
        <f t="shared" si="1"/>
        <v>Portugal</v>
      </c>
      <c r="X24" s="103">
        <f t="shared" si="2"/>
        <v>6</v>
      </c>
      <c r="Y24" s="103">
        <f>IF(W24=$U$20,0.2,0)+IF(W24=$U$21,0.1,0)</f>
        <v>0</v>
      </c>
      <c r="Z24" s="103">
        <f>RANK(J24,$J$20:$J$24,1)/100</f>
        <v>0.02</v>
      </c>
      <c r="AA24" s="103">
        <v>1E-3</v>
      </c>
      <c r="AB24" s="103">
        <f t="shared" si="3"/>
        <v>6.0209999999999999</v>
      </c>
      <c r="AC24" s="103" t="str">
        <f t="shared" si="4"/>
        <v>Portugal</v>
      </c>
      <c r="AE24" s="149">
        <f>LARGE($AB$20:$AB$24,L19)</f>
        <v>3.0119999999999996</v>
      </c>
      <c r="AF24" s="149" t="str">
        <f t="shared" si="17"/>
        <v>Géorgie</v>
      </c>
      <c r="AG24" s="103">
        <f t="shared" si="5"/>
        <v>3</v>
      </c>
      <c r="AH24" s="103">
        <f t="shared" si="5"/>
        <v>64</v>
      </c>
      <c r="AI24" s="103">
        <f t="shared" si="5"/>
        <v>113</v>
      </c>
      <c r="AJ24" s="103">
        <f t="shared" si="5"/>
        <v>-49</v>
      </c>
    </row>
    <row r="25" spans="2:36" ht="19.75" customHeight="1" x14ac:dyDescent="0.25">
      <c r="B25" s="189" t="s">
        <v>43</v>
      </c>
      <c r="C25" s="90" t="s">
        <v>30</v>
      </c>
      <c r="D25" s="113" t="s">
        <v>49</v>
      </c>
      <c r="E25" s="101">
        <f>HLOOKUP(D25,'Coupe du monde 2023'!$BK$8:$CD$9,2,0)+F25+G25</f>
        <v>18</v>
      </c>
      <c r="F25" s="101">
        <f>HLOOKUP(D25,'Coupe du monde 2023'!$U$8:$AN$9,2,0)</f>
        <v>2</v>
      </c>
      <c r="G25" s="101">
        <f>HLOOKUP(D25,'Coupe du monde 2023'!$AP$8:$BI$9,2,0)</f>
        <v>0</v>
      </c>
      <c r="H25" s="101">
        <f>HLOOKUP(D25,'Coupe du monde 2023'!$CF$8:$CY$9,2,0)</f>
        <v>150</v>
      </c>
      <c r="I25" s="101">
        <f>HLOOKUP(D25,'Coupe du monde 2023'!$DA$8:$DT$9,2,0)</f>
        <v>39</v>
      </c>
      <c r="J25" s="101">
        <f t="shared" si="6"/>
        <v>111</v>
      </c>
      <c r="L25" s="101">
        <v>1</v>
      </c>
      <c r="M25" s="101">
        <f t="shared" si="7"/>
        <v>18.100000000000001</v>
      </c>
      <c r="N25" s="101" t="str">
        <f t="shared" si="0"/>
        <v>Angleterre</v>
      </c>
      <c r="O25" s="151"/>
      <c r="P25" s="101">
        <f>LARGE($M$25:$M$29,L25)</f>
        <v>18.100000000000001</v>
      </c>
      <c r="Q25" s="101" t="str">
        <f>VLOOKUP(P25,$M$25:$N$29,2,0)</f>
        <v>Angleterre</v>
      </c>
      <c r="R25" s="101">
        <f t="shared" si="10"/>
        <v>18</v>
      </c>
      <c r="S25" s="151"/>
      <c r="T25" s="101" t="str">
        <f>IF(R25=0,"",IF(R25=R26,"égalité",""))</f>
        <v/>
      </c>
      <c r="U25" s="101" t="str">
        <f>IF(T25="","",IF(VLOOKUP(Q25&amp;"-"&amp;Q26,$B$33:$C$112,2,0)="Non joué","",IF(VLOOKUP(Q25&amp;"-"&amp;Q26,$B$33:$C$112,2,0)="Nul","",VLOOKUP(Q25&amp;"-"&amp;Q26,$B$33:$C$112,2,0))))</f>
        <v/>
      </c>
      <c r="V25" s="151"/>
      <c r="W25" s="101" t="str">
        <f t="shared" si="1"/>
        <v>Angleterre</v>
      </c>
      <c r="X25" s="101">
        <f t="shared" si="2"/>
        <v>18</v>
      </c>
      <c r="Y25" s="101">
        <f>IF(W25=$U$25,0.2,0)+IF(W25=$U$26,0.1,0)</f>
        <v>0</v>
      </c>
      <c r="Z25" s="101">
        <f>RANK(J25,$J$25:$J$29,1)/100</f>
        <v>0.05</v>
      </c>
      <c r="AA25" s="101">
        <v>5.0000000000000001E-3</v>
      </c>
      <c r="AB25" s="101">
        <f t="shared" si="3"/>
        <v>18.055</v>
      </c>
      <c r="AC25" s="101" t="str">
        <f t="shared" si="4"/>
        <v>Angleterre</v>
      </c>
      <c r="AE25" s="147">
        <f>LARGE($AB$25:$AB$29,L20)</f>
        <v>18.055</v>
      </c>
      <c r="AF25" s="147" t="str">
        <f>VLOOKUP(AE25,$AB$25:$AC$29,2,0)</f>
        <v>Angleterre</v>
      </c>
      <c r="AG25" s="101">
        <f t="shared" si="5"/>
        <v>18</v>
      </c>
      <c r="AH25" s="101">
        <f t="shared" si="5"/>
        <v>150</v>
      </c>
      <c r="AI25" s="101">
        <f t="shared" si="5"/>
        <v>39</v>
      </c>
      <c r="AJ25" s="101">
        <f t="shared" si="5"/>
        <v>111</v>
      </c>
    </row>
    <row r="26" spans="2:36" ht="19.75" customHeight="1" x14ac:dyDescent="0.25">
      <c r="B26" s="190"/>
      <c r="C26" s="92" t="s">
        <v>31</v>
      </c>
      <c r="D26" s="114" t="s">
        <v>54</v>
      </c>
      <c r="E26" s="102">
        <f>HLOOKUP(D26,'Coupe du monde 2023'!$BK$8:$CD$9,2,0)+F26+G26</f>
        <v>9</v>
      </c>
      <c r="F26" s="102">
        <f>HLOOKUP(D26,'Coupe du monde 2023'!$U$8:$AN$9,2,0)</f>
        <v>1</v>
      </c>
      <c r="G26" s="102">
        <f>HLOOKUP(D26,'Coupe du monde 2023'!$AP$8:$BI$9,2,0)</f>
        <v>0</v>
      </c>
      <c r="H26" s="102">
        <f>HLOOKUP(D26,'Coupe du monde 2023'!$CF$8:$CY$9,2,0)</f>
        <v>109</v>
      </c>
      <c r="I26" s="102">
        <f>HLOOKUP(D26,'Coupe du monde 2023'!$DA$8:$DT$9,2,0)</f>
        <v>107</v>
      </c>
      <c r="J26" s="102">
        <f t="shared" si="6"/>
        <v>2</v>
      </c>
      <c r="L26" s="102">
        <v>2</v>
      </c>
      <c r="M26" s="102">
        <f t="shared" si="7"/>
        <v>9.1999999999999993</v>
      </c>
      <c r="N26" s="102" t="str">
        <f t="shared" si="0"/>
        <v>Japon</v>
      </c>
      <c r="O26" s="151"/>
      <c r="P26" s="102">
        <f t="shared" ref="P26:P29" si="18">LARGE($M$25:$M$29,L26)</f>
        <v>14.3</v>
      </c>
      <c r="Q26" s="102" t="str">
        <f t="shared" ref="Q26:Q29" si="19">VLOOKUP(P26,$M$25:$N$29,2,0)</f>
        <v>Argentine</v>
      </c>
      <c r="R26" s="102">
        <f t="shared" si="10"/>
        <v>14</v>
      </c>
      <c r="S26" s="151"/>
      <c r="T26" s="102" t="str">
        <f>IF(R26=0,"",IF(R26=R27,"égalité",""))</f>
        <v/>
      </c>
      <c r="U26" s="102" t="str">
        <f>IF(T26="","",IF(VLOOKUP(Q26&amp;"-"&amp;Q27,$B$33:$C$112,2,0)="Non joué","",IF(VLOOKUP(Q26&amp;"-"&amp;Q27,$B$33:$C$112,2,0)="Nul","",VLOOKUP(Q26&amp;"-"&amp;Q27,$B$33:$C$112,2,0))))</f>
        <v/>
      </c>
      <c r="V26" s="151"/>
      <c r="W26" s="102" t="str">
        <f t="shared" si="1"/>
        <v>Japon</v>
      </c>
      <c r="X26" s="102">
        <f t="shared" si="2"/>
        <v>9</v>
      </c>
      <c r="Y26" s="102">
        <f>IF(W26=$U$25,0.2,0)+IF(W26=$U$26,0.1,0)</f>
        <v>0</v>
      </c>
      <c r="Z26" s="102">
        <f>RANK(J26,$J$25:$J$29,1)/100</f>
        <v>0.02</v>
      </c>
      <c r="AA26" s="102">
        <v>4.0000000000000001E-3</v>
      </c>
      <c r="AB26" s="102">
        <f t="shared" si="3"/>
        <v>9.0239999999999991</v>
      </c>
      <c r="AC26" s="102" t="str">
        <f t="shared" si="4"/>
        <v>Japon</v>
      </c>
      <c r="AE26" s="148">
        <f>LARGE($AB$25:$AB$29,L21)</f>
        <v>14.042999999999999</v>
      </c>
      <c r="AF26" s="148" t="str">
        <f t="shared" ref="AF26:AF29" si="20">VLOOKUP(AE26,$AB$25:$AC$29,2,0)</f>
        <v>Argentine</v>
      </c>
      <c r="AG26" s="102">
        <f t="shared" si="5"/>
        <v>14</v>
      </c>
      <c r="AH26" s="102">
        <f t="shared" si="5"/>
        <v>127</v>
      </c>
      <c r="AI26" s="102">
        <f t="shared" si="5"/>
        <v>69</v>
      </c>
      <c r="AJ26" s="102">
        <f t="shared" si="5"/>
        <v>58</v>
      </c>
    </row>
    <row r="27" spans="2:36" ht="19.75" customHeight="1" x14ac:dyDescent="0.25">
      <c r="B27" s="190"/>
      <c r="C27" s="92" t="s">
        <v>32</v>
      </c>
      <c r="D27" s="114" t="s">
        <v>50</v>
      </c>
      <c r="E27" s="102">
        <f>HLOOKUP(D27,'Coupe du monde 2023'!$BK$8:$CD$9,2,0)+F27+G27</f>
        <v>14</v>
      </c>
      <c r="F27" s="102">
        <f>HLOOKUP(D27,'Coupe du monde 2023'!$U$8:$AN$9,2,0)</f>
        <v>2</v>
      </c>
      <c r="G27" s="102">
        <f>HLOOKUP(D27,'Coupe du monde 2023'!$AP$8:$BI$9,2,0)</f>
        <v>0</v>
      </c>
      <c r="H27" s="102">
        <f>HLOOKUP(D27,'Coupe du monde 2023'!$CF$8:$CY$9,2,0)</f>
        <v>127</v>
      </c>
      <c r="I27" s="102">
        <f>HLOOKUP(D27,'Coupe du monde 2023'!$DA$8:$DT$9,2,0)</f>
        <v>69</v>
      </c>
      <c r="J27" s="102">
        <f t="shared" si="6"/>
        <v>58</v>
      </c>
      <c r="L27" s="102">
        <v>3</v>
      </c>
      <c r="M27" s="102">
        <f t="shared" si="7"/>
        <v>14.3</v>
      </c>
      <c r="N27" s="102" t="str">
        <f t="shared" si="0"/>
        <v>Argentine</v>
      </c>
      <c r="O27" s="151"/>
      <c r="P27" s="102">
        <f t="shared" si="18"/>
        <v>9.1999999999999993</v>
      </c>
      <c r="Q27" s="102" t="str">
        <f t="shared" si="19"/>
        <v>Japon</v>
      </c>
      <c r="R27" s="102">
        <f t="shared" si="10"/>
        <v>9</v>
      </c>
      <c r="S27" s="151"/>
      <c r="T27" s="152"/>
      <c r="U27" s="152"/>
      <c r="V27" s="151"/>
      <c r="W27" s="102" t="str">
        <f t="shared" si="1"/>
        <v>Argentine</v>
      </c>
      <c r="X27" s="102">
        <f t="shared" si="2"/>
        <v>14</v>
      </c>
      <c r="Y27" s="102">
        <f>IF(W27=$U$25,0.2,0)+IF(W27=$U$26,0.1,0)</f>
        <v>0</v>
      </c>
      <c r="Z27" s="102">
        <f>RANK(J27,$J$25:$J$29,1)/100</f>
        <v>0.04</v>
      </c>
      <c r="AA27" s="102">
        <v>3.0000000000000001E-3</v>
      </c>
      <c r="AB27" s="102">
        <f t="shared" si="3"/>
        <v>14.042999999999999</v>
      </c>
      <c r="AC27" s="102" t="str">
        <f t="shared" si="4"/>
        <v>Argentine</v>
      </c>
      <c r="AE27" s="148">
        <f>LARGE($AB$25:$AB$29,L22)</f>
        <v>9.0239999999999991</v>
      </c>
      <c r="AF27" s="148" t="str">
        <f t="shared" si="20"/>
        <v>Japon</v>
      </c>
      <c r="AG27" s="102">
        <f t="shared" si="5"/>
        <v>9</v>
      </c>
      <c r="AH27" s="102">
        <f t="shared" si="5"/>
        <v>109</v>
      </c>
      <c r="AI27" s="102">
        <f t="shared" si="5"/>
        <v>107</v>
      </c>
      <c r="AJ27" s="102">
        <f t="shared" si="5"/>
        <v>2</v>
      </c>
    </row>
    <row r="28" spans="2:36" ht="19.75" customHeight="1" x14ac:dyDescent="0.25">
      <c r="B28" s="190"/>
      <c r="C28" s="92" t="s">
        <v>33</v>
      </c>
      <c r="D28" s="114" t="s">
        <v>93</v>
      </c>
      <c r="E28" s="102">
        <f>HLOOKUP(D28,'Coupe du monde 2023'!$BK$8:$CD$9,2,0)+F28+G28</f>
        <v>7</v>
      </c>
      <c r="F28" s="102">
        <f>HLOOKUP(D28,'Coupe du monde 2023'!$U$8:$AN$9,2,0)</f>
        <v>1</v>
      </c>
      <c r="G28" s="102">
        <f>HLOOKUP(D28,'Coupe du monde 2023'!$AP$8:$BI$9,2,0)</f>
        <v>2</v>
      </c>
      <c r="H28" s="102">
        <f>HLOOKUP(D28,'Coupe du monde 2023'!$CF$8:$CY$9,2,0)</f>
        <v>92</v>
      </c>
      <c r="I28" s="102">
        <f>HLOOKUP(D28,'Coupe du monde 2023'!$DA$8:$DT$9,2,0)</f>
        <v>75</v>
      </c>
      <c r="J28" s="102">
        <f t="shared" si="6"/>
        <v>17</v>
      </c>
      <c r="L28" s="102">
        <v>4</v>
      </c>
      <c r="M28" s="102">
        <f t="shared" si="7"/>
        <v>7.4</v>
      </c>
      <c r="N28" s="102" t="str">
        <f t="shared" si="0"/>
        <v>Samoa</v>
      </c>
      <c r="O28" s="151"/>
      <c r="P28" s="102">
        <f t="shared" si="18"/>
        <v>7.4</v>
      </c>
      <c r="Q28" s="102" t="str">
        <f t="shared" si="19"/>
        <v>Samoa</v>
      </c>
      <c r="R28" s="102">
        <f t="shared" si="10"/>
        <v>7</v>
      </c>
      <c r="S28" s="151"/>
      <c r="T28" s="152"/>
      <c r="U28" s="152"/>
      <c r="V28" s="151"/>
      <c r="W28" s="102" t="str">
        <f t="shared" si="1"/>
        <v>Samoa</v>
      </c>
      <c r="X28" s="102">
        <f t="shared" si="2"/>
        <v>7</v>
      </c>
      <c r="Y28" s="102">
        <f>IF(W28=$U$25,0.2,0)+IF(W28=$U$26,0.1,0)</f>
        <v>0</v>
      </c>
      <c r="Z28" s="102">
        <f>RANK(J28,$J$25:$J$29,1)/100</f>
        <v>0.03</v>
      </c>
      <c r="AA28" s="102">
        <v>2E-3</v>
      </c>
      <c r="AB28" s="102">
        <f t="shared" si="3"/>
        <v>7.032</v>
      </c>
      <c r="AC28" s="102" t="str">
        <f t="shared" si="4"/>
        <v>Samoa</v>
      </c>
      <c r="AE28" s="148">
        <f>LARGE($AB$25:$AB$29,L23)</f>
        <v>7.032</v>
      </c>
      <c r="AF28" s="148" t="str">
        <f t="shared" si="20"/>
        <v>Samoa</v>
      </c>
      <c r="AG28" s="102">
        <f t="shared" si="5"/>
        <v>7</v>
      </c>
      <c r="AH28" s="102">
        <f t="shared" si="5"/>
        <v>92</v>
      </c>
      <c r="AI28" s="102">
        <f t="shared" si="5"/>
        <v>75</v>
      </c>
      <c r="AJ28" s="102">
        <f t="shared" si="5"/>
        <v>17</v>
      </c>
    </row>
    <row r="29" spans="2:36" ht="19.75" customHeight="1" x14ac:dyDescent="0.25">
      <c r="B29" s="191"/>
      <c r="C29" s="91" t="s">
        <v>81</v>
      </c>
      <c r="D29" s="115" t="s">
        <v>94</v>
      </c>
      <c r="E29" s="103">
        <f>HLOOKUP(D29,'Coupe du monde 2023'!$BK$8:$CD$9,2,0)+F29+G29</f>
        <v>0</v>
      </c>
      <c r="F29" s="103">
        <f>HLOOKUP(D29,'Coupe du monde 2023'!$U$8:$AN$9,2,0)</f>
        <v>0</v>
      </c>
      <c r="G29" s="103">
        <f>HLOOKUP(D29,'Coupe du monde 2023'!$AP$8:$BI$9,2,0)</f>
        <v>0</v>
      </c>
      <c r="H29" s="103">
        <f>HLOOKUP(D29,'Coupe du monde 2023'!$CF$8:$CY$9,2,0)</f>
        <v>27</v>
      </c>
      <c r="I29" s="103">
        <f>HLOOKUP(D29,'Coupe du monde 2023'!$DA$8:$DT$9,2,0)</f>
        <v>215</v>
      </c>
      <c r="J29" s="103">
        <f t="shared" si="6"/>
        <v>-188</v>
      </c>
      <c r="L29" s="103">
        <v>5</v>
      </c>
      <c r="M29" s="103">
        <f t="shared" si="7"/>
        <v>0.5</v>
      </c>
      <c r="N29" s="103" t="str">
        <f t="shared" si="0"/>
        <v>Chili</v>
      </c>
      <c r="O29" s="151"/>
      <c r="P29" s="103">
        <f t="shared" si="18"/>
        <v>0.5</v>
      </c>
      <c r="Q29" s="103" t="str">
        <f t="shared" si="19"/>
        <v>Chili</v>
      </c>
      <c r="R29" s="103">
        <f t="shared" si="10"/>
        <v>0</v>
      </c>
      <c r="S29" s="151"/>
      <c r="T29" s="153"/>
      <c r="U29" s="153"/>
      <c r="V29" s="151"/>
      <c r="W29" s="103" t="str">
        <f t="shared" si="1"/>
        <v>Chili</v>
      </c>
      <c r="X29" s="103">
        <f t="shared" si="2"/>
        <v>0</v>
      </c>
      <c r="Y29" s="103">
        <f>IF(W29=$U$25,0.2,0)+IF(W29=$U$26,0.1,0)</f>
        <v>0</v>
      </c>
      <c r="Z29" s="103">
        <f>RANK(J29,$J$25:$J$29,1)/100</f>
        <v>0.01</v>
      </c>
      <c r="AA29" s="103">
        <v>1E-3</v>
      </c>
      <c r="AB29" s="103">
        <f t="shared" si="3"/>
        <v>1.0999999999999999E-2</v>
      </c>
      <c r="AC29" s="103" t="str">
        <f t="shared" si="4"/>
        <v>Chili</v>
      </c>
      <c r="AE29" s="149">
        <f>LARGE($AB$25:$AB$29,L24)</f>
        <v>1.0999999999999999E-2</v>
      </c>
      <c r="AF29" s="149" t="str">
        <f t="shared" si="20"/>
        <v>Chili</v>
      </c>
      <c r="AG29" s="103">
        <f t="shared" si="5"/>
        <v>0</v>
      </c>
      <c r="AH29" s="103">
        <f t="shared" si="5"/>
        <v>27</v>
      </c>
      <c r="AI29" s="103">
        <f t="shared" si="5"/>
        <v>215</v>
      </c>
      <c r="AJ29" s="103">
        <f t="shared" si="5"/>
        <v>-188</v>
      </c>
    </row>
    <row r="32" spans="2:36" hidden="1" x14ac:dyDescent="0.25">
      <c r="B32" s="31" t="s">
        <v>166</v>
      </c>
    </row>
    <row r="33" spans="2:3" hidden="1" x14ac:dyDescent="0.25">
      <c r="B33" s="12" t="str">
        <f>'Coupe du monde 2023'!F10&amp;"-"&amp;'Coupe du monde 2023'!K10</f>
        <v>France-Nouvelle-Zélande</v>
      </c>
      <c r="C33" s="12" t="str">
        <f>'Coupe du monde 2023'!O10</f>
        <v>France</v>
      </c>
    </row>
    <row r="34" spans="2:3" hidden="1" x14ac:dyDescent="0.25">
      <c r="B34" s="12" t="str">
        <f>'Coupe du monde 2023'!F11&amp;"-"&amp;'Coupe du monde 2023'!K11</f>
        <v>Italie-Namibie</v>
      </c>
      <c r="C34" s="12" t="str">
        <f>'Coupe du monde 2023'!O11</f>
        <v>Italie</v>
      </c>
    </row>
    <row r="35" spans="2:3" hidden="1" x14ac:dyDescent="0.25">
      <c r="B35" s="12" t="str">
        <f>'Coupe du monde 2023'!F12&amp;"-"&amp;'Coupe du monde 2023'!K12</f>
        <v>France-Uruguay</v>
      </c>
      <c r="C35" s="12" t="str">
        <f>'Coupe du monde 2023'!O12</f>
        <v>France</v>
      </c>
    </row>
    <row r="36" spans="2:3" hidden="1" x14ac:dyDescent="0.25">
      <c r="B36" s="12" t="str">
        <f>'Coupe du monde 2023'!F13&amp;"-"&amp;'Coupe du monde 2023'!K13</f>
        <v>Nouvelle-Zélande-Namibie</v>
      </c>
      <c r="C36" s="12" t="str">
        <f>'Coupe du monde 2023'!O13</f>
        <v>Nouvelle-Zélande</v>
      </c>
    </row>
    <row r="37" spans="2:3" hidden="1" x14ac:dyDescent="0.25">
      <c r="B37" s="12" t="str">
        <f>'Coupe du monde 2023'!F14&amp;"-"&amp;'Coupe du monde 2023'!K14</f>
        <v>Italie-Uruguay</v>
      </c>
      <c r="C37" s="12" t="str">
        <f>'Coupe du monde 2023'!O14</f>
        <v>Italie</v>
      </c>
    </row>
    <row r="38" spans="2:3" hidden="1" x14ac:dyDescent="0.25">
      <c r="B38" s="12" t="str">
        <f>'Coupe du monde 2023'!F15&amp;"-"&amp;'Coupe du monde 2023'!K15</f>
        <v>France-Namibie</v>
      </c>
      <c r="C38" s="12" t="str">
        <f>'Coupe du monde 2023'!O15</f>
        <v>France</v>
      </c>
    </row>
    <row r="39" spans="2:3" hidden="1" x14ac:dyDescent="0.25">
      <c r="B39" s="12" t="str">
        <f>'Coupe du monde 2023'!F16&amp;"-"&amp;'Coupe du monde 2023'!K16</f>
        <v>Uruguay-Namibie</v>
      </c>
      <c r="C39" s="12" t="str">
        <f>'Coupe du monde 2023'!O16</f>
        <v>Uruguay</v>
      </c>
    </row>
    <row r="40" spans="2:3" hidden="1" x14ac:dyDescent="0.25">
      <c r="B40" s="12" t="str">
        <f>'Coupe du monde 2023'!F17&amp;"-"&amp;'Coupe du monde 2023'!K17</f>
        <v>Nouvelle-Zélande-Italie</v>
      </c>
      <c r="C40" s="12" t="str">
        <f>'Coupe du monde 2023'!O17</f>
        <v>Nouvelle-Zélande</v>
      </c>
    </row>
    <row r="41" spans="2:3" hidden="1" x14ac:dyDescent="0.25">
      <c r="B41" s="12" t="str">
        <f>'Coupe du monde 2023'!F18&amp;"-"&amp;'Coupe du monde 2023'!K18</f>
        <v>Nouvelle-Zélande-Uruguay</v>
      </c>
      <c r="C41" s="12" t="str">
        <f>'Coupe du monde 2023'!O18</f>
        <v>Nouvelle-Zélande</v>
      </c>
    </row>
    <row r="42" spans="2:3" hidden="1" x14ac:dyDescent="0.25">
      <c r="B42" s="12" t="str">
        <f>'Coupe du monde 2023'!F19&amp;"-"&amp;'Coupe du monde 2023'!K19</f>
        <v>France-Italie</v>
      </c>
      <c r="C42" s="12" t="str">
        <f>'Coupe du monde 2023'!O19</f>
        <v>France</v>
      </c>
    </row>
    <row r="43" spans="2:3" hidden="1" x14ac:dyDescent="0.25">
      <c r="B43" s="12" t="str">
        <f>'Coupe du monde 2023'!F20&amp;"-"&amp;'Coupe du monde 2023'!K20</f>
        <v>Irlande-Roumanie</v>
      </c>
      <c r="C43" s="12" t="str">
        <f>'Coupe du monde 2023'!O20</f>
        <v>Irlande</v>
      </c>
    </row>
    <row r="44" spans="2:3" hidden="1" x14ac:dyDescent="0.25">
      <c r="B44" s="12" t="str">
        <f>'Coupe du monde 2023'!F21&amp;"-"&amp;'Coupe du monde 2023'!K21</f>
        <v>Afrique du Sud-Ecosse</v>
      </c>
      <c r="C44" s="12" t="str">
        <f>'Coupe du monde 2023'!O21</f>
        <v>Afrique du Sud</v>
      </c>
    </row>
    <row r="45" spans="2:3" hidden="1" x14ac:dyDescent="0.25">
      <c r="B45" s="12" t="str">
        <f>'Coupe du monde 2023'!F22&amp;"-"&amp;'Coupe du monde 2023'!K22</f>
        <v>Irlande-Tonga</v>
      </c>
      <c r="C45" s="12" t="str">
        <f>'Coupe du monde 2023'!O22</f>
        <v>Irlande</v>
      </c>
    </row>
    <row r="46" spans="2:3" hidden="1" x14ac:dyDescent="0.25">
      <c r="B46" s="12" t="str">
        <f>'Coupe du monde 2023'!F23&amp;"-"&amp;'Coupe du monde 2023'!K23</f>
        <v>Afrique du Sud-Roumanie</v>
      </c>
      <c r="C46" s="12" t="str">
        <f>'Coupe du monde 2023'!O23</f>
        <v>Afrique du Sud</v>
      </c>
    </row>
    <row r="47" spans="2:3" hidden="1" x14ac:dyDescent="0.25">
      <c r="B47" s="12" t="str">
        <f>'Coupe du monde 2023'!F24&amp;"-"&amp;'Coupe du monde 2023'!K24</f>
        <v>Afrique du Sud-Irlande</v>
      </c>
      <c r="C47" s="12" t="str">
        <f>'Coupe du monde 2023'!O24</f>
        <v>Irlande</v>
      </c>
    </row>
    <row r="48" spans="2:3" hidden="1" x14ac:dyDescent="0.25">
      <c r="B48" s="12" t="str">
        <f>'Coupe du monde 2023'!F25&amp;"-"&amp;'Coupe du monde 2023'!K25</f>
        <v>Ecosse-Tonga</v>
      </c>
      <c r="C48" s="12" t="str">
        <f>'Coupe du monde 2023'!O25</f>
        <v>Ecosse</v>
      </c>
    </row>
    <row r="49" spans="2:3" hidden="1" x14ac:dyDescent="0.25">
      <c r="B49" s="12" t="str">
        <f>'Coupe du monde 2023'!F26&amp;"-"&amp;'Coupe du monde 2023'!K26</f>
        <v>Ecosse-Roumanie</v>
      </c>
      <c r="C49" s="12" t="str">
        <f>'Coupe du monde 2023'!O26</f>
        <v>Ecosse</v>
      </c>
    </row>
    <row r="50" spans="2:3" hidden="1" x14ac:dyDescent="0.25">
      <c r="B50" s="12" t="str">
        <f>'Coupe du monde 2023'!F27&amp;"-"&amp;'Coupe du monde 2023'!K27</f>
        <v>Afrique du Sud-Tonga</v>
      </c>
      <c r="C50" s="12" t="str">
        <f>'Coupe du monde 2023'!O27</f>
        <v>Afrique du Sud</v>
      </c>
    </row>
    <row r="51" spans="2:3" hidden="1" x14ac:dyDescent="0.25">
      <c r="B51" s="12" t="str">
        <f>'Coupe du monde 2023'!F28&amp;"-"&amp;'Coupe du monde 2023'!K28</f>
        <v>Irlande-Ecosse</v>
      </c>
      <c r="C51" s="12" t="str">
        <f>'Coupe du monde 2023'!O28</f>
        <v>Irlande</v>
      </c>
    </row>
    <row r="52" spans="2:3" hidden="1" x14ac:dyDescent="0.25">
      <c r="B52" s="12" t="str">
        <f>'Coupe du monde 2023'!F29&amp;"-"&amp;'Coupe du monde 2023'!K29</f>
        <v>Tonga-Roumanie</v>
      </c>
      <c r="C52" s="12" t="str">
        <f>'Coupe du monde 2023'!O29</f>
        <v>Tonga</v>
      </c>
    </row>
    <row r="53" spans="2:3" hidden="1" x14ac:dyDescent="0.25">
      <c r="B53" s="12" t="str">
        <f>'Coupe du monde 2023'!F30&amp;"-"&amp;'Coupe du monde 2023'!K30</f>
        <v>Australie-Géorgie</v>
      </c>
      <c r="C53" s="12" t="str">
        <f>'Coupe du monde 2023'!O30</f>
        <v>Australie</v>
      </c>
    </row>
    <row r="54" spans="2:3" hidden="1" x14ac:dyDescent="0.25">
      <c r="B54" s="12" t="str">
        <f>'Coupe du monde 2023'!F31&amp;"-"&amp;'Coupe du monde 2023'!K31</f>
        <v>Pays de Galles-Fidji</v>
      </c>
      <c r="C54" s="12" t="str">
        <f>'Coupe du monde 2023'!O31</f>
        <v>Pays de Galles</v>
      </c>
    </row>
    <row r="55" spans="2:3" hidden="1" x14ac:dyDescent="0.25">
      <c r="B55" s="12" t="str">
        <f>'Coupe du monde 2023'!F32&amp;"-"&amp;'Coupe du monde 2023'!K32</f>
        <v>Pays de Galles-Portugal</v>
      </c>
      <c r="C55" s="12" t="str">
        <f>'Coupe du monde 2023'!O32</f>
        <v>Pays de Galles</v>
      </c>
    </row>
    <row r="56" spans="2:3" hidden="1" x14ac:dyDescent="0.25">
      <c r="B56" s="12" t="str">
        <f>'Coupe du monde 2023'!F33&amp;"-"&amp;'Coupe du monde 2023'!K33</f>
        <v>Australie-Fidji</v>
      </c>
      <c r="C56" s="12" t="str">
        <f>'Coupe du monde 2023'!O33</f>
        <v>Fidji</v>
      </c>
    </row>
    <row r="57" spans="2:3" hidden="1" x14ac:dyDescent="0.25">
      <c r="B57" s="12" t="str">
        <f>'Coupe du monde 2023'!F34&amp;"-"&amp;'Coupe du monde 2023'!K34</f>
        <v>Géorgie-Portugal</v>
      </c>
      <c r="C57" s="12" t="str">
        <f>'Coupe du monde 2023'!O34</f>
        <v>Nul</v>
      </c>
    </row>
    <row r="58" spans="2:3" hidden="1" x14ac:dyDescent="0.25">
      <c r="B58" s="12" t="str">
        <f>'Coupe du monde 2023'!F35&amp;"-"&amp;'Coupe du monde 2023'!K35</f>
        <v>Pays de Galles-Australie</v>
      </c>
      <c r="C58" s="12" t="str">
        <f>'Coupe du monde 2023'!O35</f>
        <v>Pays de Galles</v>
      </c>
    </row>
    <row r="59" spans="2:3" hidden="1" x14ac:dyDescent="0.25">
      <c r="B59" s="12" t="str">
        <f>'Coupe du monde 2023'!F36&amp;"-"&amp;'Coupe du monde 2023'!K36</f>
        <v>Fidji-Géorgie</v>
      </c>
      <c r="C59" s="12" t="str">
        <f>'Coupe du monde 2023'!O36</f>
        <v>Fidji</v>
      </c>
    </row>
    <row r="60" spans="2:3" hidden="1" x14ac:dyDescent="0.25">
      <c r="B60" s="12" t="str">
        <f>'Coupe du monde 2023'!F37&amp;"-"&amp;'Coupe du monde 2023'!K37</f>
        <v>Australie-Portugal</v>
      </c>
      <c r="C60" s="12" t="str">
        <f>'Coupe du monde 2023'!O37</f>
        <v>Australie</v>
      </c>
    </row>
    <row r="61" spans="2:3" hidden="1" x14ac:dyDescent="0.25">
      <c r="B61" s="12" t="str">
        <f>'Coupe du monde 2023'!F38&amp;"-"&amp;'Coupe du monde 2023'!K38</f>
        <v>Pays de Galles-Géorgie</v>
      </c>
      <c r="C61" s="12" t="str">
        <f>'Coupe du monde 2023'!O38</f>
        <v>Pays de Galles</v>
      </c>
    </row>
    <row r="62" spans="2:3" hidden="1" x14ac:dyDescent="0.25">
      <c r="B62" s="12" t="str">
        <f>'Coupe du monde 2023'!F39&amp;"-"&amp;'Coupe du monde 2023'!K39</f>
        <v>Fidji-Portugal</v>
      </c>
      <c r="C62" s="12" t="str">
        <f>'Coupe du monde 2023'!O39</f>
        <v>Portugal</v>
      </c>
    </row>
    <row r="63" spans="2:3" hidden="1" x14ac:dyDescent="0.25">
      <c r="B63" s="12" t="str">
        <f>'Coupe du monde 2023'!F40&amp;"-"&amp;'Coupe du monde 2023'!K40</f>
        <v>Angleterre-Argentine</v>
      </c>
      <c r="C63" s="12" t="str">
        <f>'Coupe du monde 2023'!O40</f>
        <v>Angleterre</v>
      </c>
    </row>
    <row r="64" spans="2:3" hidden="1" x14ac:dyDescent="0.25">
      <c r="B64" s="12" t="str">
        <f>'Coupe du monde 2023'!F41&amp;"-"&amp;'Coupe du monde 2023'!K41</f>
        <v>Japon-Chili</v>
      </c>
      <c r="C64" s="12" t="str">
        <f>'Coupe du monde 2023'!O41</f>
        <v>Japon</v>
      </c>
    </row>
    <row r="65" spans="2:3" hidden="1" x14ac:dyDescent="0.25">
      <c r="B65" s="12" t="str">
        <f>'Coupe du monde 2023'!F42&amp;"-"&amp;'Coupe du monde 2023'!K42</f>
        <v>Samoa-Chili</v>
      </c>
      <c r="C65" s="12" t="str">
        <f>'Coupe du monde 2023'!O42</f>
        <v>Samoa</v>
      </c>
    </row>
    <row r="66" spans="2:3" hidden="1" x14ac:dyDescent="0.25">
      <c r="B66" s="12" t="str">
        <f>'Coupe du monde 2023'!F43&amp;"-"&amp;'Coupe du monde 2023'!K43</f>
        <v>Angleterre-Japon</v>
      </c>
      <c r="C66" s="12" t="str">
        <f>'Coupe du monde 2023'!O43</f>
        <v>Angleterre</v>
      </c>
    </row>
    <row r="67" spans="2:3" hidden="1" x14ac:dyDescent="0.25">
      <c r="B67" s="12" t="str">
        <f>'Coupe du monde 2023'!F44&amp;"-"&amp;'Coupe du monde 2023'!K44</f>
        <v>Argentine-Samoa</v>
      </c>
      <c r="C67" s="12" t="str">
        <f>'Coupe du monde 2023'!O44</f>
        <v>Argentine</v>
      </c>
    </row>
    <row r="68" spans="2:3" hidden="1" x14ac:dyDescent="0.25">
      <c r="B68" s="12" t="str">
        <f>'Coupe du monde 2023'!F45&amp;"-"&amp;'Coupe du monde 2023'!K45</f>
        <v>Angleterre-Chili</v>
      </c>
      <c r="C68" s="12" t="str">
        <f>'Coupe du monde 2023'!O45</f>
        <v>Angleterre</v>
      </c>
    </row>
    <row r="69" spans="2:3" hidden="1" x14ac:dyDescent="0.25">
      <c r="B69" s="12" t="str">
        <f>'Coupe du monde 2023'!F46&amp;"-"&amp;'Coupe du monde 2023'!K46</f>
        <v>Japon-Samoa</v>
      </c>
      <c r="C69" s="12" t="str">
        <f>'Coupe du monde 2023'!O46</f>
        <v>Japon</v>
      </c>
    </row>
    <row r="70" spans="2:3" hidden="1" x14ac:dyDescent="0.25">
      <c r="B70" s="12" t="str">
        <f>'Coupe du monde 2023'!F47&amp;"-"&amp;'Coupe du monde 2023'!K47</f>
        <v>Argentine-Chili</v>
      </c>
      <c r="C70" s="12" t="str">
        <f>'Coupe du monde 2023'!O47</f>
        <v>Argentine</v>
      </c>
    </row>
    <row r="71" spans="2:3" hidden="1" x14ac:dyDescent="0.25">
      <c r="B71" s="12" t="str">
        <f>'Coupe du monde 2023'!F48&amp;"-"&amp;'Coupe du monde 2023'!K48</f>
        <v>Angleterre-Samoa</v>
      </c>
      <c r="C71" s="12" t="str">
        <f>'Coupe du monde 2023'!O48</f>
        <v>Angleterre</v>
      </c>
    </row>
    <row r="72" spans="2:3" hidden="1" x14ac:dyDescent="0.25">
      <c r="B72" s="12" t="str">
        <f>'Coupe du monde 2023'!F49&amp;"-"&amp;'Coupe du monde 2023'!K49</f>
        <v>Japon-Argentine</v>
      </c>
      <c r="C72" s="12" t="str">
        <f>'Coupe du monde 2023'!O49</f>
        <v>Argentine</v>
      </c>
    </row>
    <row r="73" spans="2:3" hidden="1" x14ac:dyDescent="0.25">
      <c r="B73" s="12" t="str">
        <f>'Coupe du monde 2023'!K10&amp;"-"&amp;'Coupe du monde 2023'!F10</f>
        <v>Nouvelle-Zélande-France</v>
      </c>
      <c r="C73" s="12" t="str">
        <f>'Coupe du monde 2023'!O10</f>
        <v>France</v>
      </c>
    </row>
    <row r="74" spans="2:3" hidden="1" x14ac:dyDescent="0.25">
      <c r="B74" s="12" t="str">
        <f>'Coupe du monde 2023'!K11&amp;"-"&amp;'Coupe du monde 2023'!F11</f>
        <v>Namibie-Italie</v>
      </c>
      <c r="C74" s="12" t="str">
        <f>'Coupe du monde 2023'!O11</f>
        <v>Italie</v>
      </c>
    </row>
    <row r="75" spans="2:3" hidden="1" x14ac:dyDescent="0.25">
      <c r="B75" s="12" t="str">
        <f>'Coupe du monde 2023'!K12&amp;"-"&amp;'Coupe du monde 2023'!F12</f>
        <v>Uruguay-France</v>
      </c>
      <c r="C75" s="12" t="str">
        <f>'Coupe du monde 2023'!O12</f>
        <v>France</v>
      </c>
    </row>
    <row r="76" spans="2:3" hidden="1" x14ac:dyDescent="0.25">
      <c r="B76" s="12" t="str">
        <f>'Coupe du monde 2023'!K13&amp;"-"&amp;'Coupe du monde 2023'!F13</f>
        <v>Namibie-Nouvelle-Zélande</v>
      </c>
      <c r="C76" s="12" t="str">
        <f>'Coupe du monde 2023'!O13</f>
        <v>Nouvelle-Zélande</v>
      </c>
    </row>
    <row r="77" spans="2:3" hidden="1" x14ac:dyDescent="0.25">
      <c r="B77" s="12" t="str">
        <f>'Coupe du monde 2023'!K14&amp;"-"&amp;'Coupe du monde 2023'!F14</f>
        <v>Uruguay-Italie</v>
      </c>
      <c r="C77" s="12" t="str">
        <f>'Coupe du monde 2023'!O14</f>
        <v>Italie</v>
      </c>
    </row>
    <row r="78" spans="2:3" hidden="1" x14ac:dyDescent="0.25">
      <c r="B78" s="12" t="str">
        <f>'Coupe du monde 2023'!K15&amp;"-"&amp;'Coupe du monde 2023'!F15</f>
        <v>Namibie-France</v>
      </c>
      <c r="C78" s="12" t="str">
        <f>'Coupe du monde 2023'!O15</f>
        <v>France</v>
      </c>
    </row>
    <row r="79" spans="2:3" hidden="1" x14ac:dyDescent="0.25">
      <c r="B79" s="12" t="str">
        <f>'Coupe du monde 2023'!K16&amp;"-"&amp;'Coupe du monde 2023'!F16</f>
        <v>Namibie-Uruguay</v>
      </c>
      <c r="C79" s="12" t="str">
        <f>'Coupe du monde 2023'!O16</f>
        <v>Uruguay</v>
      </c>
    </row>
    <row r="80" spans="2:3" hidden="1" x14ac:dyDescent="0.25">
      <c r="B80" s="12" t="str">
        <f>'Coupe du monde 2023'!K17&amp;"-"&amp;'Coupe du monde 2023'!F17</f>
        <v>Italie-Nouvelle-Zélande</v>
      </c>
      <c r="C80" s="12" t="str">
        <f>'Coupe du monde 2023'!O17</f>
        <v>Nouvelle-Zélande</v>
      </c>
    </row>
    <row r="81" spans="2:3" hidden="1" x14ac:dyDescent="0.25">
      <c r="B81" s="12" t="str">
        <f>'Coupe du monde 2023'!K18&amp;"-"&amp;'Coupe du monde 2023'!F18</f>
        <v>Uruguay-Nouvelle-Zélande</v>
      </c>
      <c r="C81" s="12" t="str">
        <f>'Coupe du monde 2023'!O18</f>
        <v>Nouvelle-Zélande</v>
      </c>
    </row>
    <row r="82" spans="2:3" hidden="1" x14ac:dyDescent="0.25">
      <c r="B82" s="12" t="str">
        <f>'Coupe du monde 2023'!K19&amp;"-"&amp;'Coupe du monde 2023'!F19</f>
        <v>Italie-France</v>
      </c>
      <c r="C82" s="12" t="str">
        <f>'Coupe du monde 2023'!O19</f>
        <v>France</v>
      </c>
    </row>
    <row r="83" spans="2:3" hidden="1" x14ac:dyDescent="0.25">
      <c r="B83" s="12" t="str">
        <f>'Coupe du monde 2023'!K20&amp;"-"&amp;'Coupe du monde 2023'!F20</f>
        <v>Roumanie-Irlande</v>
      </c>
      <c r="C83" s="12" t="str">
        <f>'Coupe du monde 2023'!O20</f>
        <v>Irlande</v>
      </c>
    </row>
    <row r="84" spans="2:3" hidden="1" x14ac:dyDescent="0.25">
      <c r="B84" s="12" t="str">
        <f>'Coupe du monde 2023'!K21&amp;"-"&amp;'Coupe du monde 2023'!F21</f>
        <v>Ecosse-Afrique du Sud</v>
      </c>
      <c r="C84" s="12" t="str">
        <f>'Coupe du monde 2023'!O21</f>
        <v>Afrique du Sud</v>
      </c>
    </row>
    <row r="85" spans="2:3" hidden="1" x14ac:dyDescent="0.25">
      <c r="B85" s="12" t="str">
        <f>'Coupe du monde 2023'!K22&amp;"-"&amp;'Coupe du monde 2023'!F22</f>
        <v>Tonga-Irlande</v>
      </c>
      <c r="C85" s="12" t="str">
        <f>'Coupe du monde 2023'!O22</f>
        <v>Irlande</v>
      </c>
    </row>
    <row r="86" spans="2:3" hidden="1" x14ac:dyDescent="0.25">
      <c r="B86" s="12" t="str">
        <f>'Coupe du monde 2023'!K23&amp;"-"&amp;'Coupe du monde 2023'!F23</f>
        <v>Roumanie-Afrique du Sud</v>
      </c>
      <c r="C86" s="12" t="str">
        <f>'Coupe du monde 2023'!O23</f>
        <v>Afrique du Sud</v>
      </c>
    </row>
    <row r="87" spans="2:3" hidden="1" x14ac:dyDescent="0.25">
      <c r="B87" s="12" t="str">
        <f>'Coupe du monde 2023'!K24&amp;"-"&amp;'Coupe du monde 2023'!F24</f>
        <v>Irlande-Afrique du Sud</v>
      </c>
      <c r="C87" s="12" t="str">
        <f>'Coupe du monde 2023'!O24</f>
        <v>Irlande</v>
      </c>
    </row>
    <row r="88" spans="2:3" hidden="1" x14ac:dyDescent="0.25">
      <c r="B88" s="12" t="str">
        <f>'Coupe du monde 2023'!K25&amp;"-"&amp;'Coupe du monde 2023'!F25</f>
        <v>Tonga-Ecosse</v>
      </c>
      <c r="C88" s="12" t="str">
        <f>'Coupe du monde 2023'!O25</f>
        <v>Ecosse</v>
      </c>
    </row>
    <row r="89" spans="2:3" hidden="1" x14ac:dyDescent="0.25">
      <c r="B89" s="12" t="str">
        <f>'Coupe du monde 2023'!K26&amp;"-"&amp;'Coupe du monde 2023'!F26</f>
        <v>Roumanie-Ecosse</v>
      </c>
      <c r="C89" s="12" t="str">
        <f>'Coupe du monde 2023'!O26</f>
        <v>Ecosse</v>
      </c>
    </row>
    <row r="90" spans="2:3" hidden="1" x14ac:dyDescent="0.25">
      <c r="B90" s="12" t="str">
        <f>'Coupe du monde 2023'!K27&amp;"-"&amp;'Coupe du monde 2023'!F27</f>
        <v>Tonga-Afrique du Sud</v>
      </c>
      <c r="C90" s="12" t="str">
        <f>'Coupe du monde 2023'!O27</f>
        <v>Afrique du Sud</v>
      </c>
    </row>
    <row r="91" spans="2:3" hidden="1" x14ac:dyDescent="0.25">
      <c r="B91" s="12" t="str">
        <f>'Coupe du monde 2023'!K28&amp;"-"&amp;'Coupe du monde 2023'!F28</f>
        <v>Ecosse-Irlande</v>
      </c>
      <c r="C91" s="12" t="str">
        <f>'Coupe du monde 2023'!O28</f>
        <v>Irlande</v>
      </c>
    </row>
    <row r="92" spans="2:3" hidden="1" x14ac:dyDescent="0.25">
      <c r="B92" s="12" t="str">
        <f>'Coupe du monde 2023'!K29&amp;"-"&amp;'Coupe du monde 2023'!F29</f>
        <v>Roumanie-Tonga</v>
      </c>
      <c r="C92" s="12" t="str">
        <f>'Coupe du monde 2023'!O29</f>
        <v>Tonga</v>
      </c>
    </row>
    <row r="93" spans="2:3" hidden="1" x14ac:dyDescent="0.25">
      <c r="B93" s="12" t="str">
        <f>'Coupe du monde 2023'!K30&amp;"-"&amp;'Coupe du monde 2023'!F30</f>
        <v>Géorgie-Australie</v>
      </c>
      <c r="C93" s="12" t="str">
        <f>'Coupe du monde 2023'!O30</f>
        <v>Australie</v>
      </c>
    </row>
    <row r="94" spans="2:3" hidden="1" x14ac:dyDescent="0.25">
      <c r="B94" s="12" t="str">
        <f>'Coupe du monde 2023'!K31&amp;"-"&amp;'Coupe du monde 2023'!F31</f>
        <v>Fidji-Pays de Galles</v>
      </c>
      <c r="C94" s="12" t="str">
        <f>'Coupe du monde 2023'!O31</f>
        <v>Pays de Galles</v>
      </c>
    </row>
    <row r="95" spans="2:3" hidden="1" x14ac:dyDescent="0.25">
      <c r="B95" s="12" t="str">
        <f>'Coupe du monde 2023'!K32&amp;"-"&amp;'Coupe du monde 2023'!F32</f>
        <v>Portugal-Pays de Galles</v>
      </c>
      <c r="C95" s="12" t="str">
        <f>'Coupe du monde 2023'!O32</f>
        <v>Pays de Galles</v>
      </c>
    </row>
    <row r="96" spans="2:3" hidden="1" x14ac:dyDescent="0.25">
      <c r="B96" s="12" t="str">
        <f>'Coupe du monde 2023'!K33&amp;"-"&amp;'Coupe du monde 2023'!F33</f>
        <v>Fidji-Australie</v>
      </c>
      <c r="C96" s="12" t="str">
        <f>'Coupe du monde 2023'!O33</f>
        <v>Fidji</v>
      </c>
    </row>
    <row r="97" spans="2:3" hidden="1" x14ac:dyDescent="0.25">
      <c r="B97" s="12" t="str">
        <f>'Coupe du monde 2023'!K34&amp;"-"&amp;'Coupe du monde 2023'!F34</f>
        <v>Portugal-Géorgie</v>
      </c>
      <c r="C97" s="12" t="str">
        <f>'Coupe du monde 2023'!O34</f>
        <v>Nul</v>
      </c>
    </row>
    <row r="98" spans="2:3" hidden="1" x14ac:dyDescent="0.25">
      <c r="B98" s="12" t="str">
        <f>'Coupe du monde 2023'!K35&amp;"-"&amp;'Coupe du monde 2023'!F35</f>
        <v>Australie-Pays de Galles</v>
      </c>
      <c r="C98" s="12" t="str">
        <f>'Coupe du monde 2023'!O35</f>
        <v>Pays de Galles</v>
      </c>
    </row>
    <row r="99" spans="2:3" hidden="1" x14ac:dyDescent="0.25">
      <c r="B99" s="12" t="str">
        <f>'Coupe du monde 2023'!K36&amp;"-"&amp;'Coupe du monde 2023'!F36</f>
        <v>Géorgie-Fidji</v>
      </c>
      <c r="C99" s="12" t="str">
        <f>'Coupe du monde 2023'!O36</f>
        <v>Fidji</v>
      </c>
    </row>
    <row r="100" spans="2:3" hidden="1" x14ac:dyDescent="0.25">
      <c r="B100" s="12" t="str">
        <f>'Coupe du monde 2023'!K37&amp;"-"&amp;'Coupe du monde 2023'!F37</f>
        <v>Portugal-Australie</v>
      </c>
      <c r="C100" s="12" t="str">
        <f>'Coupe du monde 2023'!O37</f>
        <v>Australie</v>
      </c>
    </row>
    <row r="101" spans="2:3" hidden="1" x14ac:dyDescent="0.25">
      <c r="B101" s="12" t="str">
        <f>'Coupe du monde 2023'!K38&amp;"-"&amp;'Coupe du monde 2023'!F38</f>
        <v>Géorgie-Pays de Galles</v>
      </c>
      <c r="C101" s="12" t="str">
        <f>'Coupe du monde 2023'!O38</f>
        <v>Pays de Galles</v>
      </c>
    </row>
    <row r="102" spans="2:3" hidden="1" x14ac:dyDescent="0.25">
      <c r="B102" s="12" t="str">
        <f>'Coupe du monde 2023'!K39&amp;"-"&amp;'Coupe du monde 2023'!F39</f>
        <v>Portugal-Fidji</v>
      </c>
      <c r="C102" s="12" t="str">
        <f>'Coupe du monde 2023'!O39</f>
        <v>Portugal</v>
      </c>
    </row>
    <row r="103" spans="2:3" hidden="1" x14ac:dyDescent="0.25">
      <c r="B103" s="12" t="str">
        <f>'Coupe du monde 2023'!K40&amp;"-"&amp;'Coupe du monde 2023'!F40</f>
        <v>Argentine-Angleterre</v>
      </c>
      <c r="C103" s="12" t="str">
        <f>'Coupe du monde 2023'!O40</f>
        <v>Angleterre</v>
      </c>
    </row>
    <row r="104" spans="2:3" hidden="1" x14ac:dyDescent="0.25">
      <c r="B104" s="12" t="str">
        <f>'Coupe du monde 2023'!K41&amp;"-"&amp;'Coupe du monde 2023'!F41</f>
        <v>Chili-Japon</v>
      </c>
      <c r="C104" s="12" t="str">
        <f>'Coupe du monde 2023'!O41</f>
        <v>Japon</v>
      </c>
    </row>
    <row r="105" spans="2:3" hidden="1" x14ac:dyDescent="0.25">
      <c r="B105" s="12" t="str">
        <f>'Coupe du monde 2023'!K42&amp;"-"&amp;'Coupe du monde 2023'!F42</f>
        <v>Chili-Samoa</v>
      </c>
      <c r="C105" s="12" t="str">
        <f>'Coupe du monde 2023'!O42</f>
        <v>Samoa</v>
      </c>
    </row>
    <row r="106" spans="2:3" hidden="1" x14ac:dyDescent="0.25">
      <c r="B106" s="12" t="str">
        <f>'Coupe du monde 2023'!K43&amp;"-"&amp;'Coupe du monde 2023'!F43</f>
        <v>Japon-Angleterre</v>
      </c>
      <c r="C106" s="12" t="str">
        <f>'Coupe du monde 2023'!O43</f>
        <v>Angleterre</v>
      </c>
    </row>
    <row r="107" spans="2:3" hidden="1" x14ac:dyDescent="0.25">
      <c r="B107" s="12" t="str">
        <f>'Coupe du monde 2023'!K44&amp;"-"&amp;'Coupe du monde 2023'!F44</f>
        <v>Samoa-Argentine</v>
      </c>
      <c r="C107" s="12" t="str">
        <f>'Coupe du monde 2023'!O44</f>
        <v>Argentine</v>
      </c>
    </row>
    <row r="108" spans="2:3" hidden="1" x14ac:dyDescent="0.25">
      <c r="B108" s="12" t="str">
        <f>'Coupe du monde 2023'!K45&amp;"-"&amp;'Coupe du monde 2023'!F45</f>
        <v>Chili-Angleterre</v>
      </c>
      <c r="C108" s="12" t="str">
        <f>'Coupe du monde 2023'!O45</f>
        <v>Angleterre</v>
      </c>
    </row>
    <row r="109" spans="2:3" hidden="1" x14ac:dyDescent="0.25">
      <c r="B109" s="12" t="str">
        <f>'Coupe du monde 2023'!K46&amp;"-"&amp;'Coupe du monde 2023'!F46</f>
        <v>Samoa-Japon</v>
      </c>
      <c r="C109" s="12" t="str">
        <f>'Coupe du monde 2023'!O46</f>
        <v>Japon</v>
      </c>
    </row>
    <row r="110" spans="2:3" hidden="1" x14ac:dyDescent="0.25">
      <c r="B110" s="12" t="str">
        <f>'Coupe du monde 2023'!K47&amp;"-"&amp;'Coupe du monde 2023'!F47</f>
        <v>Chili-Argentine</v>
      </c>
      <c r="C110" s="12" t="str">
        <f>'Coupe du monde 2023'!O47</f>
        <v>Argentine</v>
      </c>
    </row>
    <row r="111" spans="2:3" hidden="1" x14ac:dyDescent="0.25">
      <c r="B111" s="12" t="str">
        <f>'Coupe du monde 2023'!K48&amp;"-"&amp;'Coupe du monde 2023'!F48</f>
        <v>Samoa-Angleterre</v>
      </c>
      <c r="C111" s="12" t="str">
        <f>'Coupe du monde 2023'!O48</f>
        <v>Angleterre</v>
      </c>
    </row>
    <row r="112" spans="2:3" hidden="1" x14ac:dyDescent="0.25">
      <c r="B112" s="12" t="str">
        <f>'Coupe du monde 2023'!K49&amp;"-"&amp;'Coupe du monde 2023'!F49</f>
        <v>Argentine-Japon</v>
      </c>
      <c r="C112" s="12" t="str">
        <f>'Coupe du monde 2023'!O49</f>
        <v>Argentine</v>
      </c>
    </row>
  </sheetData>
  <sheetProtection algorithmName="SHA-512" hashValue="hTSLpVN4uwlSDm1d6ueGcFjDPnc4AyhiWYRiRHKurP0qoEupCDYRUf4wrPe6WiVlSD2PfWKXnh4d/ua1YhwFiw==" saltValue="syO28I8trYq28xyEnnqRSQ==" spinCount="100000" sheet="1" objects="1" scenarios="1"/>
  <mergeCells count="7">
    <mergeCell ref="B20:B24"/>
    <mergeCell ref="B25:B29"/>
    <mergeCell ref="L8:N8"/>
    <mergeCell ref="P8:R8"/>
    <mergeCell ref="T8:U8"/>
    <mergeCell ref="B10:B14"/>
    <mergeCell ref="B15:B1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0901C-3B34-4C1F-A6E8-3AF851857C7B}">
  <sheetPr>
    <pageSetUpPr fitToPage="1"/>
  </sheetPr>
  <dimension ref="A1:ER146"/>
  <sheetViews>
    <sheetView showGridLines="0" tabSelected="1" topLeftCell="D1" zoomScale="90" zoomScaleNormal="90" workbookViewId="0">
      <selection activeCell="G10" sqref="G10"/>
    </sheetView>
  </sheetViews>
  <sheetFormatPr baseColWidth="10" defaultColWidth="11.375" defaultRowHeight="15.25" x14ac:dyDescent="0.25"/>
  <cols>
    <col min="1" max="1" width="1.875" style="12" hidden="1" customWidth="1"/>
    <col min="2" max="3" width="11.375" style="12" hidden="1" customWidth="1"/>
    <col min="4" max="4" width="1.625" style="12" customWidth="1"/>
    <col min="5" max="5" width="12.25" style="31" customWidth="1"/>
    <col min="6" max="6" width="23.25" style="12" customWidth="1"/>
    <col min="7" max="9" width="6" style="31" customWidth="1"/>
    <col min="10" max="10" width="5.75" style="31" customWidth="1"/>
    <col min="11" max="11" width="23.25" style="12" customWidth="1"/>
    <col min="12" max="12" width="14.875" style="12" hidden="1" customWidth="1"/>
    <col min="13" max="13" width="25.75" style="32" bestFit="1" customWidth="1"/>
    <col min="14" max="14" width="37.125" style="80" bestFit="1" customWidth="1"/>
    <col min="15" max="15" width="20.125" style="58" customWidth="1"/>
    <col min="16" max="19" width="22.75" style="58" hidden="1" customWidth="1"/>
    <col min="20" max="20" width="1.625" style="58" hidden="1" customWidth="1"/>
    <col min="21" max="21" width="6.625" style="58" hidden="1" customWidth="1"/>
    <col min="22" max="22" width="6.75" style="58" hidden="1" customWidth="1"/>
    <col min="23" max="40" width="6.625" style="58" hidden="1" customWidth="1"/>
    <col min="41" max="41" width="1.625" style="58" hidden="1" customWidth="1"/>
    <col min="42" max="42" width="6.625" style="58" hidden="1" customWidth="1"/>
    <col min="43" max="43" width="6.75" style="58" hidden="1" customWidth="1"/>
    <col min="44" max="61" width="6.625" style="58" hidden="1" customWidth="1"/>
    <col min="62" max="62" width="1.625" style="58" hidden="1" customWidth="1"/>
    <col min="63" max="63" width="6.625" style="58" hidden="1" customWidth="1"/>
    <col min="64" max="64" width="6.75" style="58" hidden="1" customWidth="1"/>
    <col min="65" max="82" width="6.625" style="58" hidden="1" customWidth="1"/>
    <col min="83" max="83" width="2.75" style="58" hidden="1" customWidth="1"/>
    <col min="84" max="84" width="6.625" style="58" hidden="1" customWidth="1"/>
    <col min="85" max="85" width="6.375" style="58" hidden="1" customWidth="1"/>
    <col min="86" max="103" width="6.625" style="58" hidden="1" customWidth="1"/>
    <col min="104" max="104" width="2.375" style="58" hidden="1" customWidth="1"/>
    <col min="105" max="105" width="6.625" style="58" hidden="1" customWidth="1"/>
    <col min="106" max="106" width="6.375" style="58" hidden="1" customWidth="1"/>
    <col min="107" max="124" width="6.625" style="58" hidden="1" customWidth="1"/>
    <col min="125" max="125" width="3.25" style="8" customWidth="1"/>
    <col min="126" max="126" width="5.25" style="8" customWidth="1"/>
    <col min="127" max="127" width="26.125" style="59" customWidth="1"/>
    <col min="128" max="128" width="10.375" style="12" customWidth="1"/>
    <col min="129" max="131" width="8.125" style="12" customWidth="1"/>
    <col min="132" max="132" width="7.875" style="8" customWidth="1"/>
    <col min="133" max="133" width="2.25" style="60" customWidth="1"/>
    <col min="134" max="134" width="32.375" style="12" customWidth="1"/>
    <col min="135" max="135" width="13.625" style="61" customWidth="1"/>
    <col min="136" max="136" width="13.625" style="61" hidden="1" customWidth="1"/>
    <col min="137" max="137" width="6.25" style="12" customWidth="1"/>
    <col min="138" max="138" width="32.375" style="12" customWidth="1"/>
    <col min="139" max="139" width="12.625" style="61" customWidth="1"/>
    <col min="140" max="140" width="12.625" style="61" hidden="1" customWidth="1"/>
    <col min="141" max="141" width="11.375" style="12"/>
    <col min="142" max="142" width="34.75" style="12" customWidth="1"/>
    <col min="143" max="143" width="11.625" style="61" customWidth="1"/>
    <col min="144" max="144" width="11.375" style="12"/>
    <col min="145" max="145" width="40.625" style="12" customWidth="1"/>
    <col min="146" max="146" width="7.875" style="61" customWidth="1"/>
    <col min="147" max="147" width="9.875" style="12" customWidth="1"/>
    <col min="148" max="148" width="4.625" style="12" customWidth="1"/>
    <col min="149" max="16384" width="11.375" style="12"/>
  </cols>
  <sheetData>
    <row r="1" spans="2:148" ht="34.65" x14ac:dyDescent="0.35">
      <c r="D1" s="2"/>
      <c r="E1" s="3" t="s">
        <v>65</v>
      </c>
      <c r="F1" s="3"/>
      <c r="G1" s="4"/>
      <c r="H1" s="4"/>
      <c r="I1" s="4"/>
      <c r="J1" s="4"/>
      <c r="K1" s="5"/>
      <c r="L1" s="5"/>
      <c r="M1" s="6"/>
      <c r="N1" s="76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W1" s="62" t="s">
        <v>64</v>
      </c>
      <c r="DX1"/>
      <c r="DY1"/>
      <c r="DZ1"/>
      <c r="EA1"/>
      <c r="EB1"/>
      <c r="EC1"/>
      <c r="ED1"/>
    </row>
    <row r="2" spans="2:148" ht="18" x14ac:dyDescent="0.3">
      <c r="D2" s="2"/>
      <c r="E2" s="13"/>
      <c r="F2" s="13"/>
      <c r="G2" s="14"/>
      <c r="H2" s="14"/>
      <c r="I2" s="14"/>
      <c r="J2" s="14"/>
      <c r="K2" s="15"/>
      <c r="L2" s="15"/>
      <c r="M2" s="16"/>
      <c r="N2" s="7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W2" s="221" t="s">
        <v>77</v>
      </c>
      <c r="DX2" s="221"/>
      <c r="DY2" s="221"/>
      <c r="DZ2" s="221"/>
      <c r="EA2" s="221"/>
      <c r="EB2" s="221"/>
      <c r="EC2"/>
      <c r="ED2"/>
    </row>
    <row r="3" spans="2:148" ht="22.85" x14ac:dyDescent="0.3">
      <c r="D3" s="2"/>
      <c r="E3" s="75" t="s">
        <v>9</v>
      </c>
      <c r="F3" s="18"/>
      <c r="G3" s="14"/>
      <c r="H3" s="14"/>
      <c r="I3" s="14"/>
      <c r="J3" s="14"/>
      <c r="K3" s="15"/>
      <c r="L3" s="15"/>
      <c r="M3" s="16"/>
      <c r="N3" s="77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20"/>
      <c r="DV3" s="20"/>
      <c r="DW3"/>
      <c r="DX3" s="64"/>
      <c r="DY3"/>
      <c r="DZ3"/>
      <c r="EA3"/>
      <c r="EB3"/>
      <c r="EC3"/>
      <c r="ED3"/>
    </row>
    <row r="4" spans="2:148" ht="18" x14ac:dyDescent="0.25">
      <c r="D4" s="2"/>
      <c r="E4" s="22"/>
      <c r="F4" s="23"/>
      <c r="G4" s="24"/>
      <c r="H4" s="24"/>
      <c r="I4" s="24"/>
      <c r="J4" s="24"/>
      <c r="K4" s="25"/>
      <c r="L4" s="25"/>
      <c r="M4" s="26"/>
      <c r="N4" s="78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20"/>
      <c r="DV4" s="20"/>
      <c r="DW4"/>
      <c r="DX4" s="1"/>
    </row>
    <row r="5" spans="2:148" ht="34.450000000000003" customHeight="1" x14ac:dyDescent="0.25">
      <c r="D5" s="2"/>
      <c r="E5" s="122" t="s">
        <v>18</v>
      </c>
      <c r="F5" s="27"/>
      <c r="G5" s="28"/>
      <c r="H5" s="28"/>
      <c r="I5" s="28"/>
      <c r="J5" s="28"/>
      <c r="K5" s="29"/>
      <c r="L5" s="29"/>
      <c r="M5" s="30"/>
      <c r="N5" s="7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W5"/>
      <c r="DX5"/>
      <c r="DY5"/>
      <c r="DZ5"/>
      <c r="EA5"/>
      <c r="EB5"/>
      <c r="EC5"/>
      <c r="ED5"/>
      <c r="EE5" s="8"/>
      <c r="EF5" s="8"/>
      <c r="EG5" s="2"/>
      <c r="EH5" s="10"/>
      <c r="EI5" s="11"/>
      <c r="EJ5" s="11"/>
      <c r="EK5" s="2"/>
      <c r="EL5" s="9"/>
      <c r="EM5" s="11"/>
      <c r="EN5" s="2"/>
      <c r="EO5" s="9"/>
      <c r="EP5" s="11"/>
      <c r="EQ5" s="2"/>
      <c r="ER5" s="2"/>
    </row>
    <row r="6" spans="2:148" ht="18.899999999999999" customHeight="1" x14ac:dyDescent="0.25">
      <c r="D6" s="2"/>
      <c r="E6" s="34" t="s">
        <v>146</v>
      </c>
      <c r="F6" s="2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W6" s="213" t="s">
        <v>47</v>
      </c>
      <c r="DX6" s="213"/>
      <c r="DY6" s="213"/>
      <c r="DZ6" s="213"/>
      <c r="EA6" s="213"/>
      <c r="EC6" s="8"/>
      <c r="ED6" s="213" t="s">
        <v>171</v>
      </c>
      <c r="EE6" s="213"/>
      <c r="EF6" s="25"/>
      <c r="EG6" s="5"/>
      <c r="EH6" s="196" t="s">
        <v>172</v>
      </c>
      <c r="EI6" s="196"/>
      <c r="EJ6" s="17"/>
      <c r="EK6" s="5"/>
      <c r="EL6" s="196" t="s">
        <v>48</v>
      </c>
      <c r="EM6" s="196"/>
      <c r="EN6" s="5"/>
      <c r="EO6" s="196"/>
      <c r="EP6" s="196"/>
      <c r="EQ6" s="17"/>
      <c r="ER6" s="2"/>
    </row>
    <row r="7" spans="2:148" ht="18.899999999999999" customHeight="1" x14ac:dyDescent="0.2">
      <c r="D7" s="2"/>
      <c r="E7" s="35"/>
      <c r="F7" s="35"/>
      <c r="G7" s="36"/>
      <c r="H7" s="36"/>
      <c r="I7" s="36"/>
      <c r="J7" s="36"/>
      <c r="K7" s="37"/>
      <c r="L7" s="37"/>
      <c r="M7" s="6"/>
      <c r="N7" s="81"/>
      <c r="O7" s="7"/>
      <c r="P7" s="7"/>
      <c r="Q7" s="7"/>
      <c r="R7" s="7"/>
      <c r="S7" s="7"/>
      <c r="T7" s="7"/>
      <c r="U7" s="95" t="s">
        <v>193</v>
      </c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95" t="s">
        <v>195</v>
      </c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95" t="s">
        <v>5</v>
      </c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95" t="s">
        <v>152</v>
      </c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95" t="s">
        <v>153</v>
      </c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W7" s="213"/>
      <c r="DX7" s="213"/>
      <c r="DY7" s="213"/>
      <c r="DZ7" s="213"/>
      <c r="EA7" s="213"/>
      <c r="EC7" s="8"/>
      <c r="ED7" s="213"/>
      <c r="EE7" s="213"/>
      <c r="EF7" s="25"/>
      <c r="EG7" s="5"/>
      <c r="EH7" s="196"/>
      <c r="EI7" s="196"/>
      <c r="EJ7" s="17"/>
      <c r="EK7" s="5"/>
      <c r="EL7" s="196"/>
      <c r="EM7" s="196"/>
      <c r="EN7" s="5"/>
      <c r="EO7" s="196"/>
      <c r="EP7" s="196"/>
      <c r="EQ7" s="17"/>
      <c r="ER7" s="2"/>
    </row>
    <row r="8" spans="2:148" ht="18.899999999999999" customHeight="1" x14ac:dyDescent="0.25">
      <c r="D8" s="2"/>
      <c r="E8" s="35"/>
      <c r="F8" s="35"/>
      <c r="G8" s="4"/>
      <c r="H8" s="4"/>
      <c r="I8" s="4"/>
      <c r="J8" s="4"/>
      <c r="K8" s="5"/>
      <c r="L8" s="5"/>
      <c r="M8" s="6"/>
      <c r="N8" s="76"/>
      <c r="O8" s="7"/>
      <c r="P8" s="7"/>
      <c r="Q8" s="7"/>
      <c r="R8" s="7"/>
      <c r="S8" s="7"/>
      <c r="T8" s="7"/>
      <c r="U8" s="131" t="str">
        <f>Paramètres!$D$10</f>
        <v>Nouvelle-Zélande</v>
      </c>
      <c r="V8" s="131" t="str">
        <f>Paramètres!$D$11</f>
        <v>France</v>
      </c>
      <c r="W8" s="131" t="str">
        <f>Paramètres!$D$12</f>
        <v>Italie</v>
      </c>
      <c r="X8" s="131" t="str">
        <f>Paramètres!$D$13</f>
        <v>Uruguay</v>
      </c>
      <c r="Y8" s="131" t="str">
        <f>Paramètres!$D$14</f>
        <v>Namibie</v>
      </c>
      <c r="Z8" s="131" t="str">
        <f>Paramètres!$D$15</f>
        <v>Afrique du Sud</v>
      </c>
      <c r="AA8" s="131" t="str">
        <f>Paramètres!$D$16</f>
        <v>Irlande</v>
      </c>
      <c r="AB8" s="131" t="str">
        <f>Paramètres!$D$17</f>
        <v>Ecosse</v>
      </c>
      <c r="AC8" s="131" t="str">
        <f>Paramètres!$D$18</f>
        <v>Tonga</v>
      </c>
      <c r="AD8" s="131" t="str">
        <f>Paramètres!$D$19</f>
        <v>Roumanie</v>
      </c>
      <c r="AE8" s="131" t="str">
        <f>Paramètres!$D$20</f>
        <v>Pays de Galles</v>
      </c>
      <c r="AF8" s="131" t="str">
        <f>Paramètres!$D$21</f>
        <v>Australie</v>
      </c>
      <c r="AG8" s="131" t="str">
        <f>Paramètres!$D$22</f>
        <v>Fidji</v>
      </c>
      <c r="AH8" s="131" t="str">
        <f>Paramètres!$D$23</f>
        <v>Géorgie</v>
      </c>
      <c r="AI8" s="131" t="str">
        <f>Paramètres!$D$24</f>
        <v>Portugal</v>
      </c>
      <c r="AJ8" s="131" t="str">
        <f>Paramètres!$D$25</f>
        <v>Angleterre</v>
      </c>
      <c r="AK8" s="131" t="str">
        <f>Paramètres!$D$26</f>
        <v>Japon</v>
      </c>
      <c r="AL8" s="131" t="str">
        <f>Paramètres!$D$27</f>
        <v>Argentine</v>
      </c>
      <c r="AM8" s="131" t="str">
        <f>Paramètres!$D$28</f>
        <v>Samoa</v>
      </c>
      <c r="AN8" s="131" t="str">
        <f>Paramètres!$D$29</f>
        <v>Chili</v>
      </c>
      <c r="AO8" s="7"/>
      <c r="AP8" s="131" t="str">
        <f>Paramètres!$D$10</f>
        <v>Nouvelle-Zélande</v>
      </c>
      <c r="AQ8" s="131" t="str">
        <f>Paramètres!$D$11</f>
        <v>France</v>
      </c>
      <c r="AR8" s="131" t="str">
        <f>Paramètres!$D$12</f>
        <v>Italie</v>
      </c>
      <c r="AS8" s="131" t="str">
        <f>Paramètres!$D$13</f>
        <v>Uruguay</v>
      </c>
      <c r="AT8" s="131" t="str">
        <f>Paramètres!$D$14</f>
        <v>Namibie</v>
      </c>
      <c r="AU8" s="131" t="str">
        <f>Paramètres!$D$15</f>
        <v>Afrique du Sud</v>
      </c>
      <c r="AV8" s="131" t="str">
        <f>Paramètres!$D$16</f>
        <v>Irlande</v>
      </c>
      <c r="AW8" s="131" t="str">
        <f>Paramètres!$D$17</f>
        <v>Ecosse</v>
      </c>
      <c r="AX8" s="131" t="str">
        <f>Paramètres!$D$18</f>
        <v>Tonga</v>
      </c>
      <c r="AY8" s="131" t="str">
        <f>Paramètres!$D$19</f>
        <v>Roumanie</v>
      </c>
      <c r="AZ8" s="131" t="str">
        <f>Paramètres!$D$20</f>
        <v>Pays de Galles</v>
      </c>
      <c r="BA8" s="131" t="str">
        <f>Paramètres!$D$21</f>
        <v>Australie</v>
      </c>
      <c r="BB8" s="131" t="str">
        <f>Paramètres!$D$22</f>
        <v>Fidji</v>
      </c>
      <c r="BC8" s="131" t="str">
        <f>Paramètres!$D$23</f>
        <v>Géorgie</v>
      </c>
      <c r="BD8" s="131" t="str">
        <f>Paramètres!$D$24</f>
        <v>Portugal</v>
      </c>
      <c r="BE8" s="131" t="str">
        <f>Paramètres!$D$25</f>
        <v>Angleterre</v>
      </c>
      <c r="BF8" s="131" t="str">
        <f>Paramètres!$D$26</f>
        <v>Japon</v>
      </c>
      <c r="BG8" s="131" t="str">
        <f>Paramètres!$D$27</f>
        <v>Argentine</v>
      </c>
      <c r="BH8" s="131" t="str">
        <f>Paramètres!$D$28</f>
        <v>Samoa</v>
      </c>
      <c r="BI8" s="131" t="str">
        <f>Paramètres!$D$29</f>
        <v>Chili</v>
      </c>
      <c r="BJ8" s="7"/>
      <c r="BK8" s="131" t="str">
        <f>Paramètres!$D$10</f>
        <v>Nouvelle-Zélande</v>
      </c>
      <c r="BL8" s="131" t="str">
        <f>Paramètres!$D$11</f>
        <v>France</v>
      </c>
      <c r="BM8" s="131" t="str">
        <f>Paramètres!$D$12</f>
        <v>Italie</v>
      </c>
      <c r="BN8" s="131" t="str">
        <f>Paramètres!$D$13</f>
        <v>Uruguay</v>
      </c>
      <c r="BO8" s="131" t="str">
        <f>Paramètres!$D$14</f>
        <v>Namibie</v>
      </c>
      <c r="BP8" s="131" t="str">
        <f>Paramètres!$D$15</f>
        <v>Afrique du Sud</v>
      </c>
      <c r="BQ8" s="131" t="str">
        <f>Paramètres!$D$16</f>
        <v>Irlande</v>
      </c>
      <c r="BR8" s="131" t="str">
        <f>Paramètres!$D$17</f>
        <v>Ecosse</v>
      </c>
      <c r="BS8" s="131" t="str">
        <f>Paramètres!$D$18</f>
        <v>Tonga</v>
      </c>
      <c r="BT8" s="131" t="str">
        <f>Paramètres!$D$19</f>
        <v>Roumanie</v>
      </c>
      <c r="BU8" s="131" t="str">
        <f>Paramètres!$D$20</f>
        <v>Pays de Galles</v>
      </c>
      <c r="BV8" s="131" t="str">
        <f>Paramètres!$D$21</f>
        <v>Australie</v>
      </c>
      <c r="BW8" s="131" t="str">
        <f>Paramètres!$D$22</f>
        <v>Fidji</v>
      </c>
      <c r="BX8" s="131" t="str">
        <f>Paramètres!$D$23</f>
        <v>Géorgie</v>
      </c>
      <c r="BY8" s="131" t="str">
        <f>Paramètres!$D$24</f>
        <v>Portugal</v>
      </c>
      <c r="BZ8" s="131" t="str">
        <f>Paramètres!$D$25</f>
        <v>Angleterre</v>
      </c>
      <c r="CA8" s="131" t="str">
        <f>Paramètres!$D$26</f>
        <v>Japon</v>
      </c>
      <c r="CB8" s="131" t="str">
        <f>Paramètres!$D$27</f>
        <v>Argentine</v>
      </c>
      <c r="CC8" s="131" t="str">
        <f>Paramètres!$D$28</f>
        <v>Samoa</v>
      </c>
      <c r="CD8" s="131" t="str">
        <f>Paramètres!$D$29</f>
        <v>Chili</v>
      </c>
      <c r="CE8" s="132"/>
      <c r="CF8" s="131" t="str">
        <f>Paramètres!$D$10</f>
        <v>Nouvelle-Zélande</v>
      </c>
      <c r="CG8" s="131" t="str">
        <f>Paramètres!$D$11</f>
        <v>France</v>
      </c>
      <c r="CH8" s="131" t="str">
        <f>Paramètres!$D$12</f>
        <v>Italie</v>
      </c>
      <c r="CI8" s="131" t="str">
        <f>Paramètres!$D$13</f>
        <v>Uruguay</v>
      </c>
      <c r="CJ8" s="131" t="str">
        <f>Paramètres!$D$14</f>
        <v>Namibie</v>
      </c>
      <c r="CK8" s="131" t="str">
        <f>Paramètres!$D$15</f>
        <v>Afrique du Sud</v>
      </c>
      <c r="CL8" s="131" t="str">
        <f>Paramètres!$D$16</f>
        <v>Irlande</v>
      </c>
      <c r="CM8" s="131" t="str">
        <f>Paramètres!$D$17</f>
        <v>Ecosse</v>
      </c>
      <c r="CN8" s="131" t="str">
        <f>Paramètres!$D$18</f>
        <v>Tonga</v>
      </c>
      <c r="CO8" s="131" t="str">
        <f>Paramètres!$D$19</f>
        <v>Roumanie</v>
      </c>
      <c r="CP8" s="131" t="str">
        <f>Paramètres!$D$20</f>
        <v>Pays de Galles</v>
      </c>
      <c r="CQ8" s="131" t="str">
        <f>Paramètres!$D$21</f>
        <v>Australie</v>
      </c>
      <c r="CR8" s="131" t="str">
        <f>Paramètres!$D$22</f>
        <v>Fidji</v>
      </c>
      <c r="CS8" s="131" t="str">
        <f>Paramètres!$D$23</f>
        <v>Géorgie</v>
      </c>
      <c r="CT8" s="131" t="str">
        <f>Paramètres!$D$24</f>
        <v>Portugal</v>
      </c>
      <c r="CU8" s="131" t="str">
        <f>Paramètres!$D$25</f>
        <v>Angleterre</v>
      </c>
      <c r="CV8" s="131" t="str">
        <f>Paramètres!$D$26</f>
        <v>Japon</v>
      </c>
      <c r="CW8" s="131" t="str">
        <f>Paramètres!$D$27</f>
        <v>Argentine</v>
      </c>
      <c r="CX8" s="131" t="str">
        <f>Paramètres!$D$28</f>
        <v>Samoa</v>
      </c>
      <c r="CY8" s="131" t="str">
        <f>Paramètres!$D$29</f>
        <v>Chili</v>
      </c>
      <c r="CZ8" s="133"/>
      <c r="DA8" s="131" t="str">
        <f>Paramètres!$D$10</f>
        <v>Nouvelle-Zélande</v>
      </c>
      <c r="DB8" s="131" t="str">
        <f>Paramètres!$D$11</f>
        <v>France</v>
      </c>
      <c r="DC8" s="131" t="str">
        <f>Paramètres!$D$12</f>
        <v>Italie</v>
      </c>
      <c r="DD8" s="131" t="str">
        <f>Paramètres!$D$13</f>
        <v>Uruguay</v>
      </c>
      <c r="DE8" s="131" t="str">
        <f>Paramètres!$D$14</f>
        <v>Namibie</v>
      </c>
      <c r="DF8" s="131" t="str">
        <f>Paramètres!$D$15</f>
        <v>Afrique du Sud</v>
      </c>
      <c r="DG8" s="131" t="str">
        <f>Paramètres!$D$16</f>
        <v>Irlande</v>
      </c>
      <c r="DH8" s="131" t="str">
        <f>Paramètres!$D$17</f>
        <v>Ecosse</v>
      </c>
      <c r="DI8" s="131" t="str">
        <f>Paramètres!$D$18</f>
        <v>Tonga</v>
      </c>
      <c r="DJ8" s="131" t="str">
        <f>Paramètres!$D$19</f>
        <v>Roumanie</v>
      </c>
      <c r="DK8" s="131" t="str">
        <f>Paramètres!$D$20</f>
        <v>Pays de Galles</v>
      </c>
      <c r="DL8" s="131" t="str">
        <f>Paramètres!$D$21</f>
        <v>Australie</v>
      </c>
      <c r="DM8" s="131" t="str">
        <f>Paramètres!$D$22</f>
        <v>Fidji</v>
      </c>
      <c r="DN8" s="131" t="str">
        <f>Paramètres!$D$23</f>
        <v>Géorgie</v>
      </c>
      <c r="DO8" s="131" t="str">
        <f>Paramètres!$D$24</f>
        <v>Portugal</v>
      </c>
      <c r="DP8" s="131" t="str">
        <f>Paramètres!$D$25</f>
        <v>Angleterre</v>
      </c>
      <c r="DQ8" s="131" t="str">
        <f>Paramètres!$D$26</f>
        <v>Japon</v>
      </c>
      <c r="DR8" s="131" t="str">
        <f>Paramètres!$D$27</f>
        <v>Argentine</v>
      </c>
      <c r="DS8" s="131" t="str">
        <f>Paramètres!$D$28</f>
        <v>Samoa</v>
      </c>
      <c r="DT8" s="131" t="str">
        <f>Paramètres!$D$29</f>
        <v>Chili</v>
      </c>
      <c r="DW8" s="5"/>
      <c r="DX8" s="5"/>
      <c r="DY8" s="5"/>
      <c r="DZ8" s="5"/>
      <c r="EA8" s="5"/>
      <c r="EC8" s="8"/>
      <c r="ED8" s="9"/>
      <c r="EG8" s="2"/>
      <c r="EH8" s="10"/>
      <c r="EI8" s="11"/>
      <c r="EJ8" s="11"/>
      <c r="EK8" s="2"/>
      <c r="EL8" s="9"/>
      <c r="EM8" s="11"/>
      <c r="EN8" s="2"/>
      <c r="EO8" s="9"/>
      <c r="EP8" s="11"/>
      <c r="EQ8" s="2"/>
      <c r="ER8" s="2"/>
    </row>
    <row r="9" spans="2:148" ht="27" customHeight="1" x14ac:dyDescent="0.2">
      <c r="B9" s="12" t="s">
        <v>38</v>
      </c>
      <c r="C9" s="12" t="s">
        <v>39</v>
      </c>
      <c r="D9" s="2"/>
      <c r="E9" s="74" t="s">
        <v>7</v>
      </c>
      <c r="F9" s="166"/>
      <c r="G9" s="169" t="s">
        <v>0</v>
      </c>
      <c r="H9" s="201" t="s">
        <v>194</v>
      </c>
      <c r="I9" s="202"/>
      <c r="J9" s="167" t="s">
        <v>0</v>
      </c>
      <c r="K9" s="168"/>
      <c r="L9" s="182" t="s">
        <v>197</v>
      </c>
      <c r="M9" s="40" t="s">
        <v>8</v>
      </c>
      <c r="N9" s="82" t="s">
        <v>10</v>
      </c>
      <c r="O9" s="41" t="s">
        <v>6</v>
      </c>
      <c r="P9" s="41" t="s">
        <v>196</v>
      </c>
      <c r="Q9" s="41" t="s">
        <v>200</v>
      </c>
      <c r="R9" s="41" t="s">
        <v>199</v>
      </c>
      <c r="S9" s="184" t="s">
        <v>198</v>
      </c>
      <c r="T9" s="93"/>
      <c r="U9" s="97">
        <f>SUM(U10:U49)</f>
        <v>3</v>
      </c>
      <c r="V9" s="97">
        <f t="shared" ref="V9:AN9" si="0">SUM(V10:V49)</f>
        <v>2</v>
      </c>
      <c r="W9" s="97">
        <f t="shared" si="0"/>
        <v>2</v>
      </c>
      <c r="X9" s="97">
        <f t="shared" si="0"/>
        <v>1</v>
      </c>
      <c r="Y9" s="97">
        <f t="shared" si="0"/>
        <v>0</v>
      </c>
      <c r="Z9" s="97">
        <f t="shared" si="0"/>
        <v>2</v>
      </c>
      <c r="AA9" s="97">
        <f t="shared" si="0"/>
        <v>3</v>
      </c>
      <c r="AB9" s="97">
        <f t="shared" si="0"/>
        <v>2</v>
      </c>
      <c r="AC9" s="97">
        <f t="shared" si="0"/>
        <v>1</v>
      </c>
      <c r="AD9" s="97">
        <f t="shared" si="0"/>
        <v>0</v>
      </c>
      <c r="AE9" s="97">
        <f t="shared" si="0"/>
        <v>3</v>
      </c>
      <c r="AF9" s="97">
        <f t="shared" si="0"/>
        <v>2</v>
      </c>
      <c r="AG9" s="97">
        <f t="shared" si="0"/>
        <v>1</v>
      </c>
      <c r="AH9" s="97">
        <f t="shared" si="0"/>
        <v>0</v>
      </c>
      <c r="AI9" s="97">
        <f t="shared" si="0"/>
        <v>0</v>
      </c>
      <c r="AJ9" s="97">
        <f t="shared" si="0"/>
        <v>2</v>
      </c>
      <c r="AK9" s="97">
        <f t="shared" si="0"/>
        <v>1</v>
      </c>
      <c r="AL9" s="97">
        <f t="shared" si="0"/>
        <v>2</v>
      </c>
      <c r="AM9" s="97">
        <f t="shared" si="0"/>
        <v>1</v>
      </c>
      <c r="AN9" s="97">
        <f t="shared" si="0"/>
        <v>0</v>
      </c>
      <c r="AO9" s="93"/>
      <c r="AP9" s="97">
        <f>SUM(AP10:AP49)</f>
        <v>0</v>
      </c>
      <c r="AQ9" s="97">
        <f t="shared" ref="AQ9:BI9" si="1">SUM(AQ10:AQ49)</f>
        <v>0</v>
      </c>
      <c r="AR9" s="97">
        <f t="shared" si="1"/>
        <v>0</v>
      </c>
      <c r="AS9" s="97">
        <f t="shared" si="1"/>
        <v>0</v>
      </c>
      <c r="AT9" s="97">
        <f t="shared" si="1"/>
        <v>0</v>
      </c>
      <c r="AU9" s="97">
        <f t="shared" si="1"/>
        <v>1</v>
      </c>
      <c r="AV9" s="97">
        <f t="shared" si="1"/>
        <v>0</v>
      </c>
      <c r="AW9" s="97">
        <f t="shared" si="1"/>
        <v>0</v>
      </c>
      <c r="AX9" s="97">
        <f t="shared" si="1"/>
        <v>0</v>
      </c>
      <c r="AY9" s="97">
        <f t="shared" si="1"/>
        <v>0</v>
      </c>
      <c r="AZ9" s="97">
        <f t="shared" si="1"/>
        <v>0</v>
      </c>
      <c r="BA9" s="97">
        <f t="shared" si="1"/>
        <v>1</v>
      </c>
      <c r="BB9" s="97">
        <f t="shared" si="1"/>
        <v>2</v>
      </c>
      <c r="BC9" s="97">
        <f t="shared" si="1"/>
        <v>1</v>
      </c>
      <c r="BD9" s="97">
        <f t="shared" si="1"/>
        <v>0</v>
      </c>
      <c r="BE9" s="97">
        <f t="shared" si="1"/>
        <v>0</v>
      </c>
      <c r="BF9" s="97">
        <f t="shared" si="1"/>
        <v>0</v>
      </c>
      <c r="BG9" s="97">
        <f t="shared" si="1"/>
        <v>0</v>
      </c>
      <c r="BH9" s="97">
        <f t="shared" si="1"/>
        <v>2</v>
      </c>
      <c r="BI9" s="97">
        <f t="shared" si="1"/>
        <v>0</v>
      </c>
      <c r="BJ9" s="93"/>
      <c r="BK9" s="97">
        <f>SUM(BK10:BK49)</f>
        <v>12</v>
      </c>
      <c r="BL9" s="97">
        <f t="shared" ref="BL9:CD9" si="2">SUM(BL10:BL49)</f>
        <v>16</v>
      </c>
      <c r="BM9" s="97">
        <f t="shared" si="2"/>
        <v>8</v>
      </c>
      <c r="BN9" s="97">
        <f t="shared" si="2"/>
        <v>4</v>
      </c>
      <c r="BO9" s="97">
        <f t="shared" si="2"/>
        <v>0</v>
      </c>
      <c r="BP9" s="97">
        <f t="shared" si="2"/>
        <v>12</v>
      </c>
      <c r="BQ9" s="97">
        <f t="shared" si="2"/>
        <v>16</v>
      </c>
      <c r="BR9" s="97">
        <f t="shared" si="2"/>
        <v>8</v>
      </c>
      <c r="BS9" s="97">
        <f t="shared" si="2"/>
        <v>4</v>
      </c>
      <c r="BT9" s="97">
        <f t="shared" si="2"/>
        <v>0</v>
      </c>
      <c r="BU9" s="97">
        <f t="shared" si="2"/>
        <v>16</v>
      </c>
      <c r="BV9" s="97">
        <f t="shared" si="2"/>
        <v>8</v>
      </c>
      <c r="BW9" s="97">
        <f t="shared" si="2"/>
        <v>8</v>
      </c>
      <c r="BX9" s="97">
        <f t="shared" si="2"/>
        <v>2</v>
      </c>
      <c r="BY9" s="97">
        <f t="shared" si="2"/>
        <v>6</v>
      </c>
      <c r="BZ9" s="97">
        <f t="shared" si="2"/>
        <v>16</v>
      </c>
      <c r="CA9" s="97">
        <f t="shared" si="2"/>
        <v>8</v>
      </c>
      <c r="CB9" s="97">
        <f t="shared" si="2"/>
        <v>12</v>
      </c>
      <c r="CC9" s="97">
        <f t="shared" si="2"/>
        <v>4</v>
      </c>
      <c r="CD9" s="97">
        <f t="shared" si="2"/>
        <v>0</v>
      </c>
      <c r="CE9" s="98"/>
      <c r="CF9" s="97">
        <f>SUM(CF10:CF49)</f>
        <v>253</v>
      </c>
      <c r="CG9" s="97">
        <f t="shared" ref="CG9:CY9" si="3">SUM(CG10:CG49)</f>
        <v>210</v>
      </c>
      <c r="CH9" s="97">
        <f t="shared" si="3"/>
        <v>114</v>
      </c>
      <c r="CI9" s="97">
        <f t="shared" si="3"/>
        <v>65</v>
      </c>
      <c r="CJ9" s="97">
        <f t="shared" si="3"/>
        <v>37</v>
      </c>
      <c r="CK9" s="97">
        <f t="shared" si="3"/>
        <v>151</v>
      </c>
      <c r="CL9" s="97">
        <f t="shared" si="3"/>
        <v>190</v>
      </c>
      <c r="CM9" s="97">
        <f t="shared" si="3"/>
        <v>146</v>
      </c>
      <c r="CN9" s="97">
        <f t="shared" si="3"/>
        <v>96</v>
      </c>
      <c r="CO9" s="97">
        <f t="shared" si="3"/>
        <v>32</v>
      </c>
      <c r="CP9" s="97">
        <f t="shared" si="3"/>
        <v>143</v>
      </c>
      <c r="CQ9" s="97">
        <f t="shared" si="3"/>
        <v>90</v>
      </c>
      <c r="CR9" s="97">
        <f t="shared" si="3"/>
        <v>88</v>
      </c>
      <c r="CS9" s="97">
        <f t="shared" si="3"/>
        <v>64</v>
      </c>
      <c r="CT9" s="97">
        <f t="shared" si="3"/>
        <v>64</v>
      </c>
      <c r="CU9" s="97">
        <f t="shared" si="3"/>
        <v>150</v>
      </c>
      <c r="CV9" s="97">
        <f t="shared" si="3"/>
        <v>109</v>
      </c>
      <c r="CW9" s="97">
        <f t="shared" si="3"/>
        <v>127</v>
      </c>
      <c r="CX9" s="97">
        <f t="shared" si="3"/>
        <v>92</v>
      </c>
      <c r="CY9" s="97">
        <f t="shared" si="3"/>
        <v>27</v>
      </c>
      <c r="CZ9" s="98"/>
      <c r="DA9" s="97">
        <f>SUM(DA10:DA49)</f>
        <v>47</v>
      </c>
      <c r="DB9" s="97">
        <f t="shared" ref="DB9:DT9" si="4">SUM(DB10:DB49)</f>
        <v>32</v>
      </c>
      <c r="DC9" s="97">
        <f t="shared" si="4"/>
        <v>181</v>
      </c>
      <c r="DD9" s="97">
        <f t="shared" si="4"/>
        <v>164</v>
      </c>
      <c r="DE9" s="97">
        <f t="shared" si="4"/>
        <v>255</v>
      </c>
      <c r="DF9" s="97">
        <f t="shared" si="4"/>
        <v>34</v>
      </c>
      <c r="DG9" s="97">
        <f t="shared" si="4"/>
        <v>46</v>
      </c>
      <c r="DH9" s="97">
        <f t="shared" si="4"/>
        <v>71</v>
      </c>
      <c r="DI9" s="97">
        <f t="shared" si="4"/>
        <v>177</v>
      </c>
      <c r="DJ9" s="97">
        <f t="shared" si="4"/>
        <v>287</v>
      </c>
      <c r="DK9" s="97">
        <f t="shared" si="4"/>
        <v>59</v>
      </c>
      <c r="DL9" s="97">
        <f t="shared" si="4"/>
        <v>91</v>
      </c>
      <c r="DM9" s="97">
        <f t="shared" si="4"/>
        <v>83</v>
      </c>
      <c r="DN9" s="97">
        <f t="shared" si="4"/>
        <v>113</v>
      </c>
      <c r="DO9" s="97">
        <f t="shared" si="4"/>
        <v>103</v>
      </c>
      <c r="DP9" s="97">
        <f t="shared" si="4"/>
        <v>39</v>
      </c>
      <c r="DQ9" s="97">
        <f t="shared" si="4"/>
        <v>107</v>
      </c>
      <c r="DR9" s="97">
        <f t="shared" si="4"/>
        <v>69</v>
      </c>
      <c r="DS9" s="97">
        <f t="shared" si="4"/>
        <v>75</v>
      </c>
      <c r="DT9" s="97">
        <f t="shared" si="4"/>
        <v>215</v>
      </c>
      <c r="DW9" s="120"/>
      <c r="DX9" s="121"/>
      <c r="DY9" s="121"/>
      <c r="DZ9" s="121"/>
      <c r="EA9" s="121"/>
      <c r="EB9" s="206"/>
      <c r="EC9" s="206"/>
      <c r="ED9" s="155"/>
      <c r="EE9" s="8" t="s">
        <v>0</v>
      </c>
      <c r="EF9" s="8"/>
      <c r="EG9" s="2"/>
      <c r="EH9" s="10"/>
      <c r="EI9" s="11"/>
      <c r="EJ9" s="11"/>
      <c r="EK9" s="2"/>
      <c r="EL9" s="9"/>
      <c r="EM9" s="11"/>
      <c r="EN9" s="2"/>
      <c r="EO9" s="9"/>
      <c r="EP9" s="11"/>
      <c r="EQ9" s="2"/>
      <c r="ER9" s="2"/>
    </row>
    <row r="10" spans="2:148" ht="18.7" customHeight="1" x14ac:dyDescent="0.2">
      <c r="B10" s="43" t="s">
        <v>19</v>
      </c>
      <c r="C10" s="43" t="s">
        <v>35</v>
      </c>
      <c r="D10" s="2"/>
      <c r="E10" s="215" t="s">
        <v>37</v>
      </c>
      <c r="F10" s="43" t="str">
        <f>VLOOKUP(B10,Paramètres!$C$10:$D$29,2,0)</f>
        <v>France</v>
      </c>
      <c r="G10" s="176">
        <v>27</v>
      </c>
      <c r="H10" s="170">
        <v>2</v>
      </c>
      <c r="I10" s="171">
        <v>2</v>
      </c>
      <c r="J10" s="179">
        <v>13</v>
      </c>
      <c r="K10" s="43" t="str">
        <f>VLOOKUP(C10,Paramètres!$C$10:$D$29,2,0)</f>
        <v>Nouvelle-Zélande</v>
      </c>
      <c r="L10" s="183">
        <f>IF(ISBLANK(J10),"",J10)</f>
        <v>13</v>
      </c>
      <c r="M10" s="44" t="s">
        <v>106</v>
      </c>
      <c r="N10" s="83" t="s">
        <v>97</v>
      </c>
      <c r="O10" s="186" t="str">
        <f t="shared" ref="O10:O49" si="5">IF(G10&gt;J10,F10,IF(G10&lt;J10,K10,IF(G10="","Non joué",IF(G10=J10,"Nul"))))</f>
        <v>France</v>
      </c>
      <c r="P10" s="45" t="str">
        <f>IF(F10=O10,K10,IF(K10=O10,F10,"Non joué"))</f>
        <v>Nouvelle-Zélande</v>
      </c>
      <c r="Q10" s="45">
        <f>IF(ISERROR(IF(ISERROR(VLOOKUP(O10,$F10:$G10,2,0)),VLOOKUP(O10,$K10:$L10,2,0),VLOOKUP(O10,$F10:$G10,2,0))),"",IF(ISERROR(VLOOKUP(O10,$F10:$G10,2,0)),VLOOKUP(O10,$K10:$L10,2,0),VLOOKUP(O10,$F10:$G10,2,0)))</f>
        <v>27</v>
      </c>
      <c r="R10" s="45">
        <f>IF(ISERROR(IF(ISERROR(VLOOKUP(P10,$F10:$G10,2,0)),VLOOKUP(P10,$K10:$L10,2,0),VLOOKUP(P10,$F10:$G10,2,0))),"",IF(ISERROR(VLOOKUP(P10,$F10:$G10,2,0)),VLOOKUP(P10,$K10:$L10,2,0),VLOOKUP(P10,$F10:$G10,2,0)))</f>
        <v>13</v>
      </c>
      <c r="S10" s="45" t="str">
        <f>IF(ISERROR(IF((Q10-R10)&lt;=7,"oui","non")),"",IF((Q10-R10)&lt;=7,"oui","non"))</f>
        <v>non</v>
      </c>
      <c r="T10" s="94"/>
      <c r="U10" s="96">
        <f>IF($F10=U$8,IF($H10&gt;=4,1,0),0)+IF($K10=U$8,IF($I10&gt;=4,1,0),0)</f>
        <v>0</v>
      </c>
      <c r="V10" s="96">
        <f t="shared" ref="V10:AN23" si="6">IF($F10=V$8,IF($H10&gt;=4,1,0),0)+IF($K10=V$8,IF($I10&gt;=4,1,0),0)</f>
        <v>0</v>
      </c>
      <c r="W10" s="96">
        <f t="shared" si="6"/>
        <v>0</v>
      </c>
      <c r="X10" s="96">
        <f t="shared" si="6"/>
        <v>0</v>
      </c>
      <c r="Y10" s="96">
        <f t="shared" si="6"/>
        <v>0</v>
      </c>
      <c r="Z10" s="96">
        <f t="shared" si="6"/>
        <v>0</v>
      </c>
      <c r="AA10" s="96">
        <f t="shared" si="6"/>
        <v>0</v>
      </c>
      <c r="AB10" s="96">
        <f t="shared" si="6"/>
        <v>0</v>
      </c>
      <c r="AC10" s="96">
        <f t="shared" si="6"/>
        <v>0</v>
      </c>
      <c r="AD10" s="96">
        <f t="shared" si="6"/>
        <v>0</v>
      </c>
      <c r="AE10" s="96">
        <f t="shared" si="6"/>
        <v>0</v>
      </c>
      <c r="AF10" s="96">
        <f t="shared" si="6"/>
        <v>0</v>
      </c>
      <c r="AG10" s="96">
        <f t="shared" si="6"/>
        <v>0</v>
      </c>
      <c r="AH10" s="96">
        <f t="shared" si="6"/>
        <v>0</v>
      </c>
      <c r="AI10" s="96">
        <f t="shared" si="6"/>
        <v>0</v>
      </c>
      <c r="AJ10" s="96">
        <f t="shared" si="6"/>
        <v>0</v>
      </c>
      <c r="AK10" s="96">
        <f t="shared" si="6"/>
        <v>0</v>
      </c>
      <c r="AL10" s="96">
        <f t="shared" si="6"/>
        <v>0</v>
      </c>
      <c r="AM10" s="96">
        <f t="shared" si="6"/>
        <v>0</v>
      </c>
      <c r="AN10" s="96">
        <f t="shared" si="6"/>
        <v>0</v>
      </c>
      <c r="AO10" s="94"/>
      <c r="AP10" s="96">
        <f>IF($P10=AP$8,IF($S10="oui",1,0),0)</f>
        <v>0</v>
      </c>
      <c r="AQ10" s="96">
        <f t="shared" ref="AQ10:BI23" si="7">IF($P10=AQ$8,IF($S10="oui",1,0),0)</f>
        <v>0</v>
      </c>
      <c r="AR10" s="96">
        <f t="shared" si="7"/>
        <v>0</v>
      </c>
      <c r="AS10" s="96">
        <f t="shared" si="7"/>
        <v>0</v>
      </c>
      <c r="AT10" s="96">
        <f t="shared" si="7"/>
        <v>0</v>
      </c>
      <c r="AU10" s="96">
        <f t="shared" si="7"/>
        <v>0</v>
      </c>
      <c r="AV10" s="96">
        <f t="shared" si="7"/>
        <v>0</v>
      </c>
      <c r="AW10" s="96">
        <f t="shared" si="7"/>
        <v>0</v>
      </c>
      <c r="AX10" s="96">
        <f t="shared" si="7"/>
        <v>0</v>
      </c>
      <c r="AY10" s="96">
        <f t="shared" si="7"/>
        <v>0</v>
      </c>
      <c r="AZ10" s="96">
        <f t="shared" si="7"/>
        <v>0</v>
      </c>
      <c r="BA10" s="96">
        <f t="shared" si="7"/>
        <v>0</v>
      </c>
      <c r="BB10" s="96">
        <f t="shared" si="7"/>
        <v>0</v>
      </c>
      <c r="BC10" s="96">
        <f t="shared" si="7"/>
        <v>0</v>
      </c>
      <c r="BD10" s="96">
        <f t="shared" si="7"/>
        <v>0</v>
      </c>
      <c r="BE10" s="96">
        <f t="shared" si="7"/>
        <v>0</v>
      </c>
      <c r="BF10" s="96">
        <f t="shared" si="7"/>
        <v>0</v>
      </c>
      <c r="BG10" s="96">
        <f t="shared" si="7"/>
        <v>0</v>
      </c>
      <c r="BH10" s="96">
        <f t="shared" si="7"/>
        <v>0</v>
      </c>
      <c r="BI10" s="96">
        <f t="shared" si="7"/>
        <v>0</v>
      </c>
      <c r="BJ10" s="94"/>
      <c r="BK10" s="96">
        <f t="shared" ref="BK10:BT19" si="8">IF($O10=BK$8,4,IF(AND(OR($F10=BK$8,$K10=BK$8),$O10="Nul"),2,0))</f>
        <v>0</v>
      </c>
      <c r="BL10" s="96">
        <f t="shared" si="8"/>
        <v>4</v>
      </c>
      <c r="BM10" s="96">
        <f t="shared" si="8"/>
        <v>0</v>
      </c>
      <c r="BN10" s="96">
        <f t="shared" si="8"/>
        <v>0</v>
      </c>
      <c r="BO10" s="96">
        <f t="shared" si="8"/>
        <v>0</v>
      </c>
      <c r="BP10" s="96">
        <f t="shared" si="8"/>
        <v>0</v>
      </c>
      <c r="BQ10" s="96">
        <f t="shared" si="8"/>
        <v>0</v>
      </c>
      <c r="BR10" s="96">
        <f t="shared" si="8"/>
        <v>0</v>
      </c>
      <c r="BS10" s="96">
        <f t="shared" si="8"/>
        <v>0</v>
      </c>
      <c r="BT10" s="96">
        <f t="shared" si="8"/>
        <v>0</v>
      </c>
      <c r="BU10" s="96">
        <f t="shared" ref="BU10:CD19" si="9">IF($O10=BU$8,4,IF(AND(OR($F10=BU$8,$K10=BU$8),$O10="Nul"),2,0))</f>
        <v>0</v>
      </c>
      <c r="BV10" s="96">
        <f t="shared" si="9"/>
        <v>0</v>
      </c>
      <c r="BW10" s="96">
        <f t="shared" si="9"/>
        <v>0</v>
      </c>
      <c r="BX10" s="96">
        <f t="shared" si="9"/>
        <v>0</v>
      </c>
      <c r="BY10" s="96">
        <f t="shared" si="9"/>
        <v>0</v>
      </c>
      <c r="BZ10" s="96">
        <f t="shared" si="9"/>
        <v>0</v>
      </c>
      <c r="CA10" s="96">
        <f t="shared" si="9"/>
        <v>0</v>
      </c>
      <c r="CB10" s="96">
        <f t="shared" si="9"/>
        <v>0</v>
      </c>
      <c r="CC10" s="96">
        <f t="shared" si="9"/>
        <v>0</v>
      </c>
      <c r="CD10" s="96">
        <f t="shared" si="9"/>
        <v>0</v>
      </c>
      <c r="CE10" s="99"/>
      <c r="CF10" s="96">
        <f>IF($F10=CF$8,$G10)+IF($K10=CF$8,$J10)</f>
        <v>13</v>
      </c>
      <c r="CG10" s="96">
        <f t="shared" ref="CG10:CY23" si="10">IF($F10=CG$8,$G10)+IF($K10=CG$8,$J10)</f>
        <v>27</v>
      </c>
      <c r="CH10" s="96">
        <f t="shared" si="10"/>
        <v>0</v>
      </c>
      <c r="CI10" s="96">
        <f t="shared" si="10"/>
        <v>0</v>
      </c>
      <c r="CJ10" s="96">
        <f t="shared" si="10"/>
        <v>0</v>
      </c>
      <c r="CK10" s="96">
        <f t="shared" si="10"/>
        <v>0</v>
      </c>
      <c r="CL10" s="96">
        <f t="shared" si="10"/>
        <v>0</v>
      </c>
      <c r="CM10" s="96">
        <f t="shared" si="10"/>
        <v>0</v>
      </c>
      <c r="CN10" s="96">
        <f t="shared" si="10"/>
        <v>0</v>
      </c>
      <c r="CO10" s="96">
        <f t="shared" si="10"/>
        <v>0</v>
      </c>
      <c r="CP10" s="96">
        <f t="shared" si="10"/>
        <v>0</v>
      </c>
      <c r="CQ10" s="96">
        <f t="shared" si="10"/>
        <v>0</v>
      </c>
      <c r="CR10" s="96">
        <f t="shared" si="10"/>
        <v>0</v>
      </c>
      <c r="CS10" s="96">
        <f t="shared" si="10"/>
        <v>0</v>
      </c>
      <c r="CT10" s="96">
        <f t="shared" si="10"/>
        <v>0</v>
      </c>
      <c r="CU10" s="96">
        <f t="shared" si="10"/>
        <v>0</v>
      </c>
      <c r="CV10" s="96">
        <f t="shared" si="10"/>
        <v>0</v>
      </c>
      <c r="CW10" s="96">
        <f t="shared" si="10"/>
        <v>0</v>
      </c>
      <c r="CX10" s="96">
        <f t="shared" si="10"/>
        <v>0</v>
      </c>
      <c r="CY10" s="96">
        <f t="shared" si="10"/>
        <v>0</v>
      </c>
      <c r="CZ10" s="99"/>
      <c r="DA10" s="96">
        <f>IF($F10=DA$8,$J10)+IF($K10=DA$8,$G10)</f>
        <v>27</v>
      </c>
      <c r="DB10" s="96">
        <f t="shared" ref="DB10:DT23" si="11">IF($F10=DB$8,$J10)+IF($K10=DB$8,$G10)</f>
        <v>13</v>
      </c>
      <c r="DC10" s="96">
        <f t="shared" si="11"/>
        <v>0</v>
      </c>
      <c r="DD10" s="96">
        <f t="shared" si="11"/>
        <v>0</v>
      </c>
      <c r="DE10" s="96">
        <f t="shared" si="11"/>
        <v>0</v>
      </c>
      <c r="DF10" s="96">
        <f t="shared" si="11"/>
        <v>0</v>
      </c>
      <c r="DG10" s="96">
        <f t="shared" si="11"/>
        <v>0</v>
      </c>
      <c r="DH10" s="96">
        <f t="shared" si="11"/>
        <v>0</v>
      </c>
      <c r="DI10" s="96">
        <f t="shared" si="11"/>
        <v>0</v>
      </c>
      <c r="DJ10" s="96">
        <f t="shared" si="11"/>
        <v>0</v>
      </c>
      <c r="DK10" s="96">
        <f t="shared" si="11"/>
        <v>0</v>
      </c>
      <c r="DL10" s="96">
        <f t="shared" si="11"/>
        <v>0</v>
      </c>
      <c r="DM10" s="96">
        <f t="shared" si="11"/>
        <v>0</v>
      </c>
      <c r="DN10" s="96">
        <f t="shared" si="11"/>
        <v>0</v>
      </c>
      <c r="DO10" s="96">
        <f t="shared" si="11"/>
        <v>0</v>
      </c>
      <c r="DP10" s="96">
        <f t="shared" si="11"/>
        <v>0</v>
      </c>
      <c r="DQ10" s="96">
        <f t="shared" si="11"/>
        <v>0</v>
      </c>
      <c r="DR10" s="96">
        <f t="shared" si="11"/>
        <v>0</v>
      </c>
      <c r="DS10" s="96">
        <f t="shared" si="11"/>
        <v>0</v>
      </c>
      <c r="DT10" s="96">
        <f t="shared" si="11"/>
        <v>0</v>
      </c>
      <c r="DU10" s="46"/>
      <c r="DV10" s="105" t="s">
        <v>37</v>
      </c>
      <c r="DW10" s="74" t="s">
        <v>1</v>
      </c>
      <c r="DX10" s="74" t="s">
        <v>5</v>
      </c>
      <c r="DY10" s="118" t="s">
        <v>150</v>
      </c>
      <c r="DZ10" s="118" t="s">
        <v>151</v>
      </c>
      <c r="EA10" s="119" t="s">
        <v>4</v>
      </c>
      <c r="EC10" s="8"/>
      <c r="ED10" s="106" t="s">
        <v>57</v>
      </c>
      <c r="EE10" s="193"/>
      <c r="EF10" s="195" t="str">
        <f>ED11</f>
        <v>Pays de Galles</v>
      </c>
      <c r="EG10" s="2"/>
      <c r="EH10" s="10"/>
      <c r="EI10" s="11"/>
      <c r="EJ10" s="11"/>
      <c r="EK10" s="2"/>
      <c r="EL10" s="9"/>
      <c r="EM10" s="11"/>
      <c r="EN10" s="2"/>
      <c r="EO10" s="9"/>
      <c r="EP10" s="11"/>
      <c r="EQ10" s="2"/>
      <c r="ER10" s="2"/>
    </row>
    <row r="11" spans="2:148" ht="18.7" customHeight="1" x14ac:dyDescent="0.25">
      <c r="B11" s="48" t="s">
        <v>20</v>
      </c>
      <c r="C11" s="48" t="s">
        <v>79</v>
      </c>
      <c r="D11" s="2"/>
      <c r="E11" s="216"/>
      <c r="F11" s="48" t="str">
        <f>VLOOKUP(B11,Paramètres!$C$10:$D$29,2,0)</f>
        <v>Italie</v>
      </c>
      <c r="G11" s="177">
        <v>52</v>
      </c>
      <c r="H11" s="172">
        <v>7</v>
      </c>
      <c r="I11" s="173">
        <v>1</v>
      </c>
      <c r="J11" s="180">
        <v>8</v>
      </c>
      <c r="K11" s="48" t="str">
        <f>VLOOKUP(C11,Paramètres!$C$10:$D$29,2,0)</f>
        <v>Namibie</v>
      </c>
      <c r="L11" s="183">
        <f t="shared" ref="L11:L49" si="12">IF(ISBLANK(J11),"",J11)</f>
        <v>8</v>
      </c>
      <c r="M11" s="49" t="s">
        <v>107</v>
      </c>
      <c r="N11" s="84" t="s">
        <v>98</v>
      </c>
      <c r="O11" s="187" t="str">
        <f t="shared" si="5"/>
        <v>Italie</v>
      </c>
      <c r="P11" s="50" t="str">
        <f t="shared" ref="P11:P49" si="13">IF(F11=O11,K11,IF(K11=O11,F11,"Non joué"))</f>
        <v>Namibie</v>
      </c>
      <c r="Q11" s="50">
        <f t="shared" ref="Q11:Q49" si="14">IF(ISERROR(IF(ISERROR(VLOOKUP(O11,$F11:$G11,2,0)),VLOOKUP(O11,$K11:$L11,2,0),VLOOKUP(O11,$F11:$G11,2,0))),"",IF(ISERROR(VLOOKUP(O11,$F11:$G11,2,0)),VLOOKUP(O11,$K11:$L11,2,0),VLOOKUP(O11,$F11:$G11,2,0)))</f>
        <v>52</v>
      </c>
      <c r="R11" s="50">
        <f t="shared" ref="R11:R49" si="15">IF(ISERROR(IF(ISERROR(VLOOKUP(P11,$F11:$G11,2,0)),VLOOKUP(P11,$K11:$L11,2,0),VLOOKUP(P11,$F11:$G11,2,0))),"",IF(ISERROR(VLOOKUP(P11,$F11:$G11,2,0)),VLOOKUP(P11,$K11:$L11,2,0),VLOOKUP(P11,$F11:$G11,2,0)))</f>
        <v>8</v>
      </c>
      <c r="S11" s="50" t="str">
        <f t="shared" ref="S11:S49" si="16">IF(ISERROR(IF((Q11-R11)&lt;=7,"oui","non")),"",IF((Q11-R11)&lt;=7,"oui","non"))</f>
        <v>non</v>
      </c>
      <c r="T11" s="94"/>
      <c r="U11" s="96">
        <f t="shared" ref="U11:AJ39" si="17">IF($F11=U$8,IF($H11&gt;=4,1,0),0)+IF($K11=U$8,IF($I11&gt;=4,1,0),0)</f>
        <v>0</v>
      </c>
      <c r="V11" s="96">
        <f t="shared" si="6"/>
        <v>0</v>
      </c>
      <c r="W11" s="96">
        <f t="shared" si="6"/>
        <v>1</v>
      </c>
      <c r="X11" s="96">
        <f t="shared" si="6"/>
        <v>0</v>
      </c>
      <c r="Y11" s="96">
        <f t="shared" si="6"/>
        <v>0</v>
      </c>
      <c r="Z11" s="96">
        <f t="shared" si="6"/>
        <v>0</v>
      </c>
      <c r="AA11" s="96">
        <f t="shared" si="6"/>
        <v>0</v>
      </c>
      <c r="AB11" s="96">
        <f t="shared" si="6"/>
        <v>0</v>
      </c>
      <c r="AC11" s="96">
        <f t="shared" si="6"/>
        <v>0</v>
      </c>
      <c r="AD11" s="96">
        <f t="shared" si="6"/>
        <v>0</v>
      </c>
      <c r="AE11" s="96">
        <f t="shared" si="6"/>
        <v>0</v>
      </c>
      <c r="AF11" s="96">
        <f t="shared" si="6"/>
        <v>0</v>
      </c>
      <c r="AG11" s="96">
        <f t="shared" si="6"/>
        <v>0</v>
      </c>
      <c r="AH11" s="96">
        <f t="shared" si="6"/>
        <v>0</v>
      </c>
      <c r="AI11" s="96">
        <f t="shared" si="6"/>
        <v>0</v>
      </c>
      <c r="AJ11" s="96">
        <f t="shared" si="6"/>
        <v>0</v>
      </c>
      <c r="AK11" s="96">
        <f t="shared" si="6"/>
        <v>0</v>
      </c>
      <c r="AL11" s="96">
        <f t="shared" si="6"/>
        <v>0</v>
      </c>
      <c r="AM11" s="96">
        <f t="shared" si="6"/>
        <v>0</v>
      </c>
      <c r="AN11" s="96">
        <f t="shared" si="6"/>
        <v>0</v>
      </c>
      <c r="AO11" s="94"/>
      <c r="AP11" s="96">
        <f t="shared" ref="AP11:BE39" si="18">IF($P11=AP$8,IF($S11="oui",1,0),0)</f>
        <v>0</v>
      </c>
      <c r="AQ11" s="96">
        <f t="shared" si="7"/>
        <v>0</v>
      </c>
      <c r="AR11" s="96">
        <f t="shared" si="7"/>
        <v>0</v>
      </c>
      <c r="AS11" s="96">
        <f t="shared" si="7"/>
        <v>0</v>
      </c>
      <c r="AT11" s="96">
        <f t="shared" si="7"/>
        <v>0</v>
      </c>
      <c r="AU11" s="96">
        <f t="shared" si="7"/>
        <v>0</v>
      </c>
      <c r="AV11" s="96">
        <f t="shared" si="7"/>
        <v>0</v>
      </c>
      <c r="AW11" s="96">
        <f t="shared" si="7"/>
        <v>0</v>
      </c>
      <c r="AX11" s="96">
        <f t="shared" si="7"/>
        <v>0</v>
      </c>
      <c r="AY11" s="96">
        <f t="shared" si="7"/>
        <v>0</v>
      </c>
      <c r="AZ11" s="96">
        <f t="shared" si="7"/>
        <v>0</v>
      </c>
      <c r="BA11" s="96">
        <f t="shared" si="7"/>
        <v>0</v>
      </c>
      <c r="BB11" s="96">
        <f t="shared" si="7"/>
        <v>0</v>
      </c>
      <c r="BC11" s="96">
        <f t="shared" si="7"/>
        <v>0</v>
      </c>
      <c r="BD11" s="96">
        <f t="shared" si="7"/>
        <v>0</v>
      </c>
      <c r="BE11" s="96">
        <f t="shared" si="7"/>
        <v>0</v>
      </c>
      <c r="BF11" s="96">
        <f t="shared" si="7"/>
        <v>0</v>
      </c>
      <c r="BG11" s="96">
        <f t="shared" si="7"/>
        <v>0</v>
      </c>
      <c r="BH11" s="96">
        <f t="shared" si="7"/>
        <v>0</v>
      </c>
      <c r="BI11" s="96">
        <f t="shared" si="7"/>
        <v>0</v>
      </c>
      <c r="BJ11" s="94"/>
      <c r="BK11" s="96">
        <f t="shared" si="8"/>
        <v>0</v>
      </c>
      <c r="BL11" s="96">
        <f t="shared" si="8"/>
        <v>0</v>
      </c>
      <c r="BM11" s="96">
        <f t="shared" si="8"/>
        <v>4</v>
      </c>
      <c r="BN11" s="96">
        <f t="shared" si="8"/>
        <v>0</v>
      </c>
      <c r="BO11" s="96">
        <f t="shared" si="8"/>
        <v>0</v>
      </c>
      <c r="BP11" s="96">
        <f t="shared" si="8"/>
        <v>0</v>
      </c>
      <c r="BQ11" s="96">
        <f t="shared" si="8"/>
        <v>0</v>
      </c>
      <c r="BR11" s="96">
        <f t="shared" si="8"/>
        <v>0</v>
      </c>
      <c r="BS11" s="96">
        <f t="shared" si="8"/>
        <v>0</v>
      </c>
      <c r="BT11" s="96">
        <f t="shared" si="8"/>
        <v>0</v>
      </c>
      <c r="BU11" s="96">
        <f t="shared" si="9"/>
        <v>0</v>
      </c>
      <c r="BV11" s="96">
        <f t="shared" si="9"/>
        <v>0</v>
      </c>
      <c r="BW11" s="96">
        <f t="shared" si="9"/>
        <v>0</v>
      </c>
      <c r="BX11" s="96">
        <f t="shared" si="9"/>
        <v>0</v>
      </c>
      <c r="BY11" s="96">
        <f t="shared" si="9"/>
        <v>0</v>
      </c>
      <c r="BZ11" s="96">
        <f t="shared" si="9"/>
        <v>0</v>
      </c>
      <c r="CA11" s="96">
        <f t="shared" si="9"/>
        <v>0</v>
      </c>
      <c r="CB11" s="96">
        <f t="shared" si="9"/>
        <v>0</v>
      </c>
      <c r="CC11" s="96">
        <f t="shared" si="9"/>
        <v>0</v>
      </c>
      <c r="CD11" s="96">
        <f t="shared" si="9"/>
        <v>0</v>
      </c>
      <c r="CE11" s="99"/>
      <c r="CF11" s="96">
        <f t="shared" ref="CF11:CU39" si="19">IF($F11=CF$8,$G11)+IF($K11=CF$8,$J11)</f>
        <v>0</v>
      </c>
      <c r="CG11" s="96">
        <f t="shared" si="10"/>
        <v>0</v>
      </c>
      <c r="CH11" s="96">
        <f t="shared" si="10"/>
        <v>52</v>
      </c>
      <c r="CI11" s="96">
        <f t="shared" si="10"/>
        <v>0</v>
      </c>
      <c r="CJ11" s="96">
        <f t="shared" si="10"/>
        <v>8</v>
      </c>
      <c r="CK11" s="96">
        <f t="shared" si="10"/>
        <v>0</v>
      </c>
      <c r="CL11" s="96">
        <f t="shared" si="10"/>
        <v>0</v>
      </c>
      <c r="CM11" s="96">
        <f t="shared" si="10"/>
        <v>0</v>
      </c>
      <c r="CN11" s="96">
        <f t="shared" si="10"/>
        <v>0</v>
      </c>
      <c r="CO11" s="96">
        <f t="shared" si="10"/>
        <v>0</v>
      </c>
      <c r="CP11" s="96">
        <f t="shared" si="10"/>
        <v>0</v>
      </c>
      <c r="CQ11" s="96">
        <f t="shared" si="10"/>
        <v>0</v>
      </c>
      <c r="CR11" s="96">
        <f t="shared" si="10"/>
        <v>0</v>
      </c>
      <c r="CS11" s="96">
        <f t="shared" si="10"/>
        <v>0</v>
      </c>
      <c r="CT11" s="96">
        <f t="shared" si="10"/>
        <v>0</v>
      </c>
      <c r="CU11" s="96">
        <f t="shared" si="10"/>
        <v>0</v>
      </c>
      <c r="CV11" s="96">
        <f t="shared" si="10"/>
        <v>0</v>
      </c>
      <c r="CW11" s="96">
        <f t="shared" si="10"/>
        <v>0</v>
      </c>
      <c r="CX11" s="96">
        <f t="shared" si="10"/>
        <v>0</v>
      </c>
      <c r="CY11" s="96">
        <f t="shared" si="10"/>
        <v>0</v>
      </c>
      <c r="CZ11" s="99"/>
      <c r="DA11" s="96">
        <f t="shared" ref="DA11:DP39" si="20">IF($F11=DA$8,$J11)+IF($K11=DA$8,$G11)</f>
        <v>0</v>
      </c>
      <c r="DB11" s="96">
        <f t="shared" si="11"/>
        <v>0</v>
      </c>
      <c r="DC11" s="96">
        <f t="shared" si="11"/>
        <v>8</v>
      </c>
      <c r="DD11" s="96">
        <f t="shared" si="11"/>
        <v>0</v>
      </c>
      <c r="DE11" s="96">
        <f t="shared" si="11"/>
        <v>52</v>
      </c>
      <c r="DF11" s="96">
        <f t="shared" si="11"/>
        <v>0</v>
      </c>
      <c r="DG11" s="96">
        <f t="shared" si="11"/>
        <v>0</v>
      </c>
      <c r="DH11" s="96">
        <f t="shared" si="11"/>
        <v>0</v>
      </c>
      <c r="DI11" s="96">
        <f t="shared" si="11"/>
        <v>0</v>
      </c>
      <c r="DJ11" s="96">
        <f t="shared" si="11"/>
        <v>0</v>
      </c>
      <c r="DK11" s="96">
        <f t="shared" si="11"/>
        <v>0</v>
      </c>
      <c r="DL11" s="96">
        <f t="shared" si="11"/>
        <v>0</v>
      </c>
      <c r="DM11" s="96">
        <f t="shared" si="11"/>
        <v>0</v>
      </c>
      <c r="DN11" s="96">
        <f t="shared" si="11"/>
        <v>0</v>
      </c>
      <c r="DO11" s="96">
        <f t="shared" si="11"/>
        <v>0</v>
      </c>
      <c r="DP11" s="96">
        <f t="shared" si="11"/>
        <v>0</v>
      </c>
      <c r="DQ11" s="96">
        <f t="shared" si="11"/>
        <v>0</v>
      </c>
      <c r="DR11" s="96">
        <f t="shared" si="11"/>
        <v>0</v>
      </c>
      <c r="DS11" s="96">
        <f t="shared" si="11"/>
        <v>0</v>
      </c>
      <c r="DT11" s="96">
        <f t="shared" si="11"/>
        <v>0</v>
      </c>
      <c r="DU11" s="46"/>
      <c r="DV11" s="104">
        <v>1</v>
      </c>
      <c r="DW11" s="70" t="str">
        <f>Paramètres!AF10</f>
        <v>France</v>
      </c>
      <c r="DX11" s="47">
        <f>Paramètres!AG10</f>
        <v>18</v>
      </c>
      <c r="DY11" s="71">
        <f>Paramètres!AH10</f>
        <v>210</v>
      </c>
      <c r="DZ11" s="71">
        <f>Paramètres!AI10</f>
        <v>32</v>
      </c>
      <c r="EA11" s="71">
        <f>Paramètres!AJ10</f>
        <v>178</v>
      </c>
      <c r="EC11" s="8"/>
      <c r="ED11" s="125" t="str">
        <f>IF(DX31=0,"",DW31)</f>
        <v>Pays de Galles</v>
      </c>
      <c r="EE11" s="194"/>
      <c r="EF11" s="195"/>
      <c r="EG11" s="2"/>
      <c r="EH11" s="39"/>
      <c r="EK11" s="2"/>
      <c r="EL11" s="9"/>
      <c r="EM11" s="11"/>
      <c r="EN11" s="2"/>
      <c r="EO11" s="9"/>
      <c r="EP11" s="11"/>
      <c r="EQ11" s="2"/>
      <c r="ER11" s="2"/>
    </row>
    <row r="12" spans="2:148" ht="18.7" customHeight="1" x14ac:dyDescent="0.2">
      <c r="B12" s="48" t="s">
        <v>19</v>
      </c>
      <c r="C12" s="48" t="s">
        <v>21</v>
      </c>
      <c r="D12" s="2"/>
      <c r="E12" s="216"/>
      <c r="F12" s="48" t="str">
        <f>VLOOKUP(B12,Paramètres!$C$10:$D$29,2,0)</f>
        <v>France</v>
      </c>
      <c r="G12" s="177">
        <v>27</v>
      </c>
      <c r="H12" s="172">
        <v>3</v>
      </c>
      <c r="I12" s="173">
        <v>2</v>
      </c>
      <c r="J12" s="180">
        <v>12</v>
      </c>
      <c r="K12" s="48" t="str">
        <f>VLOOKUP(C12,Paramètres!$C$10:$D$29,2,0)</f>
        <v>Uruguay</v>
      </c>
      <c r="L12" s="183">
        <f t="shared" si="12"/>
        <v>12</v>
      </c>
      <c r="M12" s="49" t="s">
        <v>108</v>
      </c>
      <c r="N12" s="84" t="s">
        <v>99</v>
      </c>
      <c r="O12" s="187" t="str">
        <f t="shared" si="5"/>
        <v>France</v>
      </c>
      <c r="P12" s="50" t="str">
        <f t="shared" si="13"/>
        <v>Uruguay</v>
      </c>
      <c r="Q12" s="50">
        <f t="shared" si="14"/>
        <v>27</v>
      </c>
      <c r="R12" s="50">
        <f t="shared" si="15"/>
        <v>12</v>
      </c>
      <c r="S12" s="50" t="str">
        <f t="shared" si="16"/>
        <v>non</v>
      </c>
      <c r="T12" s="94"/>
      <c r="U12" s="96">
        <f t="shared" si="17"/>
        <v>0</v>
      </c>
      <c r="V12" s="96">
        <f t="shared" si="6"/>
        <v>0</v>
      </c>
      <c r="W12" s="96">
        <f t="shared" si="6"/>
        <v>0</v>
      </c>
      <c r="X12" s="96">
        <f t="shared" si="6"/>
        <v>0</v>
      </c>
      <c r="Y12" s="96">
        <f t="shared" si="6"/>
        <v>0</v>
      </c>
      <c r="Z12" s="96">
        <f t="shared" si="6"/>
        <v>0</v>
      </c>
      <c r="AA12" s="96">
        <f t="shared" si="6"/>
        <v>0</v>
      </c>
      <c r="AB12" s="96">
        <f t="shared" si="6"/>
        <v>0</v>
      </c>
      <c r="AC12" s="96">
        <f t="shared" si="6"/>
        <v>0</v>
      </c>
      <c r="AD12" s="96">
        <f t="shared" si="6"/>
        <v>0</v>
      </c>
      <c r="AE12" s="96">
        <f t="shared" si="6"/>
        <v>0</v>
      </c>
      <c r="AF12" s="96">
        <f t="shared" si="6"/>
        <v>0</v>
      </c>
      <c r="AG12" s="96">
        <f t="shared" si="6"/>
        <v>0</v>
      </c>
      <c r="AH12" s="96">
        <f t="shared" si="6"/>
        <v>0</v>
      </c>
      <c r="AI12" s="96">
        <f t="shared" si="6"/>
        <v>0</v>
      </c>
      <c r="AJ12" s="96">
        <f t="shared" si="6"/>
        <v>0</v>
      </c>
      <c r="AK12" s="96">
        <f t="shared" si="6"/>
        <v>0</v>
      </c>
      <c r="AL12" s="96">
        <f t="shared" si="6"/>
        <v>0</v>
      </c>
      <c r="AM12" s="96">
        <f t="shared" si="6"/>
        <v>0</v>
      </c>
      <c r="AN12" s="96">
        <f t="shared" si="6"/>
        <v>0</v>
      </c>
      <c r="AO12" s="94"/>
      <c r="AP12" s="96">
        <f t="shared" si="18"/>
        <v>0</v>
      </c>
      <c r="AQ12" s="96">
        <f t="shared" si="7"/>
        <v>0</v>
      </c>
      <c r="AR12" s="96">
        <f t="shared" si="7"/>
        <v>0</v>
      </c>
      <c r="AS12" s="96">
        <f t="shared" si="7"/>
        <v>0</v>
      </c>
      <c r="AT12" s="96">
        <f t="shared" si="7"/>
        <v>0</v>
      </c>
      <c r="AU12" s="96">
        <f t="shared" si="7"/>
        <v>0</v>
      </c>
      <c r="AV12" s="96">
        <f t="shared" si="7"/>
        <v>0</v>
      </c>
      <c r="AW12" s="96">
        <f t="shared" si="7"/>
        <v>0</v>
      </c>
      <c r="AX12" s="96">
        <f t="shared" si="7"/>
        <v>0</v>
      </c>
      <c r="AY12" s="96">
        <f t="shared" si="7"/>
        <v>0</v>
      </c>
      <c r="AZ12" s="96">
        <f t="shared" si="7"/>
        <v>0</v>
      </c>
      <c r="BA12" s="96">
        <f t="shared" si="7"/>
        <v>0</v>
      </c>
      <c r="BB12" s="96">
        <f t="shared" si="7"/>
        <v>0</v>
      </c>
      <c r="BC12" s="96">
        <f t="shared" si="7"/>
        <v>0</v>
      </c>
      <c r="BD12" s="96">
        <f t="shared" si="7"/>
        <v>0</v>
      </c>
      <c r="BE12" s="96">
        <f t="shared" si="7"/>
        <v>0</v>
      </c>
      <c r="BF12" s="96">
        <f t="shared" si="7"/>
        <v>0</v>
      </c>
      <c r="BG12" s="96">
        <f t="shared" si="7"/>
        <v>0</v>
      </c>
      <c r="BH12" s="96">
        <f t="shared" si="7"/>
        <v>0</v>
      </c>
      <c r="BI12" s="96">
        <f t="shared" si="7"/>
        <v>0</v>
      </c>
      <c r="BJ12" s="94"/>
      <c r="BK12" s="96">
        <f t="shared" si="8"/>
        <v>0</v>
      </c>
      <c r="BL12" s="96">
        <f t="shared" si="8"/>
        <v>4</v>
      </c>
      <c r="BM12" s="96">
        <f t="shared" si="8"/>
        <v>0</v>
      </c>
      <c r="BN12" s="96">
        <f t="shared" si="8"/>
        <v>0</v>
      </c>
      <c r="BO12" s="96">
        <f t="shared" si="8"/>
        <v>0</v>
      </c>
      <c r="BP12" s="96">
        <f t="shared" si="8"/>
        <v>0</v>
      </c>
      <c r="BQ12" s="96">
        <f t="shared" si="8"/>
        <v>0</v>
      </c>
      <c r="BR12" s="96">
        <f t="shared" si="8"/>
        <v>0</v>
      </c>
      <c r="BS12" s="96">
        <f t="shared" si="8"/>
        <v>0</v>
      </c>
      <c r="BT12" s="96">
        <f t="shared" si="8"/>
        <v>0</v>
      </c>
      <c r="BU12" s="96">
        <f t="shared" si="9"/>
        <v>0</v>
      </c>
      <c r="BV12" s="96">
        <f t="shared" si="9"/>
        <v>0</v>
      </c>
      <c r="BW12" s="96">
        <f t="shared" si="9"/>
        <v>0</v>
      </c>
      <c r="BX12" s="96">
        <f t="shared" si="9"/>
        <v>0</v>
      </c>
      <c r="BY12" s="96">
        <f t="shared" si="9"/>
        <v>0</v>
      </c>
      <c r="BZ12" s="96">
        <f t="shared" si="9"/>
        <v>0</v>
      </c>
      <c r="CA12" s="96">
        <f t="shared" si="9"/>
        <v>0</v>
      </c>
      <c r="CB12" s="96">
        <f t="shared" si="9"/>
        <v>0</v>
      </c>
      <c r="CC12" s="96">
        <f t="shared" si="9"/>
        <v>0</v>
      </c>
      <c r="CD12" s="96">
        <f t="shared" si="9"/>
        <v>0</v>
      </c>
      <c r="CE12" s="99"/>
      <c r="CF12" s="96">
        <f t="shared" si="19"/>
        <v>0</v>
      </c>
      <c r="CG12" s="96">
        <f t="shared" si="10"/>
        <v>27</v>
      </c>
      <c r="CH12" s="96">
        <f t="shared" si="10"/>
        <v>0</v>
      </c>
      <c r="CI12" s="96">
        <f t="shared" si="10"/>
        <v>12</v>
      </c>
      <c r="CJ12" s="96">
        <f t="shared" si="10"/>
        <v>0</v>
      </c>
      <c r="CK12" s="96">
        <f t="shared" si="10"/>
        <v>0</v>
      </c>
      <c r="CL12" s="96">
        <f t="shared" si="10"/>
        <v>0</v>
      </c>
      <c r="CM12" s="96">
        <f t="shared" si="10"/>
        <v>0</v>
      </c>
      <c r="CN12" s="96">
        <f t="shared" si="10"/>
        <v>0</v>
      </c>
      <c r="CO12" s="96">
        <f t="shared" si="10"/>
        <v>0</v>
      </c>
      <c r="CP12" s="96">
        <f t="shared" si="10"/>
        <v>0</v>
      </c>
      <c r="CQ12" s="96">
        <f t="shared" si="10"/>
        <v>0</v>
      </c>
      <c r="CR12" s="96">
        <f t="shared" si="10"/>
        <v>0</v>
      </c>
      <c r="CS12" s="96">
        <f t="shared" si="10"/>
        <v>0</v>
      </c>
      <c r="CT12" s="96">
        <f t="shared" si="10"/>
        <v>0</v>
      </c>
      <c r="CU12" s="96">
        <f t="shared" si="10"/>
        <v>0</v>
      </c>
      <c r="CV12" s="96">
        <f t="shared" si="10"/>
        <v>0</v>
      </c>
      <c r="CW12" s="96">
        <f t="shared" si="10"/>
        <v>0</v>
      </c>
      <c r="CX12" s="96">
        <f t="shared" si="10"/>
        <v>0</v>
      </c>
      <c r="CY12" s="96">
        <f t="shared" si="10"/>
        <v>0</v>
      </c>
      <c r="CZ12" s="99"/>
      <c r="DA12" s="96">
        <f t="shared" si="20"/>
        <v>0</v>
      </c>
      <c r="DB12" s="96">
        <f t="shared" si="11"/>
        <v>12</v>
      </c>
      <c r="DC12" s="96">
        <f t="shared" si="11"/>
        <v>0</v>
      </c>
      <c r="DD12" s="96">
        <f t="shared" si="11"/>
        <v>27</v>
      </c>
      <c r="DE12" s="96">
        <f t="shared" si="11"/>
        <v>0</v>
      </c>
      <c r="DF12" s="96">
        <f t="shared" si="11"/>
        <v>0</v>
      </c>
      <c r="DG12" s="96">
        <f t="shared" si="11"/>
        <v>0</v>
      </c>
      <c r="DH12" s="96">
        <f t="shared" si="11"/>
        <v>0</v>
      </c>
      <c r="DI12" s="96">
        <f t="shared" si="11"/>
        <v>0</v>
      </c>
      <c r="DJ12" s="96">
        <f t="shared" si="11"/>
        <v>0</v>
      </c>
      <c r="DK12" s="96">
        <f t="shared" si="11"/>
        <v>0</v>
      </c>
      <c r="DL12" s="96">
        <f t="shared" si="11"/>
        <v>0</v>
      </c>
      <c r="DM12" s="96">
        <f t="shared" si="11"/>
        <v>0</v>
      </c>
      <c r="DN12" s="96">
        <f t="shared" si="11"/>
        <v>0</v>
      </c>
      <c r="DO12" s="96">
        <f t="shared" si="11"/>
        <v>0</v>
      </c>
      <c r="DP12" s="96">
        <f t="shared" si="11"/>
        <v>0</v>
      </c>
      <c r="DQ12" s="96">
        <f t="shared" si="11"/>
        <v>0</v>
      </c>
      <c r="DR12" s="96">
        <f t="shared" si="11"/>
        <v>0</v>
      </c>
      <c r="DS12" s="96">
        <f t="shared" si="11"/>
        <v>0</v>
      </c>
      <c r="DT12" s="96">
        <f t="shared" si="11"/>
        <v>0</v>
      </c>
      <c r="DU12" s="46"/>
      <c r="DV12" s="104">
        <v>2</v>
      </c>
      <c r="DW12" s="70" t="str">
        <f>Paramètres!AF11</f>
        <v>Nouvelle-Zélande</v>
      </c>
      <c r="DX12" s="47">
        <f>Paramètres!AG11</f>
        <v>15</v>
      </c>
      <c r="DY12" s="71">
        <f>Paramètres!AH11</f>
        <v>253</v>
      </c>
      <c r="DZ12" s="71">
        <f>Paramètres!AI11</f>
        <v>47</v>
      </c>
      <c r="EA12" s="71">
        <f>Paramètres!AJ11</f>
        <v>206</v>
      </c>
      <c r="EC12" s="8"/>
      <c r="ED12" s="107"/>
      <c r="EE12" s="157"/>
      <c r="EF12" s="109"/>
      <c r="EG12" s="2"/>
      <c r="EH12" s="39"/>
      <c r="EI12" s="8"/>
      <c r="EJ12" s="8"/>
      <c r="EK12" s="2"/>
      <c r="EL12" s="9"/>
      <c r="EM12" s="11"/>
      <c r="EN12" s="2"/>
      <c r="EO12" s="9"/>
      <c r="EP12" s="11"/>
      <c r="EQ12" s="2"/>
      <c r="ER12" s="2"/>
    </row>
    <row r="13" spans="2:148" ht="18.7" customHeight="1" x14ac:dyDescent="0.2">
      <c r="B13" s="48" t="s">
        <v>35</v>
      </c>
      <c r="C13" s="48" t="s">
        <v>79</v>
      </c>
      <c r="D13" s="2"/>
      <c r="E13" s="216"/>
      <c r="F13" s="48" t="str">
        <f>VLOOKUP(B13,Paramètres!$C$10:$D$29,2,0)</f>
        <v>Nouvelle-Zélande</v>
      </c>
      <c r="G13" s="177">
        <v>71</v>
      </c>
      <c r="H13" s="172">
        <v>11</v>
      </c>
      <c r="I13" s="173">
        <v>0</v>
      </c>
      <c r="J13" s="180">
        <v>3</v>
      </c>
      <c r="K13" s="48" t="str">
        <f>VLOOKUP(C13,Paramètres!$C$10:$D$29,2,0)</f>
        <v>Namibie</v>
      </c>
      <c r="L13" s="183">
        <f t="shared" si="12"/>
        <v>3</v>
      </c>
      <c r="M13" s="49" t="s">
        <v>109</v>
      </c>
      <c r="N13" s="84" t="s">
        <v>100</v>
      </c>
      <c r="O13" s="187" t="str">
        <f t="shared" si="5"/>
        <v>Nouvelle-Zélande</v>
      </c>
      <c r="P13" s="50" t="str">
        <f t="shared" si="13"/>
        <v>Namibie</v>
      </c>
      <c r="Q13" s="50">
        <f t="shared" si="14"/>
        <v>71</v>
      </c>
      <c r="R13" s="50">
        <f t="shared" si="15"/>
        <v>3</v>
      </c>
      <c r="S13" s="50" t="str">
        <f t="shared" si="16"/>
        <v>non</v>
      </c>
      <c r="T13" s="94"/>
      <c r="U13" s="96">
        <f t="shared" si="17"/>
        <v>1</v>
      </c>
      <c r="V13" s="96">
        <f t="shared" si="6"/>
        <v>0</v>
      </c>
      <c r="W13" s="96">
        <f t="shared" si="6"/>
        <v>0</v>
      </c>
      <c r="X13" s="96">
        <f t="shared" si="6"/>
        <v>0</v>
      </c>
      <c r="Y13" s="96">
        <f t="shared" si="6"/>
        <v>0</v>
      </c>
      <c r="Z13" s="96">
        <f t="shared" si="6"/>
        <v>0</v>
      </c>
      <c r="AA13" s="96">
        <f t="shared" si="6"/>
        <v>0</v>
      </c>
      <c r="AB13" s="96">
        <f t="shared" si="6"/>
        <v>0</v>
      </c>
      <c r="AC13" s="96">
        <f t="shared" si="6"/>
        <v>0</v>
      </c>
      <c r="AD13" s="96">
        <f t="shared" si="6"/>
        <v>0</v>
      </c>
      <c r="AE13" s="96">
        <f t="shared" si="6"/>
        <v>0</v>
      </c>
      <c r="AF13" s="96">
        <f t="shared" si="6"/>
        <v>0</v>
      </c>
      <c r="AG13" s="96">
        <f t="shared" si="6"/>
        <v>0</v>
      </c>
      <c r="AH13" s="96">
        <f t="shared" si="6"/>
        <v>0</v>
      </c>
      <c r="AI13" s="96">
        <f t="shared" si="6"/>
        <v>0</v>
      </c>
      <c r="AJ13" s="96">
        <f t="shared" si="6"/>
        <v>0</v>
      </c>
      <c r="AK13" s="96">
        <f t="shared" si="6"/>
        <v>0</v>
      </c>
      <c r="AL13" s="96">
        <f t="shared" si="6"/>
        <v>0</v>
      </c>
      <c r="AM13" s="96">
        <f t="shared" si="6"/>
        <v>0</v>
      </c>
      <c r="AN13" s="96">
        <f t="shared" si="6"/>
        <v>0</v>
      </c>
      <c r="AO13" s="94"/>
      <c r="AP13" s="96">
        <f t="shared" si="18"/>
        <v>0</v>
      </c>
      <c r="AQ13" s="96">
        <f t="shared" si="7"/>
        <v>0</v>
      </c>
      <c r="AR13" s="96">
        <f t="shared" si="7"/>
        <v>0</v>
      </c>
      <c r="AS13" s="96">
        <f t="shared" si="7"/>
        <v>0</v>
      </c>
      <c r="AT13" s="96">
        <f t="shared" si="7"/>
        <v>0</v>
      </c>
      <c r="AU13" s="96">
        <f t="shared" si="7"/>
        <v>0</v>
      </c>
      <c r="AV13" s="96">
        <f t="shared" si="7"/>
        <v>0</v>
      </c>
      <c r="AW13" s="96">
        <f t="shared" si="7"/>
        <v>0</v>
      </c>
      <c r="AX13" s="96">
        <f t="shared" si="7"/>
        <v>0</v>
      </c>
      <c r="AY13" s="96">
        <f t="shared" si="7"/>
        <v>0</v>
      </c>
      <c r="AZ13" s="96">
        <f t="shared" si="7"/>
        <v>0</v>
      </c>
      <c r="BA13" s="96">
        <f t="shared" si="7"/>
        <v>0</v>
      </c>
      <c r="BB13" s="96">
        <f t="shared" si="7"/>
        <v>0</v>
      </c>
      <c r="BC13" s="96">
        <f t="shared" si="7"/>
        <v>0</v>
      </c>
      <c r="BD13" s="96">
        <f t="shared" si="7"/>
        <v>0</v>
      </c>
      <c r="BE13" s="96">
        <f t="shared" si="7"/>
        <v>0</v>
      </c>
      <c r="BF13" s="96">
        <f t="shared" si="7"/>
        <v>0</v>
      </c>
      <c r="BG13" s="96">
        <f t="shared" si="7"/>
        <v>0</v>
      </c>
      <c r="BH13" s="96">
        <f t="shared" si="7"/>
        <v>0</v>
      </c>
      <c r="BI13" s="96">
        <f t="shared" si="7"/>
        <v>0</v>
      </c>
      <c r="BJ13" s="94"/>
      <c r="BK13" s="96">
        <f t="shared" si="8"/>
        <v>4</v>
      </c>
      <c r="BL13" s="96">
        <f t="shared" si="8"/>
        <v>0</v>
      </c>
      <c r="BM13" s="96">
        <f t="shared" si="8"/>
        <v>0</v>
      </c>
      <c r="BN13" s="96">
        <f t="shared" si="8"/>
        <v>0</v>
      </c>
      <c r="BO13" s="96">
        <f t="shared" si="8"/>
        <v>0</v>
      </c>
      <c r="BP13" s="96">
        <f t="shared" si="8"/>
        <v>0</v>
      </c>
      <c r="BQ13" s="96">
        <f t="shared" si="8"/>
        <v>0</v>
      </c>
      <c r="BR13" s="96">
        <f t="shared" si="8"/>
        <v>0</v>
      </c>
      <c r="BS13" s="96">
        <f t="shared" si="8"/>
        <v>0</v>
      </c>
      <c r="BT13" s="96">
        <f t="shared" si="8"/>
        <v>0</v>
      </c>
      <c r="BU13" s="96">
        <f t="shared" si="9"/>
        <v>0</v>
      </c>
      <c r="BV13" s="96">
        <f t="shared" si="9"/>
        <v>0</v>
      </c>
      <c r="BW13" s="96">
        <f t="shared" si="9"/>
        <v>0</v>
      </c>
      <c r="BX13" s="96">
        <f t="shared" si="9"/>
        <v>0</v>
      </c>
      <c r="BY13" s="96">
        <f t="shared" si="9"/>
        <v>0</v>
      </c>
      <c r="BZ13" s="96">
        <f t="shared" si="9"/>
        <v>0</v>
      </c>
      <c r="CA13" s="96">
        <f t="shared" si="9"/>
        <v>0</v>
      </c>
      <c r="CB13" s="96">
        <f t="shared" si="9"/>
        <v>0</v>
      </c>
      <c r="CC13" s="96">
        <f t="shared" si="9"/>
        <v>0</v>
      </c>
      <c r="CD13" s="96">
        <f t="shared" si="9"/>
        <v>0</v>
      </c>
      <c r="CE13" s="99"/>
      <c r="CF13" s="96">
        <f t="shared" si="19"/>
        <v>71</v>
      </c>
      <c r="CG13" s="96">
        <f t="shared" si="10"/>
        <v>0</v>
      </c>
      <c r="CH13" s="96">
        <f t="shared" si="10"/>
        <v>0</v>
      </c>
      <c r="CI13" s="96">
        <f t="shared" si="10"/>
        <v>0</v>
      </c>
      <c r="CJ13" s="96">
        <f t="shared" si="10"/>
        <v>3</v>
      </c>
      <c r="CK13" s="96">
        <f t="shared" si="10"/>
        <v>0</v>
      </c>
      <c r="CL13" s="96">
        <f t="shared" si="10"/>
        <v>0</v>
      </c>
      <c r="CM13" s="96">
        <f t="shared" si="10"/>
        <v>0</v>
      </c>
      <c r="CN13" s="96">
        <f t="shared" si="10"/>
        <v>0</v>
      </c>
      <c r="CO13" s="96">
        <f t="shared" si="10"/>
        <v>0</v>
      </c>
      <c r="CP13" s="96">
        <f t="shared" si="10"/>
        <v>0</v>
      </c>
      <c r="CQ13" s="96">
        <f t="shared" si="10"/>
        <v>0</v>
      </c>
      <c r="CR13" s="96">
        <f t="shared" si="10"/>
        <v>0</v>
      </c>
      <c r="CS13" s="96">
        <f t="shared" si="10"/>
        <v>0</v>
      </c>
      <c r="CT13" s="96">
        <f t="shared" si="10"/>
        <v>0</v>
      </c>
      <c r="CU13" s="96">
        <f t="shared" si="10"/>
        <v>0</v>
      </c>
      <c r="CV13" s="96">
        <f t="shared" si="10"/>
        <v>0</v>
      </c>
      <c r="CW13" s="96">
        <f t="shared" si="10"/>
        <v>0</v>
      </c>
      <c r="CX13" s="96">
        <f t="shared" si="10"/>
        <v>0</v>
      </c>
      <c r="CY13" s="96">
        <f t="shared" si="10"/>
        <v>0</v>
      </c>
      <c r="CZ13" s="99"/>
      <c r="DA13" s="96">
        <f t="shared" si="20"/>
        <v>3</v>
      </c>
      <c r="DB13" s="96">
        <f t="shared" si="11"/>
        <v>0</v>
      </c>
      <c r="DC13" s="96">
        <f t="shared" si="11"/>
        <v>0</v>
      </c>
      <c r="DD13" s="96">
        <f t="shared" si="11"/>
        <v>0</v>
      </c>
      <c r="DE13" s="96">
        <f t="shared" si="11"/>
        <v>71</v>
      </c>
      <c r="DF13" s="96">
        <f t="shared" si="11"/>
        <v>0</v>
      </c>
      <c r="DG13" s="96">
        <f t="shared" si="11"/>
        <v>0</v>
      </c>
      <c r="DH13" s="96">
        <f t="shared" si="11"/>
        <v>0</v>
      </c>
      <c r="DI13" s="96">
        <f t="shared" si="11"/>
        <v>0</v>
      </c>
      <c r="DJ13" s="96">
        <f t="shared" si="11"/>
        <v>0</v>
      </c>
      <c r="DK13" s="96">
        <f t="shared" si="11"/>
        <v>0</v>
      </c>
      <c r="DL13" s="96">
        <f t="shared" si="11"/>
        <v>0</v>
      </c>
      <c r="DM13" s="96">
        <f t="shared" si="11"/>
        <v>0</v>
      </c>
      <c r="DN13" s="96">
        <f t="shared" si="11"/>
        <v>0</v>
      </c>
      <c r="DO13" s="96">
        <f t="shared" si="11"/>
        <v>0</v>
      </c>
      <c r="DP13" s="96">
        <f t="shared" si="11"/>
        <v>0</v>
      </c>
      <c r="DQ13" s="96">
        <f t="shared" si="11"/>
        <v>0</v>
      </c>
      <c r="DR13" s="96">
        <f t="shared" si="11"/>
        <v>0</v>
      </c>
      <c r="DS13" s="96">
        <f t="shared" si="11"/>
        <v>0</v>
      </c>
      <c r="DT13" s="96">
        <f t="shared" si="11"/>
        <v>0</v>
      </c>
      <c r="DU13" s="46"/>
      <c r="DV13" s="104">
        <v>3</v>
      </c>
      <c r="DW13" s="70" t="str">
        <f>Paramètres!AF12</f>
        <v>Italie</v>
      </c>
      <c r="DX13" s="47">
        <f>Paramètres!AG12</f>
        <v>10</v>
      </c>
      <c r="DY13" s="71">
        <f>Paramètres!AH12</f>
        <v>114</v>
      </c>
      <c r="DZ13" s="71">
        <f>Paramètres!AI12</f>
        <v>181</v>
      </c>
      <c r="EA13" s="71">
        <f>Paramètres!AJ12</f>
        <v>-67</v>
      </c>
      <c r="EC13" s="8"/>
      <c r="ED13" s="107" t="s">
        <v>58</v>
      </c>
      <c r="EE13" s="194"/>
      <c r="EF13" s="195" t="str">
        <f>ED14</f>
        <v>Argentine</v>
      </c>
      <c r="EG13" s="2"/>
      <c r="EH13" s="39"/>
      <c r="EI13" s="8"/>
      <c r="EJ13" s="8"/>
      <c r="EK13" s="2"/>
      <c r="EL13" s="9"/>
      <c r="EM13" s="11"/>
      <c r="EN13" s="2"/>
      <c r="EO13" s="9"/>
      <c r="EP13" s="11"/>
      <c r="EQ13" s="2"/>
      <c r="ER13" s="2"/>
    </row>
    <row r="14" spans="2:148" ht="18.7" customHeight="1" x14ac:dyDescent="0.2">
      <c r="B14" s="48" t="s">
        <v>20</v>
      </c>
      <c r="C14" s="48" t="s">
        <v>21</v>
      </c>
      <c r="D14" s="2"/>
      <c r="E14" s="216"/>
      <c r="F14" s="48" t="str">
        <f>VLOOKUP(B14,Paramètres!$C$10:$D$29,2,0)</f>
        <v>Italie</v>
      </c>
      <c r="G14" s="177">
        <v>38</v>
      </c>
      <c r="H14" s="172">
        <v>5</v>
      </c>
      <c r="I14" s="173">
        <v>2</v>
      </c>
      <c r="J14" s="180">
        <v>17</v>
      </c>
      <c r="K14" s="48" t="str">
        <f>VLOOKUP(C14,Paramètres!$C$10:$D$29,2,0)</f>
        <v>Uruguay</v>
      </c>
      <c r="L14" s="183">
        <f t="shared" si="12"/>
        <v>17</v>
      </c>
      <c r="M14" s="49" t="s">
        <v>110</v>
      </c>
      <c r="N14" s="84" t="s">
        <v>101</v>
      </c>
      <c r="O14" s="187" t="str">
        <f t="shared" si="5"/>
        <v>Italie</v>
      </c>
      <c r="P14" s="50" t="str">
        <f t="shared" si="13"/>
        <v>Uruguay</v>
      </c>
      <c r="Q14" s="50">
        <f t="shared" si="14"/>
        <v>38</v>
      </c>
      <c r="R14" s="50">
        <f t="shared" si="15"/>
        <v>17</v>
      </c>
      <c r="S14" s="50" t="str">
        <f t="shared" si="16"/>
        <v>non</v>
      </c>
      <c r="T14" s="94"/>
      <c r="U14" s="96">
        <f t="shared" si="17"/>
        <v>0</v>
      </c>
      <c r="V14" s="96">
        <f t="shared" si="6"/>
        <v>0</v>
      </c>
      <c r="W14" s="96">
        <f t="shared" si="6"/>
        <v>1</v>
      </c>
      <c r="X14" s="96">
        <f t="shared" si="6"/>
        <v>0</v>
      </c>
      <c r="Y14" s="96">
        <f t="shared" si="6"/>
        <v>0</v>
      </c>
      <c r="Z14" s="96">
        <f t="shared" si="6"/>
        <v>0</v>
      </c>
      <c r="AA14" s="96">
        <f t="shared" si="6"/>
        <v>0</v>
      </c>
      <c r="AB14" s="96">
        <f t="shared" si="6"/>
        <v>0</v>
      </c>
      <c r="AC14" s="96">
        <f t="shared" si="6"/>
        <v>0</v>
      </c>
      <c r="AD14" s="96">
        <f t="shared" si="6"/>
        <v>0</v>
      </c>
      <c r="AE14" s="96">
        <f t="shared" si="6"/>
        <v>0</v>
      </c>
      <c r="AF14" s="96">
        <f t="shared" si="6"/>
        <v>0</v>
      </c>
      <c r="AG14" s="96">
        <f t="shared" si="6"/>
        <v>0</v>
      </c>
      <c r="AH14" s="96">
        <f t="shared" si="6"/>
        <v>0</v>
      </c>
      <c r="AI14" s="96">
        <f t="shared" si="6"/>
        <v>0</v>
      </c>
      <c r="AJ14" s="96">
        <f t="shared" si="6"/>
        <v>0</v>
      </c>
      <c r="AK14" s="96">
        <f t="shared" si="6"/>
        <v>0</v>
      </c>
      <c r="AL14" s="96">
        <f t="shared" si="6"/>
        <v>0</v>
      </c>
      <c r="AM14" s="96">
        <f t="shared" si="6"/>
        <v>0</v>
      </c>
      <c r="AN14" s="96">
        <f t="shared" si="6"/>
        <v>0</v>
      </c>
      <c r="AO14" s="94"/>
      <c r="AP14" s="96">
        <f t="shared" si="18"/>
        <v>0</v>
      </c>
      <c r="AQ14" s="96">
        <f t="shared" si="7"/>
        <v>0</v>
      </c>
      <c r="AR14" s="96">
        <f t="shared" si="7"/>
        <v>0</v>
      </c>
      <c r="AS14" s="96">
        <f t="shared" si="7"/>
        <v>0</v>
      </c>
      <c r="AT14" s="96">
        <f t="shared" si="7"/>
        <v>0</v>
      </c>
      <c r="AU14" s="96">
        <f t="shared" si="7"/>
        <v>0</v>
      </c>
      <c r="AV14" s="96">
        <f t="shared" si="7"/>
        <v>0</v>
      </c>
      <c r="AW14" s="96">
        <f t="shared" si="7"/>
        <v>0</v>
      </c>
      <c r="AX14" s="96">
        <f t="shared" si="7"/>
        <v>0</v>
      </c>
      <c r="AY14" s="96">
        <f t="shared" si="7"/>
        <v>0</v>
      </c>
      <c r="AZ14" s="96">
        <f t="shared" si="7"/>
        <v>0</v>
      </c>
      <c r="BA14" s="96">
        <f t="shared" si="7"/>
        <v>0</v>
      </c>
      <c r="BB14" s="96">
        <f t="shared" si="7"/>
        <v>0</v>
      </c>
      <c r="BC14" s="96">
        <f t="shared" si="7"/>
        <v>0</v>
      </c>
      <c r="BD14" s="96">
        <f t="shared" si="7"/>
        <v>0</v>
      </c>
      <c r="BE14" s="96">
        <f t="shared" si="7"/>
        <v>0</v>
      </c>
      <c r="BF14" s="96">
        <f t="shared" si="7"/>
        <v>0</v>
      </c>
      <c r="BG14" s="96">
        <f t="shared" si="7"/>
        <v>0</v>
      </c>
      <c r="BH14" s="96">
        <f t="shared" si="7"/>
        <v>0</v>
      </c>
      <c r="BI14" s="96">
        <f t="shared" si="7"/>
        <v>0</v>
      </c>
      <c r="BJ14" s="94"/>
      <c r="BK14" s="96">
        <f t="shared" si="8"/>
        <v>0</v>
      </c>
      <c r="BL14" s="96">
        <f t="shared" si="8"/>
        <v>0</v>
      </c>
      <c r="BM14" s="96">
        <f t="shared" si="8"/>
        <v>4</v>
      </c>
      <c r="BN14" s="96">
        <f t="shared" si="8"/>
        <v>0</v>
      </c>
      <c r="BO14" s="96">
        <f t="shared" si="8"/>
        <v>0</v>
      </c>
      <c r="BP14" s="96">
        <f t="shared" si="8"/>
        <v>0</v>
      </c>
      <c r="BQ14" s="96">
        <f t="shared" si="8"/>
        <v>0</v>
      </c>
      <c r="BR14" s="96">
        <f t="shared" si="8"/>
        <v>0</v>
      </c>
      <c r="BS14" s="96">
        <f t="shared" si="8"/>
        <v>0</v>
      </c>
      <c r="BT14" s="96">
        <f t="shared" si="8"/>
        <v>0</v>
      </c>
      <c r="BU14" s="96">
        <f t="shared" si="9"/>
        <v>0</v>
      </c>
      <c r="BV14" s="96">
        <f t="shared" si="9"/>
        <v>0</v>
      </c>
      <c r="BW14" s="96">
        <f t="shared" si="9"/>
        <v>0</v>
      </c>
      <c r="BX14" s="96">
        <f t="shared" si="9"/>
        <v>0</v>
      </c>
      <c r="BY14" s="96">
        <f t="shared" si="9"/>
        <v>0</v>
      </c>
      <c r="BZ14" s="96">
        <f t="shared" si="9"/>
        <v>0</v>
      </c>
      <c r="CA14" s="96">
        <f t="shared" si="9"/>
        <v>0</v>
      </c>
      <c r="CB14" s="96">
        <f t="shared" si="9"/>
        <v>0</v>
      </c>
      <c r="CC14" s="96">
        <f t="shared" si="9"/>
        <v>0</v>
      </c>
      <c r="CD14" s="96">
        <f t="shared" si="9"/>
        <v>0</v>
      </c>
      <c r="CE14" s="99"/>
      <c r="CF14" s="96">
        <f t="shared" si="19"/>
        <v>0</v>
      </c>
      <c r="CG14" s="96">
        <f t="shared" si="10"/>
        <v>0</v>
      </c>
      <c r="CH14" s="96">
        <f t="shared" si="10"/>
        <v>38</v>
      </c>
      <c r="CI14" s="96">
        <f t="shared" si="10"/>
        <v>17</v>
      </c>
      <c r="CJ14" s="96">
        <f t="shared" si="10"/>
        <v>0</v>
      </c>
      <c r="CK14" s="96">
        <f t="shared" si="10"/>
        <v>0</v>
      </c>
      <c r="CL14" s="96">
        <f t="shared" si="10"/>
        <v>0</v>
      </c>
      <c r="CM14" s="96">
        <f t="shared" si="10"/>
        <v>0</v>
      </c>
      <c r="CN14" s="96">
        <f t="shared" si="10"/>
        <v>0</v>
      </c>
      <c r="CO14" s="96">
        <f t="shared" si="10"/>
        <v>0</v>
      </c>
      <c r="CP14" s="96">
        <f t="shared" si="10"/>
        <v>0</v>
      </c>
      <c r="CQ14" s="96">
        <f t="shared" si="10"/>
        <v>0</v>
      </c>
      <c r="CR14" s="96">
        <f t="shared" si="10"/>
        <v>0</v>
      </c>
      <c r="CS14" s="96">
        <f t="shared" si="10"/>
        <v>0</v>
      </c>
      <c r="CT14" s="96">
        <f t="shared" si="10"/>
        <v>0</v>
      </c>
      <c r="CU14" s="96">
        <f t="shared" si="10"/>
        <v>0</v>
      </c>
      <c r="CV14" s="96">
        <f t="shared" si="10"/>
        <v>0</v>
      </c>
      <c r="CW14" s="96">
        <f t="shared" si="10"/>
        <v>0</v>
      </c>
      <c r="CX14" s="96">
        <f t="shared" si="10"/>
        <v>0</v>
      </c>
      <c r="CY14" s="96">
        <f t="shared" si="10"/>
        <v>0</v>
      </c>
      <c r="CZ14" s="99"/>
      <c r="DA14" s="96">
        <f t="shared" si="20"/>
        <v>0</v>
      </c>
      <c r="DB14" s="96">
        <f t="shared" si="11"/>
        <v>0</v>
      </c>
      <c r="DC14" s="96">
        <f t="shared" si="11"/>
        <v>17</v>
      </c>
      <c r="DD14" s="96">
        <f t="shared" si="11"/>
        <v>38</v>
      </c>
      <c r="DE14" s="96">
        <f t="shared" si="11"/>
        <v>0</v>
      </c>
      <c r="DF14" s="96">
        <f t="shared" si="11"/>
        <v>0</v>
      </c>
      <c r="DG14" s="96">
        <f t="shared" si="11"/>
        <v>0</v>
      </c>
      <c r="DH14" s="96">
        <f t="shared" si="11"/>
        <v>0</v>
      </c>
      <c r="DI14" s="96">
        <f t="shared" si="11"/>
        <v>0</v>
      </c>
      <c r="DJ14" s="96">
        <f t="shared" si="11"/>
        <v>0</v>
      </c>
      <c r="DK14" s="96">
        <f t="shared" si="11"/>
        <v>0</v>
      </c>
      <c r="DL14" s="96">
        <f t="shared" si="11"/>
        <v>0</v>
      </c>
      <c r="DM14" s="96">
        <f t="shared" si="11"/>
        <v>0</v>
      </c>
      <c r="DN14" s="96">
        <f t="shared" si="11"/>
        <v>0</v>
      </c>
      <c r="DO14" s="96">
        <f t="shared" si="11"/>
        <v>0</v>
      </c>
      <c r="DP14" s="96">
        <f t="shared" si="11"/>
        <v>0</v>
      </c>
      <c r="DQ14" s="96">
        <f t="shared" si="11"/>
        <v>0</v>
      </c>
      <c r="DR14" s="96">
        <f t="shared" si="11"/>
        <v>0</v>
      </c>
      <c r="DS14" s="96">
        <f t="shared" si="11"/>
        <v>0</v>
      </c>
      <c r="DT14" s="96">
        <f t="shared" si="11"/>
        <v>0</v>
      </c>
      <c r="DU14" s="46"/>
      <c r="DV14" s="104">
        <v>4</v>
      </c>
      <c r="DW14" s="70" t="str">
        <f>Paramètres!AF13</f>
        <v>Uruguay</v>
      </c>
      <c r="DX14" s="47">
        <f>Paramètres!AG13</f>
        <v>5</v>
      </c>
      <c r="DY14" s="71">
        <f>Paramètres!AH13</f>
        <v>65</v>
      </c>
      <c r="DZ14" s="71">
        <f>Paramètres!AI13</f>
        <v>164</v>
      </c>
      <c r="EA14" s="71">
        <f>Paramètres!AJ13</f>
        <v>-99</v>
      </c>
      <c r="EC14" s="8"/>
      <c r="ED14" s="125" t="str">
        <f>IF(DX42=0,"",DW42)</f>
        <v>Argentine</v>
      </c>
      <c r="EE14" s="194"/>
      <c r="EF14" s="195"/>
      <c r="EG14" s="2"/>
      <c r="EH14" s="39"/>
      <c r="EI14" s="8"/>
      <c r="EJ14" s="8"/>
      <c r="EK14" s="2"/>
      <c r="EL14" s="9"/>
      <c r="EM14" s="11"/>
      <c r="EN14" s="2"/>
      <c r="EO14" s="9"/>
      <c r="EP14" s="11"/>
      <c r="EQ14" s="2"/>
      <c r="ER14" s="2"/>
    </row>
    <row r="15" spans="2:148" ht="18.7" customHeight="1" x14ac:dyDescent="0.2">
      <c r="B15" s="48" t="s">
        <v>19</v>
      </c>
      <c r="C15" s="48" t="s">
        <v>79</v>
      </c>
      <c r="D15" s="2"/>
      <c r="E15" s="216"/>
      <c r="F15" s="48" t="str">
        <f>VLOOKUP(B15,Paramètres!$C$10:$D$29,2,0)</f>
        <v>France</v>
      </c>
      <c r="G15" s="177">
        <v>96</v>
      </c>
      <c r="H15" s="172">
        <v>14</v>
      </c>
      <c r="I15" s="173">
        <v>0</v>
      </c>
      <c r="J15" s="180">
        <v>0</v>
      </c>
      <c r="K15" s="48" t="str">
        <f>VLOOKUP(C15,Paramètres!$C$10:$D$29,2,0)</f>
        <v>Namibie</v>
      </c>
      <c r="L15" s="183">
        <f t="shared" si="12"/>
        <v>0</v>
      </c>
      <c r="M15" s="49" t="s">
        <v>111</v>
      </c>
      <c r="N15" s="84" t="s">
        <v>102</v>
      </c>
      <c r="O15" s="187" t="str">
        <f t="shared" si="5"/>
        <v>France</v>
      </c>
      <c r="P15" s="50" t="str">
        <f t="shared" si="13"/>
        <v>Namibie</v>
      </c>
      <c r="Q15" s="50">
        <f t="shared" si="14"/>
        <v>96</v>
      </c>
      <c r="R15" s="50">
        <f t="shared" si="15"/>
        <v>0</v>
      </c>
      <c r="S15" s="50" t="str">
        <f t="shared" si="16"/>
        <v>non</v>
      </c>
      <c r="T15" s="94"/>
      <c r="U15" s="96">
        <f t="shared" si="17"/>
        <v>0</v>
      </c>
      <c r="V15" s="96">
        <f t="shared" si="6"/>
        <v>1</v>
      </c>
      <c r="W15" s="96">
        <f t="shared" si="6"/>
        <v>0</v>
      </c>
      <c r="X15" s="96">
        <f t="shared" si="6"/>
        <v>0</v>
      </c>
      <c r="Y15" s="96">
        <f t="shared" si="6"/>
        <v>0</v>
      </c>
      <c r="Z15" s="96">
        <f t="shared" si="6"/>
        <v>0</v>
      </c>
      <c r="AA15" s="96">
        <f t="shared" si="6"/>
        <v>0</v>
      </c>
      <c r="AB15" s="96">
        <f t="shared" si="6"/>
        <v>0</v>
      </c>
      <c r="AC15" s="96">
        <f t="shared" si="6"/>
        <v>0</v>
      </c>
      <c r="AD15" s="96">
        <f t="shared" si="6"/>
        <v>0</v>
      </c>
      <c r="AE15" s="96">
        <f t="shared" si="6"/>
        <v>0</v>
      </c>
      <c r="AF15" s="96">
        <f t="shared" si="6"/>
        <v>0</v>
      </c>
      <c r="AG15" s="96">
        <f t="shared" si="6"/>
        <v>0</v>
      </c>
      <c r="AH15" s="96">
        <f t="shared" si="6"/>
        <v>0</v>
      </c>
      <c r="AI15" s="96">
        <f t="shared" si="6"/>
        <v>0</v>
      </c>
      <c r="AJ15" s="96">
        <f t="shared" si="6"/>
        <v>0</v>
      </c>
      <c r="AK15" s="96">
        <f t="shared" si="6"/>
        <v>0</v>
      </c>
      <c r="AL15" s="96">
        <f t="shared" si="6"/>
        <v>0</v>
      </c>
      <c r="AM15" s="96">
        <f t="shared" si="6"/>
        <v>0</v>
      </c>
      <c r="AN15" s="96">
        <f t="shared" si="6"/>
        <v>0</v>
      </c>
      <c r="AO15" s="94"/>
      <c r="AP15" s="96">
        <f t="shared" si="18"/>
        <v>0</v>
      </c>
      <c r="AQ15" s="96">
        <f t="shared" si="7"/>
        <v>0</v>
      </c>
      <c r="AR15" s="96">
        <f t="shared" si="7"/>
        <v>0</v>
      </c>
      <c r="AS15" s="96">
        <f t="shared" si="7"/>
        <v>0</v>
      </c>
      <c r="AT15" s="96">
        <f t="shared" si="7"/>
        <v>0</v>
      </c>
      <c r="AU15" s="96">
        <f t="shared" si="7"/>
        <v>0</v>
      </c>
      <c r="AV15" s="96">
        <f t="shared" si="7"/>
        <v>0</v>
      </c>
      <c r="AW15" s="96">
        <f t="shared" si="7"/>
        <v>0</v>
      </c>
      <c r="AX15" s="96">
        <f t="shared" si="7"/>
        <v>0</v>
      </c>
      <c r="AY15" s="96">
        <f t="shared" si="7"/>
        <v>0</v>
      </c>
      <c r="AZ15" s="96">
        <f t="shared" si="7"/>
        <v>0</v>
      </c>
      <c r="BA15" s="96">
        <f t="shared" si="7"/>
        <v>0</v>
      </c>
      <c r="BB15" s="96">
        <f t="shared" si="7"/>
        <v>0</v>
      </c>
      <c r="BC15" s="96">
        <f t="shared" si="7"/>
        <v>0</v>
      </c>
      <c r="BD15" s="96">
        <f t="shared" si="7"/>
        <v>0</v>
      </c>
      <c r="BE15" s="96">
        <f t="shared" si="7"/>
        <v>0</v>
      </c>
      <c r="BF15" s="96">
        <f t="shared" si="7"/>
        <v>0</v>
      </c>
      <c r="BG15" s="96">
        <f t="shared" si="7"/>
        <v>0</v>
      </c>
      <c r="BH15" s="96">
        <f t="shared" si="7"/>
        <v>0</v>
      </c>
      <c r="BI15" s="96">
        <f t="shared" si="7"/>
        <v>0</v>
      </c>
      <c r="BJ15" s="94"/>
      <c r="BK15" s="96">
        <f t="shared" si="8"/>
        <v>0</v>
      </c>
      <c r="BL15" s="96">
        <f t="shared" si="8"/>
        <v>4</v>
      </c>
      <c r="BM15" s="96">
        <f t="shared" si="8"/>
        <v>0</v>
      </c>
      <c r="BN15" s="96">
        <f t="shared" si="8"/>
        <v>0</v>
      </c>
      <c r="BO15" s="96">
        <f t="shared" si="8"/>
        <v>0</v>
      </c>
      <c r="BP15" s="96">
        <f t="shared" si="8"/>
        <v>0</v>
      </c>
      <c r="BQ15" s="96">
        <f t="shared" si="8"/>
        <v>0</v>
      </c>
      <c r="BR15" s="96">
        <f t="shared" si="8"/>
        <v>0</v>
      </c>
      <c r="BS15" s="96">
        <f t="shared" si="8"/>
        <v>0</v>
      </c>
      <c r="BT15" s="96">
        <f t="shared" si="8"/>
        <v>0</v>
      </c>
      <c r="BU15" s="96">
        <f t="shared" si="9"/>
        <v>0</v>
      </c>
      <c r="BV15" s="96">
        <f t="shared" si="9"/>
        <v>0</v>
      </c>
      <c r="BW15" s="96">
        <f t="shared" si="9"/>
        <v>0</v>
      </c>
      <c r="BX15" s="96">
        <f t="shared" si="9"/>
        <v>0</v>
      </c>
      <c r="BY15" s="96">
        <f t="shared" si="9"/>
        <v>0</v>
      </c>
      <c r="BZ15" s="96">
        <f t="shared" si="9"/>
        <v>0</v>
      </c>
      <c r="CA15" s="96">
        <f t="shared" si="9"/>
        <v>0</v>
      </c>
      <c r="CB15" s="96">
        <f t="shared" si="9"/>
        <v>0</v>
      </c>
      <c r="CC15" s="96">
        <f t="shared" si="9"/>
        <v>0</v>
      </c>
      <c r="CD15" s="96">
        <f t="shared" si="9"/>
        <v>0</v>
      </c>
      <c r="CE15" s="99"/>
      <c r="CF15" s="96">
        <f t="shared" si="19"/>
        <v>0</v>
      </c>
      <c r="CG15" s="96">
        <f t="shared" si="10"/>
        <v>96</v>
      </c>
      <c r="CH15" s="96">
        <f t="shared" si="10"/>
        <v>0</v>
      </c>
      <c r="CI15" s="96">
        <f t="shared" si="10"/>
        <v>0</v>
      </c>
      <c r="CJ15" s="96">
        <f t="shared" si="10"/>
        <v>0</v>
      </c>
      <c r="CK15" s="96">
        <f t="shared" si="10"/>
        <v>0</v>
      </c>
      <c r="CL15" s="96">
        <f t="shared" si="10"/>
        <v>0</v>
      </c>
      <c r="CM15" s="96">
        <f t="shared" si="10"/>
        <v>0</v>
      </c>
      <c r="CN15" s="96">
        <f t="shared" si="10"/>
        <v>0</v>
      </c>
      <c r="CO15" s="96">
        <f t="shared" si="10"/>
        <v>0</v>
      </c>
      <c r="CP15" s="96">
        <f t="shared" si="10"/>
        <v>0</v>
      </c>
      <c r="CQ15" s="96">
        <f t="shared" si="10"/>
        <v>0</v>
      </c>
      <c r="CR15" s="96">
        <f t="shared" si="10"/>
        <v>0</v>
      </c>
      <c r="CS15" s="96">
        <f t="shared" si="10"/>
        <v>0</v>
      </c>
      <c r="CT15" s="96">
        <f t="shared" si="10"/>
        <v>0</v>
      </c>
      <c r="CU15" s="96">
        <f t="shared" si="10"/>
        <v>0</v>
      </c>
      <c r="CV15" s="96">
        <f t="shared" si="10"/>
        <v>0</v>
      </c>
      <c r="CW15" s="96">
        <f t="shared" si="10"/>
        <v>0</v>
      </c>
      <c r="CX15" s="96">
        <f t="shared" si="10"/>
        <v>0</v>
      </c>
      <c r="CY15" s="96">
        <f t="shared" si="10"/>
        <v>0</v>
      </c>
      <c r="CZ15" s="99"/>
      <c r="DA15" s="96">
        <f t="shared" si="20"/>
        <v>0</v>
      </c>
      <c r="DB15" s="96">
        <f t="shared" si="11"/>
        <v>0</v>
      </c>
      <c r="DC15" s="96">
        <f t="shared" si="11"/>
        <v>0</v>
      </c>
      <c r="DD15" s="96">
        <f t="shared" si="11"/>
        <v>0</v>
      </c>
      <c r="DE15" s="96">
        <f t="shared" si="11"/>
        <v>96</v>
      </c>
      <c r="DF15" s="96">
        <f t="shared" si="11"/>
        <v>0</v>
      </c>
      <c r="DG15" s="96">
        <f t="shared" si="11"/>
        <v>0</v>
      </c>
      <c r="DH15" s="96">
        <f t="shared" si="11"/>
        <v>0</v>
      </c>
      <c r="DI15" s="96">
        <f t="shared" si="11"/>
        <v>0</v>
      </c>
      <c r="DJ15" s="96">
        <f t="shared" si="11"/>
        <v>0</v>
      </c>
      <c r="DK15" s="96">
        <f t="shared" si="11"/>
        <v>0</v>
      </c>
      <c r="DL15" s="96">
        <f t="shared" si="11"/>
        <v>0</v>
      </c>
      <c r="DM15" s="96">
        <f t="shared" si="11"/>
        <v>0</v>
      </c>
      <c r="DN15" s="96">
        <f t="shared" si="11"/>
        <v>0</v>
      </c>
      <c r="DO15" s="96">
        <f t="shared" si="11"/>
        <v>0</v>
      </c>
      <c r="DP15" s="96">
        <f t="shared" si="11"/>
        <v>0</v>
      </c>
      <c r="DQ15" s="96">
        <f t="shared" si="11"/>
        <v>0</v>
      </c>
      <c r="DR15" s="96">
        <f t="shared" si="11"/>
        <v>0</v>
      </c>
      <c r="DS15" s="96">
        <f t="shared" si="11"/>
        <v>0</v>
      </c>
      <c r="DT15" s="96">
        <f t="shared" si="11"/>
        <v>0</v>
      </c>
      <c r="DU15" s="46"/>
      <c r="DV15" s="104">
        <v>5</v>
      </c>
      <c r="DW15" s="70" t="str">
        <f>Paramètres!AF14</f>
        <v>Namibie</v>
      </c>
      <c r="DX15" s="47">
        <f>Paramètres!AG14</f>
        <v>0</v>
      </c>
      <c r="DY15" s="71">
        <f>Paramètres!AH14</f>
        <v>37</v>
      </c>
      <c r="DZ15" s="71">
        <f>Paramètres!AI14</f>
        <v>255</v>
      </c>
      <c r="EA15" s="71">
        <f>Paramètres!AJ14</f>
        <v>-218</v>
      </c>
      <c r="EC15" s="8"/>
      <c r="ED15" s="154"/>
      <c r="EE15" s="158"/>
      <c r="EF15" s="109"/>
      <c r="EG15" s="2"/>
      <c r="EH15" s="39"/>
      <c r="EI15" s="8" t="s">
        <v>0</v>
      </c>
      <c r="EJ15" s="8"/>
      <c r="EK15" s="2"/>
      <c r="EL15" s="9"/>
      <c r="EM15" s="11"/>
      <c r="EN15" s="2"/>
      <c r="EO15" s="9"/>
      <c r="EP15" s="11"/>
      <c r="EQ15" s="2"/>
      <c r="ER15" s="2"/>
    </row>
    <row r="16" spans="2:148" ht="18.7" customHeight="1" x14ac:dyDescent="0.2">
      <c r="B16" s="48" t="s">
        <v>21</v>
      </c>
      <c r="C16" s="48" t="s">
        <v>79</v>
      </c>
      <c r="D16" s="2"/>
      <c r="E16" s="216"/>
      <c r="F16" s="48" t="str">
        <f>VLOOKUP(B16,Paramètres!$C$10:$D$29,2,0)</f>
        <v>Uruguay</v>
      </c>
      <c r="G16" s="177">
        <v>36</v>
      </c>
      <c r="H16" s="172">
        <v>5</v>
      </c>
      <c r="I16" s="173">
        <v>2</v>
      </c>
      <c r="J16" s="180">
        <v>26</v>
      </c>
      <c r="K16" s="48" t="str">
        <f>VLOOKUP(C16,Paramètres!$C$10:$D$29,2,0)</f>
        <v>Namibie</v>
      </c>
      <c r="L16" s="183">
        <f t="shared" si="12"/>
        <v>26</v>
      </c>
      <c r="M16" s="51" t="s">
        <v>112</v>
      </c>
      <c r="N16" s="85" t="s">
        <v>103</v>
      </c>
      <c r="O16" s="187" t="str">
        <f t="shared" si="5"/>
        <v>Uruguay</v>
      </c>
      <c r="P16" s="50" t="str">
        <f t="shared" si="13"/>
        <v>Namibie</v>
      </c>
      <c r="Q16" s="50">
        <f t="shared" si="14"/>
        <v>36</v>
      </c>
      <c r="R16" s="50">
        <f t="shared" si="15"/>
        <v>26</v>
      </c>
      <c r="S16" s="50" t="str">
        <f t="shared" si="16"/>
        <v>non</v>
      </c>
      <c r="T16" s="94"/>
      <c r="U16" s="96">
        <f t="shared" si="17"/>
        <v>0</v>
      </c>
      <c r="V16" s="96">
        <f t="shared" si="6"/>
        <v>0</v>
      </c>
      <c r="W16" s="96">
        <f t="shared" si="6"/>
        <v>0</v>
      </c>
      <c r="X16" s="96">
        <f t="shared" si="6"/>
        <v>1</v>
      </c>
      <c r="Y16" s="96">
        <f t="shared" si="6"/>
        <v>0</v>
      </c>
      <c r="Z16" s="96">
        <f t="shared" si="6"/>
        <v>0</v>
      </c>
      <c r="AA16" s="96">
        <f t="shared" si="6"/>
        <v>0</v>
      </c>
      <c r="AB16" s="96">
        <f t="shared" si="6"/>
        <v>0</v>
      </c>
      <c r="AC16" s="96">
        <f t="shared" si="6"/>
        <v>0</v>
      </c>
      <c r="AD16" s="96">
        <f t="shared" si="6"/>
        <v>0</v>
      </c>
      <c r="AE16" s="96">
        <f t="shared" si="6"/>
        <v>0</v>
      </c>
      <c r="AF16" s="96">
        <f t="shared" si="6"/>
        <v>0</v>
      </c>
      <c r="AG16" s="96">
        <f t="shared" si="6"/>
        <v>0</v>
      </c>
      <c r="AH16" s="96">
        <f t="shared" si="6"/>
        <v>0</v>
      </c>
      <c r="AI16" s="96">
        <f t="shared" si="6"/>
        <v>0</v>
      </c>
      <c r="AJ16" s="96">
        <f t="shared" si="6"/>
        <v>0</v>
      </c>
      <c r="AK16" s="96">
        <f t="shared" si="6"/>
        <v>0</v>
      </c>
      <c r="AL16" s="96">
        <f t="shared" si="6"/>
        <v>0</v>
      </c>
      <c r="AM16" s="96">
        <f t="shared" si="6"/>
        <v>0</v>
      </c>
      <c r="AN16" s="96">
        <f t="shared" si="6"/>
        <v>0</v>
      </c>
      <c r="AO16" s="94"/>
      <c r="AP16" s="96">
        <f t="shared" si="18"/>
        <v>0</v>
      </c>
      <c r="AQ16" s="96">
        <f t="shared" si="7"/>
        <v>0</v>
      </c>
      <c r="AR16" s="96">
        <f t="shared" si="7"/>
        <v>0</v>
      </c>
      <c r="AS16" s="96">
        <f t="shared" si="7"/>
        <v>0</v>
      </c>
      <c r="AT16" s="96">
        <f t="shared" si="7"/>
        <v>0</v>
      </c>
      <c r="AU16" s="96">
        <f t="shared" si="7"/>
        <v>0</v>
      </c>
      <c r="AV16" s="96">
        <f t="shared" si="7"/>
        <v>0</v>
      </c>
      <c r="AW16" s="96">
        <f t="shared" si="7"/>
        <v>0</v>
      </c>
      <c r="AX16" s="96">
        <f t="shared" si="7"/>
        <v>0</v>
      </c>
      <c r="AY16" s="96">
        <f t="shared" si="7"/>
        <v>0</v>
      </c>
      <c r="AZ16" s="96">
        <f t="shared" si="7"/>
        <v>0</v>
      </c>
      <c r="BA16" s="96">
        <f t="shared" si="7"/>
        <v>0</v>
      </c>
      <c r="BB16" s="96">
        <f t="shared" si="7"/>
        <v>0</v>
      </c>
      <c r="BC16" s="96">
        <f t="shared" si="7"/>
        <v>0</v>
      </c>
      <c r="BD16" s="96">
        <f t="shared" si="7"/>
        <v>0</v>
      </c>
      <c r="BE16" s="96">
        <f t="shared" si="7"/>
        <v>0</v>
      </c>
      <c r="BF16" s="96">
        <f t="shared" si="7"/>
        <v>0</v>
      </c>
      <c r="BG16" s="96">
        <f t="shared" si="7"/>
        <v>0</v>
      </c>
      <c r="BH16" s="96">
        <f t="shared" si="7"/>
        <v>0</v>
      </c>
      <c r="BI16" s="96">
        <f t="shared" si="7"/>
        <v>0</v>
      </c>
      <c r="BJ16" s="94"/>
      <c r="BK16" s="96">
        <f t="shared" si="8"/>
        <v>0</v>
      </c>
      <c r="BL16" s="96">
        <f t="shared" si="8"/>
        <v>0</v>
      </c>
      <c r="BM16" s="96">
        <f t="shared" si="8"/>
        <v>0</v>
      </c>
      <c r="BN16" s="96">
        <f t="shared" si="8"/>
        <v>4</v>
      </c>
      <c r="BO16" s="96">
        <f t="shared" si="8"/>
        <v>0</v>
      </c>
      <c r="BP16" s="96">
        <f t="shared" si="8"/>
        <v>0</v>
      </c>
      <c r="BQ16" s="96">
        <f t="shared" si="8"/>
        <v>0</v>
      </c>
      <c r="BR16" s="96">
        <f t="shared" si="8"/>
        <v>0</v>
      </c>
      <c r="BS16" s="96">
        <f t="shared" si="8"/>
        <v>0</v>
      </c>
      <c r="BT16" s="96">
        <f t="shared" si="8"/>
        <v>0</v>
      </c>
      <c r="BU16" s="96">
        <f t="shared" si="9"/>
        <v>0</v>
      </c>
      <c r="BV16" s="96">
        <f t="shared" si="9"/>
        <v>0</v>
      </c>
      <c r="BW16" s="96">
        <f t="shared" si="9"/>
        <v>0</v>
      </c>
      <c r="BX16" s="96">
        <f t="shared" si="9"/>
        <v>0</v>
      </c>
      <c r="BY16" s="96">
        <f t="shared" si="9"/>
        <v>0</v>
      </c>
      <c r="BZ16" s="96">
        <f t="shared" si="9"/>
        <v>0</v>
      </c>
      <c r="CA16" s="96">
        <f t="shared" si="9"/>
        <v>0</v>
      </c>
      <c r="CB16" s="96">
        <f t="shared" si="9"/>
        <v>0</v>
      </c>
      <c r="CC16" s="96">
        <f t="shared" si="9"/>
        <v>0</v>
      </c>
      <c r="CD16" s="96">
        <f t="shared" si="9"/>
        <v>0</v>
      </c>
      <c r="CE16" s="99"/>
      <c r="CF16" s="96">
        <f t="shared" si="19"/>
        <v>0</v>
      </c>
      <c r="CG16" s="96">
        <f t="shared" si="10"/>
        <v>0</v>
      </c>
      <c r="CH16" s="96">
        <f t="shared" si="10"/>
        <v>0</v>
      </c>
      <c r="CI16" s="96">
        <f t="shared" si="10"/>
        <v>36</v>
      </c>
      <c r="CJ16" s="96">
        <f t="shared" si="10"/>
        <v>26</v>
      </c>
      <c r="CK16" s="96">
        <f t="shared" si="10"/>
        <v>0</v>
      </c>
      <c r="CL16" s="96">
        <f t="shared" si="10"/>
        <v>0</v>
      </c>
      <c r="CM16" s="96">
        <f t="shared" si="10"/>
        <v>0</v>
      </c>
      <c r="CN16" s="96">
        <f t="shared" si="10"/>
        <v>0</v>
      </c>
      <c r="CO16" s="96">
        <f t="shared" si="10"/>
        <v>0</v>
      </c>
      <c r="CP16" s="96">
        <f t="shared" si="10"/>
        <v>0</v>
      </c>
      <c r="CQ16" s="96">
        <f t="shared" si="10"/>
        <v>0</v>
      </c>
      <c r="CR16" s="96">
        <f t="shared" si="10"/>
        <v>0</v>
      </c>
      <c r="CS16" s="96">
        <f t="shared" si="10"/>
        <v>0</v>
      </c>
      <c r="CT16" s="96">
        <f t="shared" si="10"/>
        <v>0</v>
      </c>
      <c r="CU16" s="96">
        <f t="shared" si="10"/>
        <v>0</v>
      </c>
      <c r="CV16" s="96">
        <f t="shared" si="10"/>
        <v>0</v>
      </c>
      <c r="CW16" s="96">
        <f t="shared" si="10"/>
        <v>0</v>
      </c>
      <c r="CX16" s="96">
        <f t="shared" si="10"/>
        <v>0</v>
      </c>
      <c r="CY16" s="96">
        <f t="shared" si="10"/>
        <v>0</v>
      </c>
      <c r="CZ16" s="99"/>
      <c r="DA16" s="96">
        <f t="shared" si="20"/>
        <v>0</v>
      </c>
      <c r="DB16" s="96">
        <f t="shared" si="11"/>
        <v>0</v>
      </c>
      <c r="DC16" s="96">
        <f t="shared" si="11"/>
        <v>0</v>
      </c>
      <c r="DD16" s="96">
        <f t="shared" si="11"/>
        <v>26</v>
      </c>
      <c r="DE16" s="96">
        <f t="shared" si="11"/>
        <v>36</v>
      </c>
      <c r="DF16" s="96">
        <f t="shared" si="11"/>
        <v>0</v>
      </c>
      <c r="DG16" s="96">
        <f t="shared" si="11"/>
        <v>0</v>
      </c>
      <c r="DH16" s="96">
        <f t="shared" si="11"/>
        <v>0</v>
      </c>
      <c r="DI16" s="96">
        <f t="shared" si="11"/>
        <v>0</v>
      </c>
      <c r="DJ16" s="96">
        <f t="shared" si="11"/>
        <v>0</v>
      </c>
      <c r="DK16" s="96">
        <f t="shared" si="11"/>
        <v>0</v>
      </c>
      <c r="DL16" s="96">
        <f t="shared" si="11"/>
        <v>0</v>
      </c>
      <c r="DM16" s="96">
        <f t="shared" si="11"/>
        <v>0</v>
      </c>
      <c r="DN16" s="96">
        <f t="shared" si="11"/>
        <v>0</v>
      </c>
      <c r="DO16" s="96">
        <f t="shared" si="11"/>
        <v>0</v>
      </c>
      <c r="DP16" s="96">
        <f t="shared" si="11"/>
        <v>0</v>
      </c>
      <c r="DQ16" s="96">
        <f t="shared" si="11"/>
        <v>0</v>
      </c>
      <c r="DR16" s="96">
        <f t="shared" si="11"/>
        <v>0</v>
      </c>
      <c r="DS16" s="96">
        <f t="shared" si="11"/>
        <v>0</v>
      </c>
      <c r="DT16" s="96">
        <f t="shared" si="11"/>
        <v>0</v>
      </c>
      <c r="DU16" s="46"/>
      <c r="DV16" s="134"/>
      <c r="DW16" s="135"/>
      <c r="DX16" s="136"/>
      <c r="DY16" s="137"/>
      <c r="DZ16" s="137"/>
      <c r="EA16" s="137"/>
      <c r="EC16" s="8"/>
      <c r="ED16" s="160" t="s">
        <v>173</v>
      </c>
      <c r="EE16" s="156"/>
      <c r="EF16" s="161"/>
      <c r="EG16" s="2"/>
      <c r="EH16" s="199" t="str">
        <f>IF(ISERROR(VLOOKUP(LARGE(EE10:EF14,1),EE10:EF14,2,0)),"",VLOOKUP(LARGE(EE10:EF14,1),EE10:EF14,2,0))</f>
        <v/>
      </c>
      <c r="EI16" s="193"/>
      <c r="EJ16" s="195" t="str">
        <f>EH16</f>
        <v/>
      </c>
      <c r="EK16" s="2"/>
      <c r="EL16" s="9"/>
      <c r="EM16" s="11"/>
      <c r="EN16" s="2"/>
      <c r="EO16" s="9"/>
      <c r="EP16" s="11"/>
      <c r="EQ16" s="2"/>
      <c r="ER16" s="2"/>
    </row>
    <row r="17" spans="2:148" ht="18.7" customHeight="1" x14ac:dyDescent="0.2">
      <c r="B17" s="53" t="s">
        <v>35</v>
      </c>
      <c r="C17" s="48" t="s">
        <v>20</v>
      </c>
      <c r="D17" s="2"/>
      <c r="E17" s="216"/>
      <c r="F17" s="48" t="str">
        <f>VLOOKUP(B17,Paramètres!$C$10:$D$29,2,0)</f>
        <v>Nouvelle-Zélande</v>
      </c>
      <c r="G17" s="177">
        <v>96</v>
      </c>
      <c r="H17" s="172">
        <v>14</v>
      </c>
      <c r="I17" s="173">
        <v>2</v>
      </c>
      <c r="J17" s="180">
        <v>17</v>
      </c>
      <c r="K17" s="48" t="str">
        <f>VLOOKUP(C17,Paramètres!$C$10:$D$29,2,0)</f>
        <v>Italie</v>
      </c>
      <c r="L17" s="183">
        <f t="shared" si="12"/>
        <v>17</v>
      </c>
      <c r="M17" s="51" t="s">
        <v>113</v>
      </c>
      <c r="N17" s="84" t="s">
        <v>103</v>
      </c>
      <c r="O17" s="187" t="str">
        <f t="shared" si="5"/>
        <v>Nouvelle-Zélande</v>
      </c>
      <c r="P17" s="50" t="str">
        <f t="shared" si="13"/>
        <v>Italie</v>
      </c>
      <c r="Q17" s="50">
        <f t="shared" si="14"/>
        <v>96</v>
      </c>
      <c r="R17" s="50">
        <f t="shared" si="15"/>
        <v>17</v>
      </c>
      <c r="S17" s="50" t="str">
        <f t="shared" si="16"/>
        <v>non</v>
      </c>
      <c r="T17" s="94"/>
      <c r="U17" s="96">
        <f t="shared" si="17"/>
        <v>1</v>
      </c>
      <c r="V17" s="96">
        <f t="shared" si="6"/>
        <v>0</v>
      </c>
      <c r="W17" s="96">
        <f t="shared" si="6"/>
        <v>0</v>
      </c>
      <c r="X17" s="96">
        <f t="shared" si="6"/>
        <v>0</v>
      </c>
      <c r="Y17" s="96">
        <f t="shared" si="6"/>
        <v>0</v>
      </c>
      <c r="Z17" s="96">
        <f t="shared" si="6"/>
        <v>0</v>
      </c>
      <c r="AA17" s="96">
        <f t="shared" si="6"/>
        <v>0</v>
      </c>
      <c r="AB17" s="96">
        <f t="shared" si="6"/>
        <v>0</v>
      </c>
      <c r="AC17" s="96">
        <f t="shared" si="6"/>
        <v>0</v>
      </c>
      <c r="AD17" s="96">
        <f t="shared" si="6"/>
        <v>0</v>
      </c>
      <c r="AE17" s="96">
        <f t="shared" si="6"/>
        <v>0</v>
      </c>
      <c r="AF17" s="96">
        <f t="shared" si="6"/>
        <v>0</v>
      </c>
      <c r="AG17" s="96">
        <f t="shared" si="6"/>
        <v>0</v>
      </c>
      <c r="AH17" s="96">
        <f t="shared" si="6"/>
        <v>0</v>
      </c>
      <c r="AI17" s="96">
        <f t="shared" si="6"/>
        <v>0</v>
      </c>
      <c r="AJ17" s="96">
        <f t="shared" si="6"/>
        <v>0</v>
      </c>
      <c r="AK17" s="96">
        <f t="shared" si="6"/>
        <v>0</v>
      </c>
      <c r="AL17" s="96">
        <f t="shared" si="6"/>
        <v>0</v>
      </c>
      <c r="AM17" s="96">
        <f t="shared" si="6"/>
        <v>0</v>
      </c>
      <c r="AN17" s="96">
        <f t="shared" si="6"/>
        <v>0</v>
      </c>
      <c r="AO17" s="94"/>
      <c r="AP17" s="96">
        <f t="shared" si="18"/>
        <v>0</v>
      </c>
      <c r="AQ17" s="96">
        <f t="shared" si="7"/>
        <v>0</v>
      </c>
      <c r="AR17" s="96">
        <f t="shared" si="7"/>
        <v>0</v>
      </c>
      <c r="AS17" s="96">
        <f t="shared" si="7"/>
        <v>0</v>
      </c>
      <c r="AT17" s="96">
        <f t="shared" si="7"/>
        <v>0</v>
      </c>
      <c r="AU17" s="96">
        <f t="shared" si="7"/>
        <v>0</v>
      </c>
      <c r="AV17" s="96">
        <f t="shared" si="7"/>
        <v>0</v>
      </c>
      <c r="AW17" s="96">
        <f t="shared" si="7"/>
        <v>0</v>
      </c>
      <c r="AX17" s="96">
        <f t="shared" si="7"/>
        <v>0</v>
      </c>
      <c r="AY17" s="96">
        <f t="shared" si="7"/>
        <v>0</v>
      </c>
      <c r="AZ17" s="96">
        <f t="shared" si="7"/>
        <v>0</v>
      </c>
      <c r="BA17" s="96">
        <f t="shared" si="7"/>
        <v>0</v>
      </c>
      <c r="BB17" s="96">
        <f t="shared" si="7"/>
        <v>0</v>
      </c>
      <c r="BC17" s="96">
        <f t="shared" si="7"/>
        <v>0</v>
      </c>
      <c r="BD17" s="96">
        <f t="shared" si="7"/>
        <v>0</v>
      </c>
      <c r="BE17" s="96">
        <f t="shared" si="7"/>
        <v>0</v>
      </c>
      <c r="BF17" s="96">
        <f t="shared" si="7"/>
        <v>0</v>
      </c>
      <c r="BG17" s="96">
        <f t="shared" si="7"/>
        <v>0</v>
      </c>
      <c r="BH17" s="96">
        <f t="shared" si="7"/>
        <v>0</v>
      </c>
      <c r="BI17" s="96">
        <f t="shared" si="7"/>
        <v>0</v>
      </c>
      <c r="BJ17" s="94"/>
      <c r="BK17" s="96">
        <f t="shared" si="8"/>
        <v>4</v>
      </c>
      <c r="BL17" s="96">
        <f t="shared" si="8"/>
        <v>0</v>
      </c>
      <c r="BM17" s="96">
        <f t="shared" si="8"/>
        <v>0</v>
      </c>
      <c r="BN17" s="96">
        <f t="shared" si="8"/>
        <v>0</v>
      </c>
      <c r="BO17" s="96">
        <f t="shared" si="8"/>
        <v>0</v>
      </c>
      <c r="BP17" s="96">
        <f t="shared" si="8"/>
        <v>0</v>
      </c>
      <c r="BQ17" s="96">
        <f t="shared" si="8"/>
        <v>0</v>
      </c>
      <c r="BR17" s="96">
        <f t="shared" si="8"/>
        <v>0</v>
      </c>
      <c r="BS17" s="96">
        <f t="shared" si="8"/>
        <v>0</v>
      </c>
      <c r="BT17" s="96">
        <f t="shared" si="8"/>
        <v>0</v>
      </c>
      <c r="BU17" s="96">
        <f t="shared" si="9"/>
        <v>0</v>
      </c>
      <c r="BV17" s="96">
        <f t="shared" si="9"/>
        <v>0</v>
      </c>
      <c r="BW17" s="96">
        <f t="shared" si="9"/>
        <v>0</v>
      </c>
      <c r="BX17" s="96">
        <f t="shared" si="9"/>
        <v>0</v>
      </c>
      <c r="BY17" s="96">
        <f t="shared" si="9"/>
        <v>0</v>
      </c>
      <c r="BZ17" s="96">
        <f t="shared" si="9"/>
        <v>0</v>
      </c>
      <c r="CA17" s="96">
        <f t="shared" si="9"/>
        <v>0</v>
      </c>
      <c r="CB17" s="96">
        <f t="shared" si="9"/>
        <v>0</v>
      </c>
      <c r="CC17" s="96">
        <f t="shared" si="9"/>
        <v>0</v>
      </c>
      <c r="CD17" s="96">
        <f t="shared" si="9"/>
        <v>0</v>
      </c>
      <c r="CE17" s="99"/>
      <c r="CF17" s="96">
        <f t="shared" si="19"/>
        <v>96</v>
      </c>
      <c r="CG17" s="96">
        <f t="shared" si="10"/>
        <v>0</v>
      </c>
      <c r="CH17" s="96">
        <f t="shared" si="10"/>
        <v>17</v>
      </c>
      <c r="CI17" s="96">
        <f t="shared" si="10"/>
        <v>0</v>
      </c>
      <c r="CJ17" s="96">
        <f t="shared" si="10"/>
        <v>0</v>
      </c>
      <c r="CK17" s="96">
        <f t="shared" si="10"/>
        <v>0</v>
      </c>
      <c r="CL17" s="96">
        <f t="shared" si="10"/>
        <v>0</v>
      </c>
      <c r="CM17" s="96">
        <f t="shared" si="10"/>
        <v>0</v>
      </c>
      <c r="CN17" s="96">
        <f t="shared" si="10"/>
        <v>0</v>
      </c>
      <c r="CO17" s="96">
        <f t="shared" si="10"/>
        <v>0</v>
      </c>
      <c r="CP17" s="96">
        <f t="shared" si="10"/>
        <v>0</v>
      </c>
      <c r="CQ17" s="96">
        <f t="shared" si="10"/>
        <v>0</v>
      </c>
      <c r="CR17" s="96">
        <f t="shared" si="10"/>
        <v>0</v>
      </c>
      <c r="CS17" s="96">
        <f t="shared" si="10"/>
        <v>0</v>
      </c>
      <c r="CT17" s="96">
        <f t="shared" si="10"/>
        <v>0</v>
      </c>
      <c r="CU17" s="96">
        <f t="shared" si="10"/>
        <v>0</v>
      </c>
      <c r="CV17" s="96">
        <f t="shared" si="10"/>
        <v>0</v>
      </c>
      <c r="CW17" s="96">
        <f t="shared" si="10"/>
        <v>0</v>
      </c>
      <c r="CX17" s="96">
        <f t="shared" si="10"/>
        <v>0</v>
      </c>
      <c r="CY17" s="96">
        <f t="shared" si="10"/>
        <v>0</v>
      </c>
      <c r="CZ17" s="99"/>
      <c r="DA17" s="96">
        <f t="shared" si="20"/>
        <v>17</v>
      </c>
      <c r="DB17" s="96">
        <f t="shared" si="11"/>
        <v>0</v>
      </c>
      <c r="DC17" s="96">
        <f t="shared" si="11"/>
        <v>96</v>
      </c>
      <c r="DD17" s="96">
        <f t="shared" si="11"/>
        <v>0</v>
      </c>
      <c r="DE17" s="96">
        <f t="shared" si="11"/>
        <v>0</v>
      </c>
      <c r="DF17" s="96">
        <f t="shared" si="11"/>
        <v>0</v>
      </c>
      <c r="DG17" s="96">
        <f t="shared" si="11"/>
        <v>0</v>
      </c>
      <c r="DH17" s="96">
        <f t="shared" si="11"/>
        <v>0</v>
      </c>
      <c r="DI17" s="96">
        <f t="shared" si="11"/>
        <v>0</v>
      </c>
      <c r="DJ17" s="96">
        <f t="shared" si="11"/>
        <v>0</v>
      </c>
      <c r="DK17" s="96">
        <f t="shared" si="11"/>
        <v>0</v>
      </c>
      <c r="DL17" s="96">
        <f t="shared" si="11"/>
        <v>0</v>
      </c>
      <c r="DM17" s="96">
        <f t="shared" si="11"/>
        <v>0</v>
      </c>
      <c r="DN17" s="96">
        <f t="shared" si="11"/>
        <v>0</v>
      </c>
      <c r="DO17" s="96">
        <f t="shared" si="11"/>
        <v>0</v>
      </c>
      <c r="DP17" s="96">
        <f t="shared" si="11"/>
        <v>0</v>
      </c>
      <c r="DQ17" s="96">
        <f t="shared" si="11"/>
        <v>0</v>
      </c>
      <c r="DR17" s="96">
        <f t="shared" si="11"/>
        <v>0</v>
      </c>
      <c r="DS17" s="96">
        <f t="shared" si="11"/>
        <v>0</v>
      </c>
      <c r="DT17" s="96">
        <f t="shared" si="11"/>
        <v>0</v>
      </c>
      <c r="DU17" s="46"/>
      <c r="DV17" s="46"/>
      <c r="DW17" s="57"/>
      <c r="DX17" s="138"/>
      <c r="DY17" s="2"/>
      <c r="DZ17" s="2"/>
      <c r="EA17" s="2"/>
      <c r="EC17" s="8"/>
      <c r="ED17" s="52"/>
      <c r="EE17" s="42"/>
      <c r="EF17" s="42"/>
      <c r="EG17" s="4"/>
      <c r="EH17" s="197"/>
      <c r="EI17" s="194"/>
      <c r="EJ17" s="195"/>
      <c r="EK17" s="2"/>
      <c r="EL17" s="9"/>
      <c r="EM17" s="11"/>
      <c r="EN17" s="2"/>
      <c r="EO17" s="9"/>
      <c r="EP17" s="11"/>
      <c r="EQ17" s="2"/>
      <c r="ER17" s="2"/>
    </row>
    <row r="18" spans="2:148" ht="18.7" customHeight="1" x14ac:dyDescent="0.25">
      <c r="B18" s="48" t="s">
        <v>35</v>
      </c>
      <c r="C18" s="48" t="s">
        <v>21</v>
      </c>
      <c r="D18" s="2"/>
      <c r="E18" s="216"/>
      <c r="F18" s="48" t="str">
        <f>VLOOKUP(B18,Paramètres!$C$10:$D$29,2,0)</f>
        <v>Nouvelle-Zélande</v>
      </c>
      <c r="G18" s="177">
        <v>73</v>
      </c>
      <c r="H18" s="172">
        <v>11</v>
      </c>
      <c r="I18" s="173">
        <v>0</v>
      </c>
      <c r="J18" s="180">
        <v>0</v>
      </c>
      <c r="K18" s="48" t="str">
        <f>VLOOKUP(C18,Paramètres!$C$10:$D$29,2,0)</f>
        <v>Uruguay</v>
      </c>
      <c r="L18" s="183">
        <f t="shared" si="12"/>
        <v>0</v>
      </c>
      <c r="M18" s="49" t="s">
        <v>114</v>
      </c>
      <c r="N18" s="84" t="s">
        <v>103</v>
      </c>
      <c r="O18" s="187" t="str">
        <f t="shared" si="5"/>
        <v>Nouvelle-Zélande</v>
      </c>
      <c r="P18" s="50" t="str">
        <f t="shared" si="13"/>
        <v>Uruguay</v>
      </c>
      <c r="Q18" s="50">
        <f t="shared" si="14"/>
        <v>73</v>
      </c>
      <c r="R18" s="50">
        <f t="shared" si="15"/>
        <v>0</v>
      </c>
      <c r="S18" s="50" t="str">
        <f t="shared" si="16"/>
        <v>non</v>
      </c>
      <c r="T18" s="94"/>
      <c r="U18" s="96">
        <f t="shared" si="17"/>
        <v>1</v>
      </c>
      <c r="V18" s="96">
        <f t="shared" si="6"/>
        <v>0</v>
      </c>
      <c r="W18" s="96">
        <f t="shared" si="6"/>
        <v>0</v>
      </c>
      <c r="X18" s="96">
        <f t="shared" si="6"/>
        <v>0</v>
      </c>
      <c r="Y18" s="96">
        <f t="shared" si="6"/>
        <v>0</v>
      </c>
      <c r="Z18" s="96">
        <f t="shared" si="6"/>
        <v>0</v>
      </c>
      <c r="AA18" s="96">
        <f t="shared" si="6"/>
        <v>0</v>
      </c>
      <c r="AB18" s="96">
        <f t="shared" si="6"/>
        <v>0</v>
      </c>
      <c r="AC18" s="96">
        <f t="shared" si="6"/>
        <v>0</v>
      </c>
      <c r="AD18" s="96">
        <f t="shared" si="6"/>
        <v>0</v>
      </c>
      <c r="AE18" s="96">
        <f t="shared" si="6"/>
        <v>0</v>
      </c>
      <c r="AF18" s="96">
        <f t="shared" si="6"/>
        <v>0</v>
      </c>
      <c r="AG18" s="96">
        <f t="shared" si="6"/>
        <v>0</v>
      </c>
      <c r="AH18" s="96">
        <f t="shared" si="6"/>
        <v>0</v>
      </c>
      <c r="AI18" s="96">
        <f t="shared" si="6"/>
        <v>0</v>
      </c>
      <c r="AJ18" s="96">
        <f t="shared" si="6"/>
        <v>0</v>
      </c>
      <c r="AK18" s="96">
        <f t="shared" si="6"/>
        <v>0</v>
      </c>
      <c r="AL18" s="96">
        <f t="shared" si="6"/>
        <v>0</v>
      </c>
      <c r="AM18" s="96">
        <f t="shared" si="6"/>
        <v>0</v>
      </c>
      <c r="AN18" s="96">
        <f t="shared" si="6"/>
        <v>0</v>
      </c>
      <c r="AO18" s="94"/>
      <c r="AP18" s="96">
        <f t="shared" si="18"/>
        <v>0</v>
      </c>
      <c r="AQ18" s="96">
        <f t="shared" si="7"/>
        <v>0</v>
      </c>
      <c r="AR18" s="96">
        <f t="shared" si="7"/>
        <v>0</v>
      </c>
      <c r="AS18" s="96">
        <f t="shared" si="7"/>
        <v>0</v>
      </c>
      <c r="AT18" s="96">
        <f t="shared" si="7"/>
        <v>0</v>
      </c>
      <c r="AU18" s="96">
        <f t="shared" si="7"/>
        <v>0</v>
      </c>
      <c r="AV18" s="96">
        <f t="shared" si="7"/>
        <v>0</v>
      </c>
      <c r="AW18" s="96">
        <f t="shared" si="7"/>
        <v>0</v>
      </c>
      <c r="AX18" s="96">
        <f t="shared" si="7"/>
        <v>0</v>
      </c>
      <c r="AY18" s="96">
        <f t="shared" si="7"/>
        <v>0</v>
      </c>
      <c r="AZ18" s="96">
        <f t="shared" si="7"/>
        <v>0</v>
      </c>
      <c r="BA18" s="96">
        <f t="shared" si="7"/>
        <v>0</v>
      </c>
      <c r="BB18" s="96">
        <f t="shared" si="7"/>
        <v>0</v>
      </c>
      <c r="BC18" s="96">
        <f t="shared" si="7"/>
        <v>0</v>
      </c>
      <c r="BD18" s="96">
        <f t="shared" si="7"/>
        <v>0</v>
      </c>
      <c r="BE18" s="96">
        <f t="shared" si="7"/>
        <v>0</v>
      </c>
      <c r="BF18" s="96">
        <f t="shared" si="7"/>
        <v>0</v>
      </c>
      <c r="BG18" s="96">
        <f t="shared" si="7"/>
        <v>0</v>
      </c>
      <c r="BH18" s="96">
        <f t="shared" si="7"/>
        <v>0</v>
      </c>
      <c r="BI18" s="96">
        <f t="shared" si="7"/>
        <v>0</v>
      </c>
      <c r="BJ18" s="94"/>
      <c r="BK18" s="96">
        <f t="shared" si="8"/>
        <v>4</v>
      </c>
      <c r="BL18" s="96">
        <f t="shared" si="8"/>
        <v>0</v>
      </c>
      <c r="BM18" s="96">
        <f t="shared" si="8"/>
        <v>0</v>
      </c>
      <c r="BN18" s="96">
        <f t="shared" si="8"/>
        <v>0</v>
      </c>
      <c r="BO18" s="96">
        <f t="shared" si="8"/>
        <v>0</v>
      </c>
      <c r="BP18" s="96">
        <f t="shared" si="8"/>
        <v>0</v>
      </c>
      <c r="BQ18" s="96">
        <f t="shared" si="8"/>
        <v>0</v>
      </c>
      <c r="BR18" s="96">
        <f t="shared" si="8"/>
        <v>0</v>
      </c>
      <c r="BS18" s="96">
        <f t="shared" si="8"/>
        <v>0</v>
      </c>
      <c r="BT18" s="96">
        <f t="shared" si="8"/>
        <v>0</v>
      </c>
      <c r="BU18" s="96">
        <f t="shared" si="9"/>
        <v>0</v>
      </c>
      <c r="BV18" s="96">
        <f t="shared" si="9"/>
        <v>0</v>
      </c>
      <c r="BW18" s="96">
        <f t="shared" si="9"/>
        <v>0</v>
      </c>
      <c r="BX18" s="96">
        <f t="shared" si="9"/>
        <v>0</v>
      </c>
      <c r="BY18" s="96">
        <f t="shared" si="9"/>
        <v>0</v>
      </c>
      <c r="BZ18" s="96">
        <f t="shared" si="9"/>
        <v>0</v>
      </c>
      <c r="CA18" s="96">
        <f t="shared" si="9"/>
        <v>0</v>
      </c>
      <c r="CB18" s="96">
        <f t="shared" si="9"/>
        <v>0</v>
      </c>
      <c r="CC18" s="96">
        <f t="shared" si="9"/>
        <v>0</v>
      </c>
      <c r="CD18" s="96">
        <f t="shared" si="9"/>
        <v>0</v>
      </c>
      <c r="CE18" s="99"/>
      <c r="CF18" s="96">
        <f t="shared" si="19"/>
        <v>73</v>
      </c>
      <c r="CG18" s="96">
        <f t="shared" si="10"/>
        <v>0</v>
      </c>
      <c r="CH18" s="96">
        <f t="shared" si="10"/>
        <v>0</v>
      </c>
      <c r="CI18" s="96">
        <f t="shared" si="10"/>
        <v>0</v>
      </c>
      <c r="CJ18" s="96">
        <f t="shared" si="10"/>
        <v>0</v>
      </c>
      <c r="CK18" s="96">
        <f t="shared" si="10"/>
        <v>0</v>
      </c>
      <c r="CL18" s="96">
        <f t="shared" si="10"/>
        <v>0</v>
      </c>
      <c r="CM18" s="96">
        <f t="shared" si="10"/>
        <v>0</v>
      </c>
      <c r="CN18" s="96">
        <f t="shared" si="10"/>
        <v>0</v>
      </c>
      <c r="CO18" s="96">
        <f t="shared" si="10"/>
        <v>0</v>
      </c>
      <c r="CP18" s="96">
        <f t="shared" si="10"/>
        <v>0</v>
      </c>
      <c r="CQ18" s="96">
        <f t="shared" si="10"/>
        <v>0</v>
      </c>
      <c r="CR18" s="96">
        <f t="shared" si="10"/>
        <v>0</v>
      </c>
      <c r="CS18" s="96">
        <f t="shared" si="10"/>
        <v>0</v>
      </c>
      <c r="CT18" s="96">
        <f t="shared" si="10"/>
        <v>0</v>
      </c>
      <c r="CU18" s="96">
        <f t="shared" si="10"/>
        <v>0</v>
      </c>
      <c r="CV18" s="96">
        <f t="shared" si="10"/>
        <v>0</v>
      </c>
      <c r="CW18" s="96">
        <f t="shared" si="10"/>
        <v>0</v>
      </c>
      <c r="CX18" s="96">
        <f t="shared" si="10"/>
        <v>0</v>
      </c>
      <c r="CY18" s="96">
        <f t="shared" si="10"/>
        <v>0</v>
      </c>
      <c r="CZ18" s="99"/>
      <c r="DA18" s="96">
        <f t="shared" si="20"/>
        <v>0</v>
      </c>
      <c r="DB18" s="96">
        <f t="shared" si="11"/>
        <v>0</v>
      </c>
      <c r="DC18" s="96">
        <f t="shared" si="11"/>
        <v>0</v>
      </c>
      <c r="DD18" s="96">
        <f t="shared" si="11"/>
        <v>73</v>
      </c>
      <c r="DE18" s="96">
        <f t="shared" si="11"/>
        <v>0</v>
      </c>
      <c r="DF18" s="96">
        <f t="shared" si="11"/>
        <v>0</v>
      </c>
      <c r="DG18" s="96">
        <f t="shared" si="11"/>
        <v>0</v>
      </c>
      <c r="DH18" s="96">
        <f t="shared" si="11"/>
        <v>0</v>
      </c>
      <c r="DI18" s="96">
        <f t="shared" si="11"/>
        <v>0</v>
      </c>
      <c r="DJ18" s="96">
        <f t="shared" si="11"/>
        <v>0</v>
      </c>
      <c r="DK18" s="96">
        <f t="shared" si="11"/>
        <v>0</v>
      </c>
      <c r="DL18" s="96">
        <f t="shared" si="11"/>
        <v>0</v>
      </c>
      <c r="DM18" s="96">
        <f t="shared" si="11"/>
        <v>0</v>
      </c>
      <c r="DN18" s="96">
        <f t="shared" si="11"/>
        <v>0</v>
      </c>
      <c r="DO18" s="96">
        <f t="shared" si="11"/>
        <v>0</v>
      </c>
      <c r="DP18" s="96">
        <f t="shared" si="11"/>
        <v>0</v>
      </c>
      <c r="DQ18" s="96">
        <f t="shared" si="11"/>
        <v>0</v>
      </c>
      <c r="DR18" s="96">
        <f t="shared" si="11"/>
        <v>0</v>
      </c>
      <c r="DS18" s="96">
        <f t="shared" si="11"/>
        <v>0</v>
      </c>
      <c r="DT18" s="96">
        <f t="shared" si="11"/>
        <v>0</v>
      </c>
      <c r="DU18" s="46"/>
      <c r="DV18" s="46"/>
      <c r="DW18" s="57"/>
      <c r="DX18" s="138"/>
      <c r="DY18" s="2"/>
      <c r="DZ18" s="2"/>
      <c r="EA18" s="2"/>
      <c r="EC18" s="8"/>
      <c r="ED18" s="9"/>
      <c r="EG18" s="4"/>
      <c r="EH18" s="197" t="str">
        <f>IF(ISERROR(VLOOKUP(LARGE(EE20:EF24,1),EE20:EF24,2,0)),"",VLOOKUP(LARGE(EE20:EF24,1),EE20:EF24,2,0))</f>
        <v/>
      </c>
      <c r="EI18" s="194"/>
      <c r="EJ18" s="195" t="str">
        <f>EH18</f>
        <v/>
      </c>
      <c r="EK18" s="2"/>
      <c r="EL18" s="9"/>
      <c r="EM18" s="11"/>
      <c r="EN18" s="2"/>
      <c r="EO18" s="9"/>
      <c r="EP18" s="11"/>
      <c r="EQ18" s="2"/>
      <c r="ER18" s="2"/>
    </row>
    <row r="19" spans="2:148" ht="18.7" customHeight="1" x14ac:dyDescent="0.2">
      <c r="B19" s="54" t="s">
        <v>19</v>
      </c>
      <c r="C19" s="54" t="s">
        <v>20</v>
      </c>
      <c r="D19" s="2"/>
      <c r="E19" s="217"/>
      <c r="F19" s="54" t="str">
        <f>VLOOKUP(B19,Paramètres!$C$10:$D$29,2,0)</f>
        <v>France</v>
      </c>
      <c r="G19" s="178">
        <v>60</v>
      </c>
      <c r="H19" s="174">
        <v>8</v>
      </c>
      <c r="I19" s="175">
        <v>1</v>
      </c>
      <c r="J19" s="181">
        <v>7</v>
      </c>
      <c r="K19" s="54" t="str">
        <f>VLOOKUP(C19,Paramètres!$C$10:$D$29,2,0)</f>
        <v>Italie</v>
      </c>
      <c r="L19" s="183">
        <f t="shared" si="12"/>
        <v>7</v>
      </c>
      <c r="M19" s="55" t="s">
        <v>115</v>
      </c>
      <c r="N19" s="86" t="s">
        <v>103</v>
      </c>
      <c r="O19" s="188" t="str">
        <f t="shared" si="5"/>
        <v>France</v>
      </c>
      <c r="P19" s="56" t="str">
        <f t="shared" si="13"/>
        <v>Italie</v>
      </c>
      <c r="Q19" s="56">
        <f t="shared" si="14"/>
        <v>60</v>
      </c>
      <c r="R19" s="56">
        <f t="shared" si="15"/>
        <v>7</v>
      </c>
      <c r="S19" s="56" t="str">
        <f t="shared" si="16"/>
        <v>non</v>
      </c>
      <c r="T19" s="94"/>
      <c r="U19" s="96">
        <f t="shared" si="17"/>
        <v>0</v>
      </c>
      <c r="V19" s="96">
        <f t="shared" si="6"/>
        <v>1</v>
      </c>
      <c r="W19" s="96">
        <f t="shared" si="6"/>
        <v>0</v>
      </c>
      <c r="X19" s="96">
        <f t="shared" si="6"/>
        <v>0</v>
      </c>
      <c r="Y19" s="96">
        <f t="shared" si="6"/>
        <v>0</v>
      </c>
      <c r="Z19" s="96">
        <f t="shared" si="6"/>
        <v>0</v>
      </c>
      <c r="AA19" s="96">
        <f t="shared" si="6"/>
        <v>0</v>
      </c>
      <c r="AB19" s="96">
        <f t="shared" si="6"/>
        <v>0</v>
      </c>
      <c r="AC19" s="96">
        <f t="shared" si="6"/>
        <v>0</v>
      </c>
      <c r="AD19" s="96">
        <f t="shared" si="6"/>
        <v>0</v>
      </c>
      <c r="AE19" s="96">
        <f t="shared" si="6"/>
        <v>0</v>
      </c>
      <c r="AF19" s="96">
        <f t="shared" si="6"/>
        <v>0</v>
      </c>
      <c r="AG19" s="96">
        <f t="shared" si="6"/>
        <v>0</v>
      </c>
      <c r="AH19" s="96">
        <f t="shared" si="6"/>
        <v>0</v>
      </c>
      <c r="AI19" s="96">
        <f t="shared" si="6"/>
        <v>0</v>
      </c>
      <c r="AJ19" s="96">
        <f t="shared" si="6"/>
        <v>0</v>
      </c>
      <c r="AK19" s="96">
        <f t="shared" si="6"/>
        <v>0</v>
      </c>
      <c r="AL19" s="96">
        <f t="shared" si="6"/>
        <v>0</v>
      </c>
      <c r="AM19" s="96">
        <f t="shared" si="6"/>
        <v>0</v>
      </c>
      <c r="AN19" s="96">
        <f t="shared" si="6"/>
        <v>0</v>
      </c>
      <c r="AO19" s="94"/>
      <c r="AP19" s="96">
        <f t="shared" si="18"/>
        <v>0</v>
      </c>
      <c r="AQ19" s="96">
        <f t="shared" si="7"/>
        <v>0</v>
      </c>
      <c r="AR19" s="96">
        <f t="shared" si="7"/>
        <v>0</v>
      </c>
      <c r="AS19" s="96">
        <f t="shared" si="7"/>
        <v>0</v>
      </c>
      <c r="AT19" s="96">
        <f t="shared" si="7"/>
        <v>0</v>
      </c>
      <c r="AU19" s="96">
        <f t="shared" si="7"/>
        <v>0</v>
      </c>
      <c r="AV19" s="96">
        <f t="shared" si="7"/>
        <v>0</v>
      </c>
      <c r="AW19" s="96">
        <f t="shared" si="7"/>
        <v>0</v>
      </c>
      <c r="AX19" s="96">
        <f t="shared" si="7"/>
        <v>0</v>
      </c>
      <c r="AY19" s="96">
        <f t="shared" si="7"/>
        <v>0</v>
      </c>
      <c r="AZ19" s="96">
        <f t="shared" si="7"/>
        <v>0</v>
      </c>
      <c r="BA19" s="96">
        <f t="shared" si="7"/>
        <v>0</v>
      </c>
      <c r="BB19" s="96">
        <f t="shared" si="7"/>
        <v>0</v>
      </c>
      <c r="BC19" s="96">
        <f t="shared" si="7"/>
        <v>0</v>
      </c>
      <c r="BD19" s="96">
        <f t="shared" si="7"/>
        <v>0</v>
      </c>
      <c r="BE19" s="96">
        <f t="shared" si="7"/>
        <v>0</v>
      </c>
      <c r="BF19" s="96">
        <f t="shared" si="7"/>
        <v>0</v>
      </c>
      <c r="BG19" s="96">
        <f t="shared" si="7"/>
        <v>0</v>
      </c>
      <c r="BH19" s="96">
        <f t="shared" si="7"/>
        <v>0</v>
      </c>
      <c r="BI19" s="96">
        <f t="shared" si="7"/>
        <v>0</v>
      </c>
      <c r="BJ19" s="94"/>
      <c r="BK19" s="96">
        <f t="shared" si="8"/>
        <v>0</v>
      </c>
      <c r="BL19" s="96">
        <f t="shared" si="8"/>
        <v>4</v>
      </c>
      <c r="BM19" s="96">
        <f t="shared" si="8"/>
        <v>0</v>
      </c>
      <c r="BN19" s="96">
        <f t="shared" si="8"/>
        <v>0</v>
      </c>
      <c r="BO19" s="96">
        <f t="shared" si="8"/>
        <v>0</v>
      </c>
      <c r="BP19" s="96">
        <f t="shared" si="8"/>
        <v>0</v>
      </c>
      <c r="BQ19" s="96">
        <f t="shared" si="8"/>
        <v>0</v>
      </c>
      <c r="BR19" s="96">
        <f t="shared" si="8"/>
        <v>0</v>
      </c>
      <c r="BS19" s="96">
        <f t="shared" si="8"/>
        <v>0</v>
      </c>
      <c r="BT19" s="96">
        <f t="shared" si="8"/>
        <v>0</v>
      </c>
      <c r="BU19" s="96">
        <f t="shared" si="9"/>
        <v>0</v>
      </c>
      <c r="BV19" s="96">
        <f t="shared" si="9"/>
        <v>0</v>
      </c>
      <c r="BW19" s="96">
        <f t="shared" si="9"/>
        <v>0</v>
      </c>
      <c r="BX19" s="96">
        <f t="shared" si="9"/>
        <v>0</v>
      </c>
      <c r="BY19" s="96">
        <f t="shared" si="9"/>
        <v>0</v>
      </c>
      <c r="BZ19" s="96">
        <f t="shared" si="9"/>
        <v>0</v>
      </c>
      <c r="CA19" s="96">
        <f t="shared" si="9"/>
        <v>0</v>
      </c>
      <c r="CB19" s="96">
        <f t="shared" si="9"/>
        <v>0</v>
      </c>
      <c r="CC19" s="96">
        <f t="shared" si="9"/>
        <v>0</v>
      </c>
      <c r="CD19" s="96">
        <f t="shared" si="9"/>
        <v>0</v>
      </c>
      <c r="CE19" s="99"/>
      <c r="CF19" s="96">
        <f t="shared" si="19"/>
        <v>0</v>
      </c>
      <c r="CG19" s="96">
        <f t="shared" si="10"/>
        <v>60</v>
      </c>
      <c r="CH19" s="96">
        <f t="shared" si="10"/>
        <v>7</v>
      </c>
      <c r="CI19" s="96">
        <f t="shared" si="10"/>
        <v>0</v>
      </c>
      <c r="CJ19" s="96">
        <f t="shared" si="10"/>
        <v>0</v>
      </c>
      <c r="CK19" s="96">
        <f t="shared" si="10"/>
        <v>0</v>
      </c>
      <c r="CL19" s="96">
        <f t="shared" si="10"/>
        <v>0</v>
      </c>
      <c r="CM19" s="96">
        <f t="shared" si="10"/>
        <v>0</v>
      </c>
      <c r="CN19" s="96">
        <f t="shared" si="10"/>
        <v>0</v>
      </c>
      <c r="CO19" s="96">
        <f t="shared" si="10"/>
        <v>0</v>
      </c>
      <c r="CP19" s="96">
        <f t="shared" si="10"/>
        <v>0</v>
      </c>
      <c r="CQ19" s="96">
        <f t="shared" si="10"/>
        <v>0</v>
      </c>
      <c r="CR19" s="96">
        <f t="shared" si="10"/>
        <v>0</v>
      </c>
      <c r="CS19" s="96">
        <f t="shared" si="10"/>
        <v>0</v>
      </c>
      <c r="CT19" s="96">
        <f t="shared" si="10"/>
        <v>0</v>
      </c>
      <c r="CU19" s="96">
        <f t="shared" si="10"/>
        <v>0</v>
      </c>
      <c r="CV19" s="96">
        <f t="shared" si="10"/>
        <v>0</v>
      </c>
      <c r="CW19" s="96">
        <f t="shared" si="10"/>
        <v>0</v>
      </c>
      <c r="CX19" s="96">
        <f t="shared" si="10"/>
        <v>0</v>
      </c>
      <c r="CY19" s="96">
        <f t="shared" si="10"/>
        <v>0</v>
      </c>
      <c r="CZ19" s="99"/>
      <c r="DA19" s="96">
        <f t="shared" si="20"/>
        <v>0</v>
      </c>
      <c r="DB19" s="96">
        <f t="shared" si="11"/>
        <v>7</v>
      </c>
      <c r="DC19" s="96">
        <f t="shared" si="11"/>
        <v>60</v>
      </c>
      <c r="DD19" s="96">
        <f t="shared" si="11"/>
        <v>0</v>
      </c>
      <c r="DE19" s="96">
        <f t="shared" si="11"/>
        <v>0</v>
      </c>
      <c r="DF19" s="96">
        <f t="shared" si="11"/>
        <v>0</v>
      </c>
      <c r="DG19" s="96">
        <f t="shared" si="11"/>
        <v>0</v>
      </c>
      <c r="DH19" s="96">
        <f t="shared" si="11"/>
        <v>0</v>
      </c>
      <c r="DI19" s="96">
        <f t="shared" si="11"/>
        <v>0</v>
      </c>
      <c r="DJ19" s="96">
        <f t="shared" si="11"/>
        <v>0</v>
      </c>
      <c r="DK19" s="96">
        <f t="shared" si="11"/>
        <v>0</v>
      </c>
      <c r="DL19" s="96">
        <f t="shared" si="11"/>
        <v>0</v>
      </c>
      <c r="DM19" s="96">
        <f t="shared" si="11"/>
        <v>0</v>
      </c>
      <c r="DN19" s="96">
        <f t="shared" si="11"/>
        <v>0</v>
      </c>
      <c r="DO19" s="96">
        <f t="shared" si="11"/>
        <v>0</v>
      </c>
      <c r="DP19" s="96">
        <f t="shared" si="11"/>
        <v>0</v>
      </c>
      <c r="DQ19" s="96">
        <f t="shared" si="11"/>
        <v>0</v>
      </c>
      <c r="DR19" s="96">
        <f t="shared" si="11"/>
        <v>0</v>
      </c>
      <c r="DS19" s="96">
        <f t="shared" si="11"/>
        <v>0</v>
      </c>
      <c r="DT19" s="96">
        <f t="shared" si="11"/>
        <v>0</v>
      </c>
      <c r="DU19" s="46"/>
      <c r="DV19" s="46"/>
      <c r="DW19" s="57"/>
      <c r="DX19" s="57"/>
      <c r="DY19" s="2"/>
      <c r="DZ19" s="2"/>
      <c r="EA19" s="2"/>
      <c r="EB19" s="206"/>
      <c r="EC19" s="206"/>
      <c r="ED19" s="155"/>
      <c r="EE19" s="8" t="s">
        <v>0</v>
      </c>
      <c r="EF19" s="8"/>
      <c r="EG19" s="2"/>
      <c r="EH19" s="198"/>
      <c r="EI19" s="200"/>
      <c r="EJ19" s="195"/>
      <c r="EK19" s="2"/>
      <c r="EL19" s="9"/>
      <c r="EM19" s="11"/>
      <c r="EN19" s="2"/>
      <c r="EO19" s="9"/>
      <c r="EP19" s="11"/>
      <c r="EQ19" s="2"/>
      <c r="ER19" s="2"/>
    </row>
    <row r="20" spans="2:148" ht="18.7" customHeight="1" x14ac:dyDescent="0.2">
      <c r="B20" s="43" t="s">
        <v>23</v>
      </c>
      <c r="C20" s="43" t="s">
        <v>78</v>
      </c>
      <c r="D20" s="2"/>
      <c r="E20" s="203" t="s">
        <v>41</v>
      </c>
      <c r="F20" s="43" t="str">
        <f>VLOOKUP(B20,Paramètres!$C$10:$D$29,2,0)</f>
        <v>Irlande</v>
      </c>
      <c r="G20" s="176">
        <v>82</v>
      </c>
      <c r="H20" s="170">
        <v>12</v>
      </c>
      <c r="I20" s="171">
        <v>1</v>
      </c>
      <c r="J20" s="179">
        <v>8</v>
      </c>
      <c r="K20" s="43" t="str">
        <f>VLOOKUP(C20,Paramètres!$C$10:$D$29,2,0)</f>
        <v>Roumanie</v>
      </c>
      <c r="L20" s="183">
        <f t="shared" si="12"/>
        <v>8</v>
      </c>
      <c r="M20" s="44" t="s">
        <v>116</v>
      </c>
      <c r="N20" s="83" t="s">
        <v>104</v>
      </c>
      <c r="O20" s="186" t="str">
        <f t="shared" si="5"/>
        <v>Irlande</v>
      </c>
      <c r="P20" s="45" t="str">
        <f t="shared" si="13"/>
        <v>Roumanie</v>
      </c>
      <c r="Q20" s="45">
        <f t="shared" si="14"/>
        <v>82</v>
      </c>
      <c r="R20" s="45">
        <f t="shared" si="15"/>
        <v>8</v>
      </c>
      <c r="S20" s="45" t="str">
        <f t="shared" si="16"/>
        <v>non</v>
      </c>
      <c r="T20" s="94"/>
      <c r="U20" s="96">
        <f t="shared" si="17"/>
        <v>0</v>
      </c>
      <c r="V20" s="96">
        <f t="shared" si="6"/>
        <v>0</v>
      </c>
      <c r="W20" s="96">
        <f t="shared" si="6"/>
        <v>0</v>
      </c>
      <c r="X20" s="96">
        <f t="shared" si="6"/>
        <v>0</v>
      </c>
      <c r="Y20" s="96">
        <f t="shared" si="6"/>
        <v>0</v>
      </c>
      <c r="Z20" s="96">
        <f t="shared" si="6"/>
        <v>0</v>
      </c>
      <c r="AA20" s="96">
        <f t="shared" si="6"/>
        <v>1</v>
      </c>
      <c r="AB20" s="96">
        <f t="shared" si="6"/>
        <v>0</v>
      </c>
      <c r="AC20" s="96">
        <f t="shared" si="6"/>
        <v>0</v>
      </c>
      <c r="AD20" s="96">
        <f t="shared" si="6"/>
        <v>0</v>
      </c>
      <c r="AE20" s="96">
        <f t="shared" si="6"/>
        <v>0</v>
      </c>
      <c r="AF20" s="96">
        <f t="shared" si="6"/>
        <v>0</v>
      </c>
      <c r="AG20" s="96">
        <f t="shared" si="6"/>
        <v>0</v>
      </c>
      <c r="AH20" s="96">
        <f t="shared" si="6"/>
        <v>0</v>
      </c>
      <c r="AI20" s="96">
        <f t="shared" si="6"/>
        <v>0</v>
      </c>
      <c r="AJ20" s="96">
        <f t="shared" si="6"/>
        <v>0</v>
      </c>
      <c r="AK20" s="96">
        <f t="shared" si="6"/>
        <v>0</v>
      </c>
      <c r="AL20" s="96">
        <f t="shared" si="6"/>
        <v>0</v>
      </c>
      <c r="AM20" s="96">
        <f t="shared" si="6"/>
        <v>0</v>
      </c>
      <c r="AN20" s="96">
        <f t="shared" si="6"/>
        <v>0</v>
      </c>
      <c r="AO20" s="94"/>
      <c r="AP20" s="96">
        <f t="shared" si="18"/>
        <v>0</v>
      </c>
      <c r="AQ20" s="96">
        <f t="shared" si="7"/>
        <v>0</v>
      </c>
      <c r="AR20" s="96">
        <f t="shared" si="7"/>
        <v>0</v>
      </c>
      <c r="AS20" s="96">
        <f t="shared" si="7"/>
        <v>0</v>
      </c>
      <c r="AT20" s="96">
        <f t="shared" si="7"/>
        <v>0</v>
      </c>
      <c r="AU20" s="96">
        <f t="shared" si="7"/>
        <v>0</v>
      </c>
      <c r="AV20" s="96">
        <f t="shared" si="7"/>
        <v>0</v>
      </c>
      <c r="AW20" s="96">
        <f t="shared" si="7"/>
        <v>0</v>
      </c>
      <c r="AX20" s="96">
        <f t="shared" si="7"/>
        <v>0</v>
      </c>
      <c r="AY20" s="96">
        <f t="shared" si="7"/>
        <v>0</v>
      </c>
      <c r="AZ20" s="96">
        <f t="shared" si="7"/>
        <v>0</v>
      </c>
      <c r="BA20" s="96">
        <f t="shared" si="7"/>
        <v>0</v>
      </c>
      <c r="BB20" s="96">
        <f t="shared" si="7"/>
        <v>0</v>
      </c>
      <c r="BC20" s="96">
        <f t="shared" si="7"/>
        <v>0</v>
      </c>
      <c r="BD20" s="96">
        <f t="shared" si="7"/>
        <v>0</v>
      </c>
      <c r="BE20" s="96">
        <f t="shared" si="7"/>
        <v>0</v>
      </c>
      <c r="BF20" s="96">
        <f t="shared" si="7"/>
        <v>0</v>
      </c>
      <c r="BG20" s="96">
        <f t="shared" si="7"/>
        <v>0</v>
      </c>
      <c r="BH20" s="96">
        <f t="shared" si="7"/>
        <v>0</v>
      </c>
      <c r="BI20" s="96">
        <f t="shared" si="7"/>
        <v>0</v>
      </c>
      <c r="BJ20" s="94"/>
      <c r="BK20" s="96">
        <f t="shared" ref="BK20:BT29" si="21">IF($O20=BK$8,4,IF(AND(OR($F20=BK$8,$K20=BK$8),$O20="Nul"),2,0))</f>
        <v>0</v>
      </c>
      <c r="BL20" s="96">
        <f t="shared" si="21"/>
        <v>0</v>
      </c>
      <c r="BM20" s="96">
        <f t="shared" si="21"/>
        <v>0</v>
      </c>
      <c r="BN20" s="96">
        <f t="shared" si="21"/>
        <v>0</v>
      </c>
      <c r="BO20" s="96">
        <f t="shared" si="21"/>
        <v>0</v>
      </c>
      <c r="BP20" s="96">
        <f t="shared" si="21"/>
        <v>0</v>
      </c>
      <c r="BQ20" s="96">
        <f t="shared" si="21"/>
        <v>4</v>
      </c>
      <c r="BR20" s="96">
        <f t="shared" si="21"/>
        <v>0</v>
      </c>
      <c r="BS20" s="96">
        <f t="shared" si="21"/>
        <v>0</v>
      </c>
      <c r="BT20" s="96">
        <f t="shared" si="21"/>
        <v>0</v>
      </c>
      <c r="BU20" s="96">
        <f t="shared" ref="BU20:CD29" si="22">IF($O20=BU$8,4,IF(AND(OR($F20=BU$8,$K20=BU$8),$O20="Nul"),2,0))</f>
        <v>0</v>
      </c>
      <c r="BV20" s="96">
        <f t="shared" si="22"/>
        <v>0</v>
      </c>
      <c r="BW20" s="96">
        <f t="shared" si="22"/>
        <v>0</v>
      </c>
      <c r="BX20" s="96">
        <f t="shared" si="22"/>
        <v>0</v>
      </c>
      <c r="BY20" s="96">
        <f t="shared" si="22"/>
        <v>0</v>
      </c>
      <c r="BZ20" s="96">
        <f t="shared" si="22"/>
        <v>0</v>
      </c>
      <c r="CA20" s="96">
        <f t="shared" si="22"/>
        <v>0</v>
      </c>
      <c r="CB20" s="96">
        <f t="shared" si="22"/>
        <v>0</v>
      </c>
      <c r="CC20" s="96">
        <f t="shared" si="22"/>
        <v>0</v>
      </c>
      <c r="CD20" s="96">
        <f t="shared" si="22"/>
        <v>0</v>
      </c>
      <c r="CE20" s="99"/>
      <c r="CF20" s="96">
        <f t="shared" si="19"/>
        <v>0</v>
      </c>
      <c r="CG20" s="96">
        <f t="shared" si="10"/>
        <v>0</v>
      </c>
      <c r="CH20" s="96">
        <f t="shared" si="10"/>
        <v>0</v>
      </c>
      <c r="CI20" s="96">
        <f t="shared" si="10"/>
        <v>0</v>
      </c>
      <c r="CJ20" s="96">
        <f t="shared" si="10"/>
        <v>0</v>
      </c>
      <c r="CK20" s="96">
        <f t="shared" si="10"/>
        <v>0</v>
      </c>
      <c r="CL20" s="96">
        <f t="shared" si="10"/>
        <v>82</v>
      </c>
      <c r="CM20" s="96">
        <f t="shared" si="10"/>
        <v>0</v>
      </c>
      <c r="CN20" s="96">
        <f t="shared" si="10"/>
        <v>0</v>
      </c>
      <c r="CO20" s="96">
        <f t="shared" si="10"/>
        <v>8</v>
      </c>
      <c r="CP20" s="96">
        <f t="shared" si="10"/>
        <v>0</v>
      </c>
      <c r="CQ20" s="96">
        <f t="shared" si="10"/>
        <v>0</v>
      </c>
      <c r="CR20" s="96">
        <f t="shared" si="10"/>
        <v>0</v>
      </c>
      <c r="CS20" s="96">
        <f t="shared" si="10"/>
        <v>0</v>
      </c>
      <c r="CT20" s="96">
        <f t="shared" si="10"/>
        <v>0</v>
      </c>
      <c r="CU20" s="96">
        <f t="shared" si="10"/>
        <v>0</v>
      </c>
      <c r="CV20" s="96">
        <f t="shared" si="10"/>
        <v>0</v>
      </c>
      <c r="CW20" s="96">
        <f t="shared" si="10"/>
        <v>0</v>
      </c>
      <c r="CX20" s="96">
        <f t="shared" si="10"/>
        <v>0</v>
      </c>
      <c r="CY20" s="96">
        <f t="shared" si="10"/>
        <v>0</v>
      </c>
      <c r="CZ20" s="99"/>
      <c r="DA20" s="96">
        <f t="shared" si="20"/>
        <v>0</v>
      </c>
      <c r="DB20" s="96">
        <f t="shared" si="11"/>
        <v>0</v>
      </c>
      <c r="DC20" s="96">
        <f t="shared" si="11"/>
        <v>0</v>
      </c>
      <c r="DD20" s="96">
        <f t="shared" si="11"/>
        <v>0</v>
      </c>
      <c r="DE20" s="96">
        <f t="shared" si="11"/>
        <v>0</v>
      </c>
      <c r="DF20" s="96">
        <f t="shared" si="11"/>
        <v>0</v>
      </c>
      <c r="DG20" s="96">
        <f t="shared" si="11"/>
        <v>8</v>
      </c>
      <c r="DH20" s="96">
        <f t="shared" si="11"/>
        <v>0</v>
      </c>
      <c r="DI20" s="96">
        <f t="shared" si="11"/>
        <v>0</v>
      </c>
      <c r="DJ20" s="96">
        <f t="shared" si="11"/>
        <v>82</v>
      </c>
      <c r="DK20" s="96">
        <f t="shared" si="11"/>
        <v>0</v>
      </c>
      <c r="DL20" s="96">
        <f t="shared" si="11"/>
        <v>0</v>
      </c>
      <c r="DM20" s="96">
        <f t="shared" si="11"/>
        <v>0</v>
      </c>
      <c r="DN20" s="96">
        <f t="shared" si="11"/>
        <v>0</v>
      </c>
      <c r="DO20" s="96">
        <f t="shared" si="11"/>
        <v>0</v>
      </c>
      <c r="DP20" s="96">
        <f t="shared" si="11"/>
        <v>0</v>
      </c>
      <c r="DQ20" s="96">
        <f t="shared" si="11"/>
        <v>0</v>
      </c>
      <c r="DR20" s="96">
        <f t="shared" si="11"/>
        <v>0</v>
      </c>
      <c r="DS20" s="96">
        <f t="shared" si="11"/>
        <v>0</v>
      </c>
      <c r="DT20" s="96">
        <f t="shared" si="11"/>
        <v>0</v>
      </c>
      <c r="DU20" s="46"/>
      <c r="DV20" s="105" t="s">
        <v>41</v>
      </c>
      <c r="DW20" s="74" t="s">
        <v>1</v>
      </c>
      <c r="DX20" s="74" t="s">
        <v>5</v>
      </c>
      <c r="DY20" s="118" t="s">
        <v>150</v>
      </c>
      <c r="DZ20" s="118" t="s">
        <v>151</v>
      </c>
      <c r="EA20" s="119" t="s">
        <v>4</v>
      </c>
      <c r="EC20" s="8"/>
      <c r="ED20" s="106" t="s">
        <v>59</v>
      </c>
      <c r="EE20" s="193"/>
      <c r="EF20" s="195" t="str">
        <f>ED21</f>
        <v>Irlande</v>
      </c>
      <c r="EG20" s="2"/>
      <c r="EH20" s="52" t="s">
        <v>177</v>
      </c>
      <c r="EI20" s="42"/>
      <c r="EJ20" s="42"/>
      <c r="EK20" s="2"/>
      <c r="EL20" s="9"/>
      <c r="EM20" s="11"/>
      <c r="EN20" s="2"/>
      <c r="EO20" s="9"/>
      <c r="EP20" s="11"/>
      <c r="EQ20" s="2"/>
      <c r="ER20" s="2"/>
    </row>
    <row r="21" spans="2:148" ht="18.7" customHeight="1" x14ac:dyDescent="0.25">
      <c r="B21" s="48" t="s">
        <v>22</v>
      </c>
      <c r="C21" s="48" t="s">
        <v>24</v>
      </c>
      <c r="D21" s="2"/>
      <c r="E21" s="204"/>
      <c r="F21" s="48" t="str">
        <f>VLOOKUP(B21,Paramètres!$C$10:$D$29,2,0)</f>
        <v>Afrique du Sud</v>
      </c>
      <c r="G21" s="177">
        <v>18</v>
      </c>
      <c r="H21" s="172">
        <v>2</v>
      </c>
      <c r="I21" s="173">
        <v>0</v>
      </c>
      <c r="J21" s="180">
        <v>3</v>
      </c>
      <c r="K21" s="48" t="str">
        <f>VLOOKUP(C21,Paramètres!$C$10:$D$29,2,0)</f>
        <v>Ecosse</v>
      </c>
      <c r="L21" s="183">
        <f t="shared" si="12"/>
        <v>3</v>
      </c>
      <c r="M21" s="49" t="s">
        <v>117</v>
      </c>
      <c r="N21" s="84" t="s">
        <v>102</v>
      </c>
      <c r="O21" s="187" t="str">
        <f t="shared" si="5"/>
        <v>Afrique du Sud</v>
      </c>
      <c r="P21" s="50" t="str">
        <f t="shared" si="13"/>
        <v>Ecosse</v>
      </c>
      <c r="Q21" s="50">
        <f t="shared" si="14"/>
        <v>18</v>
      </c>
      <c r="R21" s="50">
        <f t="shared" si="15"/>
        <v>3</v>
      </c>
      <c r="S21" s="50" t="str">
        <f t="shared" si="16"/>
        <v>non</v>
      </c>
      <c r="T21" s="94"/>
      <c r="U21" s="96">
        <f t="shared" si="17"/>
        <v>0</v>
      </c>
      <c r="V21" s="96">
        <f t="shared" si="6"/>
        <v>0</v>
      </c>
      <c r="W21" s="96">
        <f t="shared" si="6"/>
        <v>0</v>
      </c>
      <c r="X21" s="96">
        <f t="shared" si="6"/>
        <v>0</v>
      </c>
      <c r="Y21" s="96">
        <f t="shared" si="6"/>
        <v>0</v>
      </c>
      <c r="Z21" s="96">
        <f t="shared" si="6"/>
        <v>0</v>
      </c>
      <c r="AA21" s="96">
        <f t="shared" si="6"/>
        <v>0</v>
      </c>
      <c r="AB21" s="96">
        <f t="shared" si="6"/>
        <v>0</v>
      </c>
      <c r="AC21" s="96">
        <f t="shared" si="6"/>
        <v>0</v>
      </c>
      <c r="AD21" s="96">
        <f t="shared" si="6"/>
        <v>0</v>
      </c>
      <c r="AE21" s="96">
        <f t="shared" si="6"/>
        <v>0</v>
      </c>
      <c r="AF21" s="96">
        <f t="shared" si="6"/>
        <v>0</v>
      </c>
      <c r="AG21" s="96">
        <f t="shared" si="6"/>
        <v>0</v>
      </c>
      <c r="AH21" s="96">
        <f t="shared" si="6"/>
        <v>0</v>
      </c>
      <c r="AI21" s="96">
        <f t="shared" si="6"/>
        <v>0</v>
      </c>
      <c r="AJ21" s="96">
        <f t="shared" si="6"/>
        <v>0</v>
      </c>
      <c r="AK21" s="96">
        <f t="shared" si="6"/>
        <v>0</v>
      </c>
      <c r="AL21" s="96">
        <f t="shared" si="6"/>
        <v>0</v>
      </c>
      <c r="AM21" s="96">
        <f t="shared" si="6"/>
        <v>0</v>
      </c>
      <c r="AN21" s="96">
        <f t="shared" si="6"/>
        <v>0</v>
      </c>
      <c r="AO21" s="94"/>
      <c r="AP21" s="96">
        <f t="shared" si="18"/>
        <v>0</v>
      </c>
      <c r="AQ21" s="96">
        <f t="shared" si="7"/>
        <v>0</v>
      </c>
      <c r="AR21" s="96">
        <f t="shared" si="7"/>
        <v>0</v>
      </c>
      <c r="AS21" s="96">
        <f t="shared" si="7"/>
        <v>0</v>
      </c>
      <c r="AT21" s="96">
        <f t="shared" si="7"/>
        <v>0</v>
      </c>
      <c r="AU21" s="96">
        <f t="shared" si="7"/>
        <v>0</v>
      </c>
      <c r="AV21" s="96">
        <f t="shared" si="7"/>
        <v>0</v>
      </c>
      <c r="AW21" s="96">
        <f t="shared" si="7"/>
        <v>0</v>
      </c>
      <c r="AX21" s="96">
        <f t="shared" si="7"/>
        <v>0</v>
      </c>
      <c r="AY21" s="96">
        <f t="shared" si="7"/>
        <v>0</v>
      </c>
      <c r="AZ21" s="96">
        <f t="shared" si="7"/>
        <v>0</v>
      </c>
      <c r="BA21" s="96">
        <f t="shared" si="7"/>
        <v>0</v>
      </c>
      <c r="BB21" s="96">
        <f t="shared" si="7"/>
        <v>0</v>
      </c>
      <c r="BC21" s="96">
        <f t="shared" si="7"/>
        <v>0</v>
      </c>
      <c r="BD21" s="96">
        <f t="shared" si="7"/>
        <v>0</v>
      </c>
      <c r="BE21" s="96">
        <f t="shared" si="7"/>
        <v>0</v>
      </c>
      <c r="BF21" s="96">
        <f t="shared" si="7"/>
        <v>0</v>
      </c>
      <c r="BG21" s="96">
        <f t="shared" si="7"/>
        <v>0</v>
      </c>
      <c r="BH21" s="96">
        <f t="shared" si="7"/>
        <v>0</v>
      </c>
      <c r="BI21" s="96">
        <f t="shared" si="7"/>
        <v>0</v>
      </c>
      <c r="BJ21" s="94"/>
      <c r="BK21" s="96">
        <f t="shared" si="21"/>
        <v>0</v>
      </c>
      <c r="BL21" s="96">
        <f t="shared" si="21"/>
        <v>0</v>
      </c>
      <c r="BM21" s="96">
        <f t="shared" si="21"/>
        <v>0</v>
      </c>
      <c r="BN21" s="96">
        <f t="shared" si="21"/>
        <v>0</v>
      </c>
      <c r="BO21" s="96">
        <f t="shared" si="21"/>
        <v>0</v>
      </c>
      <c r="BP21" s="96">
        <f t="shared" si="21"/>
        <v>4</v>
      </c>
      <c r="BQ21" s="96">
        <f t="shared" si="21"/>
        <v>0</v>
      </c>
      <c r="BR21" s="96">
        <f t="shared" si="21"/>
        <v>0</v>
      </c>
      <c r="BS21" s="96">
        <f t="shared" si="21"/>
        <v>0</v>
      </c>
      <c r="BT21" s="96">
        <f t="shared" si="21"/>
        <v>0</v>
      </c>
      <c r="BU21" s="96">
        <f t="shared" si="22"/>
        <v>0</v>
      </c>
      <c r="BV21" s="96">
        <f t="shared" si="22"/>
        <v>0</v>
      </c>
      <c r="BW21" s="96">
        <f t="shared" si="22"/>
        <v>0</v>
      </c>
      <c r="BX21" s="96">
        <f t="shared" si="22"/>
        <v>0</v>
      </c>
      <c r="BY21" s="96">
        <f t="shared" si="22"/>
        <v>0</v>
      </c>
      <c r="BZ21" s="96">
        <f t="shared" si="22"/>
        <v>0</v>
      </c>
      <c r="CA21" s="96">
        <f t="shared" si="22"/>
        <v>0</v>
      </c>
      <c r="CB21" s="96">
        <f t="shared" si="22"/>
        <v>0</v>
      </c>
      <c r="CC21" s="96">
        <f t="shared" si="22"/>
        <v>0</v>
      </c>
      <c r="CD21" s="96">
        <f t="shared" si="22"/>
        <v>0</v>
      </c>
      <c r="CE21" s="99"/>
      <c r="CF21" s="96">
        <f t="shared" si="19"/>
        <v>0</v>
      </c>
      <c r="CG21" s="96">
        <f t="shared" si="10"/>
        <v>0</v>
      </c>
      <c r="CH21" s="96">
        <f t="shared" si="10"/>
        <v>0</v>
      </c>
      <c r="CI21" s="96">
        <f t="shared" si="10"/>
        <v>0</v>
      </c>
      <c r="CJ21" s="96">
        <f t="shared" si="10"/>
        <v>0</v>
      </c>
      <c r="CK21" s="96">
        <f t="shared" si="10"/>
        <v>18</v>
      </c>
      <c r="CL21" s="96">
        <f t="shared" si="10"/>
        <v>0</v>
      </c>
      <c r="CM21" s="96">
        <f t="shared" si="10"/>
        <v>3</v>
      </c>
      <c r="CN21" s="96">
        <f t="shared" si="10"/>
        <v>0</v>
      </c>
      <c r="CO21" s="96">
        <f t="shared" si="10"/>
        <v>0</v>
      </c>
      <c r="CP21" s="96">
        <f t="shared" si="10"/>
        <v>0</v>
      </c>
      <c r="CQ21" s="96">
        <f t="shared" si="10"/>
        <v>0</v>
      </c>
      <c r="CR21" s="96">
        <f t="shared" si="10"/>
        <v>0</v>
      </c>
      <c r="CS21" s="96">
        <f t="shared" si="10"/>
        <v>0</v>
      </c>
      <c r="CT21" s="96">
        <f t="shared" si="10"/>
        <v>0</v>
      </c>
      <c r="CU21" s="96">
        <f t="shared" si="10"/>
        <v>0</v>
      </c>
      <c r="CV21" s="96">
        <f t="shared" si="10"/>
        <v>0</v>
      </c>
      <c r="CW21" s="96">
        <f t="shared" si="10"/>
        <v>0</v>
      </c>
      <c r="CX21" s="96">
        <f t="shared" si="10"/>
        <v>0</v>
      </c>
      <c r="CY21" s="96">
        <f t="shared" si="10"/>
        <v>0</v>
      </c>
      <c r="CZ21" s="99"/>
      <c r="DA21" s="96">
        <f t="shared" si="20"/>
        <v>0</v>
      </c>
      <c r="DB21" s="96">
        <f t="shared" si="11"/>
        <v>0</v>
      </c>
      <c r="DC21" s="96">
        <f t="shared" si="11"/>
        <v>0</v>
      </c>
      <c r="DD21" s="96">
        <f t="shared" si="11"/>
        <v>0</v>
      </c>
      <c r="DE21" s="96">
        <f t="shared" si="11"/>
        <v>0</v>
      </c>
      <c r="DF21" s="96">
        <f t="shared" si="11"/>
        <v>3</v>
      </c>
      <c r="DG21" s="96">
        <f t="shared" si="11"/>
        <v>0</v>
      </c>
      <c r="DH21" s="96">
        <f t="shared" si="11"/>
        <v>18</v>
      </c>
      <c r="DI21" s="96">
        <f t="shared" si="11"/>
        <v>0</v>
      </c>
      <c r="DJ21" s="96">
        <f t="shared" si="11"/>
        <v>0</v>
      </c>
      <c r="DK21" s="96">
        <f t="shared" si="11"/>
        <v>0</v>
      </c>
      <c r="DL21" s="96">
        <f t="shared" si="11"/>
        <v>0</v>
      </c>
      <c r="DM21" s="96">
        <f t="shared" si="11"/>
        <v>0</v>
      </c>
      <c r="DN21" s="96">
        <f t="shared" si="11"/>
        <v>0</v>
      </c>
      <c r="DO21" s="96">
        <f t="shared" si="11"/>
        <v>0</v>
      </c>
      <c r="DP21" s="96">
        <f t="shared" si="11"/>
        <v>0</v>
      </c>
      <c r="DQ21" s="96">
        <f t="shared" si="11"/>
        <v>0</v>
      </c>
      <c r="DR21" s="96">
        <f t="shared" si="11"/>
        <v>0</v>
      </c>
      <c r="DS21" s="96">
        <f t="shared" si="11"/>
        <v>0</v>
      </c>
      <c r="DT21" s="96">
        <f t="shared" si="11"/>
        <v>0</v>
      </c>
      <c r="DU21" s="46"/>
      <c r="DV21" s="104">
        <v>1</v>
      </c>
      <c r="DW21" s="70" t="str">
        <f>Paramètres!AF15</f>
        <v>Irlande</v>
      </c>
      <c r="DX21" s="69">
        <f>Paramètres!AG15</f>
        <v>19</v>
      </c>
      <c r="DY21" s="72">
        <f>Paramètres!AH15</f>
        <v>190</v>
      </c>
      <c r="DZ21" s="73">
        <f>Paramètres!AI15</f>
        <v>46</v>
      </c>
      <c r="EA21" s="72">
        <f>Paramètres!AJ15</f>
        <v>144</v>
      </c>
      <c r="EC21" s="8"/>
      <c r="ED21" s="125" t="str">
        <f>IF(DX21=0,"",DW21)</f>
        <v>Irlande</v>
      </c>
      <c r="EE21" s="194"/>
      <c r="EF21" s="195"/>
      <c r="EG21" s="2"/>
      <c r="EH21" s="10"/>
      <c r="EI21" s="42"/>
      <c r="EJ21" s="42"/>
      <c r="EK21" s="2"/>
      <c r="EL21" s="39"/>
      <c r="EN21" s="2"/>
      <c r="EO21" s="9"/>
      <c r="EP21" s="11"/>
      <c r="EQ21" s="2"/>
      <c r="ER21" s="2"/>
    </row>
    <row r="22" spans="2:148" ht="18.7" customHeight="1" x14ac:dyDescent="0.2">
      <c r="B22" s="48" t="s">
        <v>23</v>
      </c>
      <c r="C22" s="48" t="s">
        <v>25</v>
      </c>
      <c r="D22" s="2"/>
      <c r="E22" s="204"/>
      <c r="F22" s="48" t="str">
        <f>VLOOKUP(B22,Paramètres!$C$10:$D$29,2,0)</f>
        <v>Irlande</v>
      </c>
      <c r="G22" s="177">
        <v>59</v>
      </c>
      <c r="H22" s="172">
        <v>8</v>
      </c>
      <c r="I22" s="173">
        <v>1</v>
      </c>
      <c r="J22" s="180">
        <v>16</v>
      </c>
      <c r="K22" s="48" t="str">
        <f>VLOOKUP(C22,Paramètres!$C$10:$D$29,2,0)</f>
        <v>Tonga</v>
      </c>
      <c r="L22" s="183">
        <f t="shared" si="12"/>
        <v>16</v>
      </c>
      <c r="M22" s="49" t="s">
        <v>118</v>
      </c>
      <c r="N22" s="84" t="s">
        <v>105</v>
      </c>
      <c r="O22" s="187" t="str">
        <f t="shared" si="5"/>
        <v>Irlande</v>
      </c>
      <c r="P22" s="50" t="str">
        <f t="shared" si="13"/>
        <v>Tonga</v>
      </c>
      <c r="Q22" s="50">
        <f t="shared" si="14"/>
        <v>59</v>
      </c>
      <c r="R22" s="50">
        <f t="shared" si="15"/>
        <v>16</v>
      </c>
      <c r="S22" s="50" t="str">
        <f t="shared" si="16"/>
        <v>non</v>
      </c>
      <c r="T22" s="94"/>
      <c r="U22" s="96">
        <f t="shared" si="17"/>
        <v>0</v>
      </c>
      <c r="V22" s="96">
        <f t="shared" si="6"/>
        <v>0</v>
      </c>
      <c r="W22" s="96">
        <f t="shared" si="6"/>
        <v>0</v>
      </c>
      <c r="X22" s="96">
        <f t="shared" si="6"/>
        <v>0</v>
      </c>
      <c r="Y22" s="96">
        <f t="shared" si="6"/>
        <v>0</v>
      </c>
      <c r="Z22" s="96">
        <f t="shared" si="6"/>
        <v>0</v>
      </c>
      <c r="AA22" s="96">
        <f t="shared" si="6"/>
        <v>1</v>
      </c>
      <c r="AB22" s="96">
        <f t="shared" si="6"/>
        <v>0</v>
      </c>
      <c r="AC22" s="96">
        <f t="shared" si="6"/>
        <v>0</v>
      </c>
      <c r="AD22" s="96">
        <f t="shared" si="6"/>
        <v>0</v>
      </c>
      <c r="AE22" s="96">
        <f t="shared" si="6"/>
        <v>0</v>
      </c>
      <c r="AF22" s="96">
        <f t="shared" si="6"/>
        <v>0</v>
      </c>
      <c r="AG22" s="96">
        <f t="shared" si="6"/>
        <v>0</v>
      </c>
      <c r="AH22" s="96">
        <f t="shared" si="6"/>
        <v>0</v>
      </c>
      <c r="AI22" s="96">
        <f t="shared" si="6"/>
        <v>0</v>
      </c>
      <c r="AJ22" s="96">
        <f t="shared" si="6"/>
        <v>0</v>
      </c>
      <c r="AK22" s="96">
        <f t="shared" si="6"/>
        <v>0</v>
      </c>
      <c r="AL22" s="96">
        <f t="shared" si="6"/>
        <v>0</v>
      </c>
      <c r="AM22" s="96">
        <f t="shared" si="6"/>
        <v>0</v>
      </c>
      <c r="AN22" s="96">
        <f t="shared" si="6"/>
        <v>0</v>
      </c>
      <c r="AO22" s="94"/>
      <c r="AP22" s="96">
        <f t="shared" si="18"/>
        <v>0</v>
      </c>
      <c r="AQ22" s="96">
        <f t="shared" si="7"/>
        <v>0</v>
      </c>
      <c r="AR22" s="96">
        <f t="shared" si="7"/>
        <v>0</v>
      </c>
      <c r="AS22" s="96">
        <f t="shared" si="7"/>
        <v>0</v>
      </c>
      <c r="AT22" s="96">
        <f t="shared" si="7"/>
        <v>0</v>
      </c>
      <c r="AU22" s="96">
        <f t="shared" si="7"/>
        <v>0</v>
      </c>
      <c r="AV22" s="96">
        <f t="shared" si="7"/>
        <v>0</v>
      </c>
      <c r="AW22" s="96">
        <f t="shared" si="7"/>
        <v>0</v>
      </c>
      <c r="AX22" s="96">
        <f t="shared" si="7"/>
        <v>0</v>
      </c>
      <c r="AY22" s="96">
        <f t="shared" si="7"/>
        <v>0</v>
      </c>
      <c r="AZ22" s="96">
        <f t="shared" si="7"/>
        <v>0</v>
      </c>
      <c r="BA22" s="96">
        <f t="shared" si="7"/>
        <v>0</v>
      </c>
      <c r="BB22" s="96">
        <f t="shared" si="7"/>
        <v>0</v>
      </c>
      <c r="BC22" s="96">
        <f t="shared" si="7"/>
        <v>0</v>
      </c>
      <c r="BD22" s="96">
        <f t="shared" si="7"/>
        <v>0</v>
      </c>
      <c r="BE22" s="96">
        <f t="shared" si="7"/>
        <v>0</v>
      </c>
      <c r="BF22" s="96">
        <f t="shared" si="7"/>
        <v>0</v>
      </c>
      <c r="BG22" s="96">
        <f t="shared" si="7"/>
        <v>0</v>
      </c>
      <c r="BH22" s="96">
        <f t="shared" si="7"/>
        <v>0</v>
      </c>
      <c r="BI22" s="96">
        <f t="shared" si="7"/>
        <v>0</v>
      </c>
      <c r="BJ22" s="94"/>
      <c r="BK22" s="96">
        <f t="shared" si="21"/>
        <v>0</v>
      </c>
      <c r="BL22" s="96">
        <f t="shared" si="21"/>
        <v>0</v>
      </c>
      <c r="BM22" s="96">
        <f t="shared" si="21"/>
        <v>0</v>
      </c>
      <c r="BN22" s="96">
        <f t="shared" si="21"/>
        <v>0</v>
      </c>
      <c r="BO22" s="96">
        <f t="shared" si="21"/>
        <v>0</v>
      </c>
      <c r="BP22" s="96">
        <f t="shared" si="21"/>
        <v>0</v>
      </c>
      <c r="BQ22" s="96">
        <f t="shared" si="21"/>
        <v>4</v>
      </c>
      <c r="BR22" s="96">
        <f t="shared" si="21"/>
        <v>0</v>
      </c>
      <c r="BS22" s="96">
        <f t="shared" si="21"/>
        <v>0</v>
      </c>
      <c r="BT22" s="96">
        <f t="shared" si="21"/>
        <v>0</v>
      </c>
      <c r="BU22" s="96">
        <f t="shared" si="22"/>
        <v>0</v>
      </c>
      <c r="BV22" s="96">
        <f t="shared" si="22"/>
        <v>0</v>
      </c>
      <c r="BW22" s="96">
        <f t="shared" si="22"/>
        <v>0</v>
      </c>
      <c r="BX22" s="96">
        <f t="shared" si="22"/>
        <v>0</v>
      </c>
      <c r="BY22" s="96">
        <f t="shared" si="22"/>
        <v>0</v>
      </c>
      <c r="BZ22" s="96">
        <f t="shared" si="22"/>
        <v>0</v>
      </c>
      <c r="CA22" s="96">
        <f t="shared" si="22"/>
        <v>0</v>
      </c>
      <c r="CB22" s="96">
        <f t="shared" si="22"/>
        <v>0</v>
      </c>
      <c r="CC22" s="96">
        <f t="shared" si="22"/>
        <v>0</v>
      </c>
      <c r="CD22" s="96">
        <f t="shared" si="22"/>
        <v>0</v>
      </c>
      <c r="CE22" s="99"/>
      <c r="CF22" s="96">
        <f t="shared" si="19"/>
        <v>0</v>
      </c>
      <c r="CG22" s="96">
        <f t="shared" si="10"/>
        <v>0</v>
      </c>
      <c r="CH22" s="96">
        <f t="shared" si="10"/>
        <v>0</v>
      </c>
      <c r="CI22" s="96">
        <f t="shared" si="10"/>
        <v>0</v>
      </c>
      <c r="CJ22" s="96">
        <f t="shared" si="10"/>
        <v>0</v>
      </c>
      <c r="CK22" s="96">
        <f t="shared" si="10"/>
        <v>0</v>
      </c>
      <c r="CL22" s="96">
        <f t="shared" si="10"/>
        <v>59</v>
      </c>
      <c r="CM22" s="96">
        <f t="shared" si="10"/>
        <v>0</v>
      </c>
      <c r="CN22" s="96">
        <f t="shared" si="10"/>
        <v>16</v>
      </c>
      <c r="CO22" s="96">
        <f t="shared" si="10"/>
        <v>0</v>
      </c>
      <c r="CP22" s="96">
        <f t="shared" si="10"/>
        <v>0</v>
      </c>
      <c r="CQ22" s="96">
        <f t="shared" si="10"/>
        <v>0</v>
      </c>
      <c r="CR22" s="96">
        <f t="shared" si="10"/>
        <v>0</v>
      </c>
      <c r="CS22" s="96">
        <f t="shared" si="10"/>
        <v>0</v>
      </c>
      <c r="CT22" s="96">
        <f t="shared" si="10"/>
        <v>0</v>
      </c>
      <c r="CU22" s="96">
        <f t="shared" si="10"/>
        <v>0</v>
      </c>
      <c r="CV22" s="96">
        <f t="shared" si="10"/>
        <v>0</v>
      </c>
      <c r="CW22" s="96">
        <f t="shared" si="10"/>
        <v>0</v>
      </c>
      <c r="CX22" s="96">
        <f t="shared" si="10"/>
        <v>0</v>
      </c>
      <c r="CY22" s="96">
        <f t="shared" si="10"/>
        <v>0</v>
      </c>
      <c r="CZ22" s="99"/>
      <c r="DA22" s="96">
        <f t="shared" si="20"/>
        <v>0</v>
      </c>
      <c r="DB22" s="96">
        <f t="shared" si="11"/>
        <v>0</v>
      </c>
      <c r="DC22" s="96">
        <f t="shared" si="11"/>
        <v>0</v>
      </c>
      <c r="DD22" s="96">
        <f t="shared" si="11"/>
        <v>0</v>
      </c>
      <c r="DE22" s="96">
        <f t="shared" si="11"/>
        <v>0</v>
      </c>
      <c r="DF22" s="96">
        <f t="shared" si="11"/>
        <v>0</v>
      </c>
      <c r="DG22" s="96">
        <f t="shared" si="11"/>
        <v>16</v>
      </c>
      <c r="DH22" s="96">
        <f t="shared" si="11"/>
        <v>0</v>
      </c>
      <c r="DI22" s="96">
        <f t="shared" si="11"/>
        <v>59</v>
      </c>
      <c r="DJ22" s="96">
        <f t="shared" si="11"/>
        <v>0</v>
      </c>
      <c r="DK22" s="96">
        <f t="shared" si="11"/>
        <v>0</v>
      </c>
      <c r="DL22" s="96">
        <f t="shared" si="11"/>
        <v>0</v>
      </c>
      <c r="DM22" s="96">
        <f t="shared" si="11"/>
        <v>0</v>
      </c>
      <c r="DN22" s="96">
        <f t="shared" si="11"/>
        <v>0</v>
      </c>
      <c r="DO22" s="96">
        <f t="shared" si="11"/>
        <v>0</v>
      </c>
      <c r="DP22" s="96">
        <f t="shared" si="11"/>
        <v>0</v>
      </c>
      <c r="DQ22" s="96">
        <f t="shared" si="11"/>
        <v>0</v>
      </c>
      <c r="DR22" s="96">
        <f t="shared" si="11"/>
        <v>0</v>
      </c>
      <c r="DS22" s="96">
        <f t="shared" si="11"/>
        <v>0</v>
      </c>
      <c r="DT22" s="96">
        <f t="shared" si="11"/>
        <v>0</v>
      </c>
      <c r="DU22" s="46"/>
      <c r="DV22" s="104">
        <v>2</v>
      </c>
      <c r="DW22" s="70" t="str">
        <f>Paramètres!AF16</f>
        <v>Afrique du Sud</v>
      </c>
      <c r="DX22" s="69">
        <f>Paramètres!AG16</f>
        <v>15</v>
      </c>
      <c r="DY22" s="72">
        <f>Paramètres!AH16</f>
        <v>151</v>
      </c>
      <c r="DZ22" s="73">
        <f>Paramètres!AI16</f>
        <v>34</v>
      </c>
      <c r="EA22" s="72">
        <f>Paramètres!AJ16</f>
        <v>117</v>
      </c>
      <c r="EC22" s="8"/>
      <c r="ED22" s="107"/>
      <c r="EE22" s="157"/>
      <c r="EF22" s="109"/>
      <c r="EG22" s="2"/>
      <c r="EH22" s="10"/>
      <c r="EI22" s="42"/>
      <c r="EJ22" s="42"/>
      <c r="EK22" s="2"/>
      <c r="EL22" s="39"/>
      <c r="EM22" s="8"/>
      <c r="EN22" s="2"/>
      <c r="EO22" s="9"/>
      <c r="EP22" s="11"/>
      <c r="EQ22" s="2"/>
      <c r="ER22" s="2"/>
    </row>
    <row r="23" spans="2:148" ht="18.7" customHeight="1" x14ac:dyDescent="0.2">
      <c r="B23" s="48" t="s">
        <v>22</v>
      </c>
      <c r="C23" s="48" t="s">
        <v>78</v>
      </c>
      <c r="D23" s="2"/>
      <c r="E23" s="204"/>
      <c r="F23" s="48" t="str">
        <f>VLOOKUP(B23,Paramètres!$C$10:$D$29,2,0)</f>
        <v>Afrique du Sud</v>
      </c>
      <c r="G23" s="177">
        <v>76</v>
      </c>
      <c r="H23" s="172">
        <v>12</v>
      </c>
      <c r="I23" s="173">
        <v>0</v>
      </c>
      <c r="J23" s="180">
        <v>0</v>
      </c>
      <c r="K23" s="48" t="str">
        <f>VLOOKUP(C23,Paramètres!$C$10:$D$29,2,0)</f>
        <v>Roumanie</v>
      </c>
      <c r="L23" s="183">
        <f t="shared" si="12"/>
        <v>0</v>
      </c>
      <c r="M23" s="49" t="s">
        <v>119</v>
      </c>
      <c r="N23" s="84" t="s">
        <v>104</v>
      </c>
      <c r="O23" s="187" t="str">
        <f t="shared" si="5"/>
        <v>Afrique du Sud</v>
      </c>
      <c r="P23" s="50" t="str">
        <f t="shared" si="13"/>
        <v>Roumanie</v>
      </c>
      <c r="Q23" s="50">
        <f t="shared" si="14"/>
        <v>76</v>
      </c>
      <c r="R23" s="50">
        <f t="shared" si="15"/>
        <v>0</v>
      </c>
      <c r="S23" s="50" t="str">
        <f t="shared" si="16"/>
        <v>non</v>
      </c>
      <c r="T23" s="94"/>
      <c r="U23" s="96">
        <f t="shared" si="17"/>
        <v>0</v>
      </c>
      <c r="V23" s="96">
        <f t="shared" si="6"/>
        <v>0</v>
      </c>
      <c r="W23" s="96">
        <f t="shared" si="6"/>
        <v>0</v>
      </c>
      <c r="X23" s="96">
        <f t="shared" si="6"/>
        <v>0</v>
      </c>
      <c r="Y23" s="96">
        <f t="shared" si="6"/>
        <v>0</v>
      </c>
      <c r="Z23" s="96">
        <f t="shared" si="6"/>
        <v>1</v>
      </c>
      <c r="AA23" s="96">
        <f t="shared" si="6"/>
        <v>0</v>
      </c>
      <c r="AB23" s="96">
        <f t="shared" si="6"/>
        <v>0</v>
      </c>
      <c r="AC23" s="96">
        <f t="shared" si="6"/>
        <v>0</v>
      </c>
      <c r="AD23" s="96">
        <f t="shared" ref="AD23:AN49" si="23">IF($F23=AD$8,IF($H23&gt;=4,1,0),0)+IF($K23=AD$8,IF($I23&gt;=4,1,0),0)</f>
        <v>0</v>
      </c>
      <c r="AE23" s="96">
        <f t="shared" si="23"/>
        <v>0</v>
      </c>
      <c r="AF23" s="96">
        <f t="shared" si="23"/>
        <v>0</v>
      </c>
      <c r="AG23" s="96">
        <f t="shared" si="23"/>
        <v>0</v>
      </c>
      <c r="AH23" s="96">
        <f t="shared" si="23"/>
        <v>0</v>
      </c>
      <c r="AI23" s="96">
        <f t="shared" si="23"/>
        <v>0</v>
      </c>
      <c r="AJ23" s="96">
        <f t="shared" si="23"/>
        <v>0</v>
      </c>
      <c r="AK23" s="96">
        <f t="shared" si="23"/>
        <v>0</v>
      </c>
      <c r="AL23" s="96">
        <f t="shared" si="23"/>
        <v>0</v>
      </c>
      <c r="AM23" s="96">
        <f t="shared" si="23"/>
        <v>0</v>
      </c>
      <c r="AN23" s="96">
        <f t="shared" si="23"/>
        <v>0</v>
      </c>
      <c r="AO23" s="94"/>
      <c r="AP23" s="96">
        <f t="shared" si="18"/>
        <v>0</v>
      </c>
      <c r="AQ23" s="96">
        <f t="shared" si="7"/>
        <v>0</v>
      </c>
      <c r="AR23" s="96">
        <f t="shared" si="7"/>
        <v>0</v>
      </c>
      <c r="AS23" s="96">
        <f t="shared" si="7"/>
        <v>0</v>
      </c>
      <c r="AT23" s="96">
        <f t="shared" si="7"/>
        <v>0</v>
      </c>
      <c r="AU23" s="96">
        <f t="shared" si="7"/>
        <v>0</v>
      </c>
      <c r="AV23" s="96">
        <f t="shared" si="7"/>
        <v>0</v>
      </c>
      <c r="AW23" s="96">
        <f t="shared" si="7"/>
        <v>0</v>
      </c>
      <c r="AX23" s="96">
        <f t="shared" si="7"/>
        <v>0</v>
      </c>
      <c r="AY23" s="96">
        <f t="shared" ref="AY23:BI49" si="24">IF($P23=AY$8,IF($S23="oui",1,0),0)</f>
        <v>0</v>
      </c>
      <c r="AZ23" s="96">
        <f t="shared" si="24"/>
        <v>0</v>
      </c>
      <c r="BA23" s="96">
        <f t="shared" si="24"/>
        <v>0</v>
      </c>
      <c r="BB23" s="96">
        <f t="shared" si="24"/>
        <v>0</v>
      </c>
      <c r="BC23" s="96">
        <f t="shared" si="24"/>
        <v>0</v>
      </c>
      <c r="BD23" s="96">
        <f t="shared" si="24"/>
        <v>0</v>
      </c>
      <c r="BE23" s="96">
        <f t="shared" si="24"/>
        <v>0</v>
      </c>
      <c r="BF23" s="96">
        <f t="shared" si="24"/>
        <v>0</v>
      </c>
      <c r="BG23" s="96">
        <f t="shared" si="24"/>
        <v>0</v>
      </c>
      <c r="BH23" s="96">
        <f t="shared" si="24"/>
        <v>0</v>
      </c>
      <c r="BI23" s="96">
        <f t="shared" si="24"/>
        <v>0</v>
      </c>
      <c r="BJ23" s="94"/>
      <c r="BK23" s="96">
        <f t="shared" si="21"/>
        <v>0</v>
      </c>
      <c r="BL23" s="96">
        <f t="shared" si="21"/>
        <v>0</v>
      </c>
      <c r="BM23" s="96">
        <f t="shared" si="21"/>
        <v>0</v>
      </c>
      <c r="BN23" s="96">
        <f t="shared" si="21"/>
        <v>0</v>
      </c>
      <c r="BO23" s="96">
        <f t="shared" si="21"/>
        <v>0</v>
      </c>
      <c r="BP23" s="96">
        <f t="shared" si="21"/>
        <v>4</v>
      </c>
      <c r="BQ23" s="96">
        <f t="shared" si="21"/>
        <v>0</v>
      </c>
      <c r="BR23" s="96">
        <f t="shared" si="21"/>
        <v>0</v>
      </c>
      <c r="BS23" s="96">
        <f t="shared" si="21"/>
        <v>0</v>
      </c>
      <c r="BT23" s="96">
        <f t="shared" si="21"/>
        <v>0</v>
      </c>
      <c r="BU23" s="96">
        <f t="shared" si="22"/>
        <v>0</v>
      </c>
      <c r="BV23" s="96">
        <f t="shared" si="22"/>
        <v>0</v>
      </c>
      <c r="BW23" s="96">
        <f t="shared" si="22"/>
        <v>0</v>
      </c>
      <c r="BX23" s="96">
        <f t="shared" si="22"/>
        <v>0</v>
      </c>
      <c r="BY23" s="96">
        <f t="shared" si="22"/>
        <v>0</v>
      </c>
      <c r="BZ23" s="96">
        <f t="shared" si="22"/>
        <v>0</v>
      </c>
      <c r="CA23" s="96">
        <f t="shared" si="22"/>
        <v>0</v>
      </c>
      <c r="CB23" s="96">
        <f t="shared" si="22"/>
        <v>0</v>
      </c>
      <c r="CC23" s="96">
        <f t="shared" si="22"/>
        <v>0</v>
      </c>
      <c r="CD23" s="96">
        <f t="shared" si="22"/>
        <v>0</v>
      </c>
      <c r="CE23" s="99"/>
      <c r="CF23" s="96">
        <f t="shared" si="19"/>
        <v>0</v>
      </c>
      <c r="CG23" s="96">
        <f t="shared" si="10"/>
        <v>0</v>
      </c>
      <c r="CH23" s="96">
        <f t="shared" si="10"/>
        <v>0</v>
      </c>
      <c r="CI23" s="96">
        <f t="shared" si="10"/>
        <v>0</v>
      </c>
      <c r="CJ23" s="96">
        <f t="shared" si="10"/>
        <v>0</v>
      </c>
      <c r="CK23" s="96">
        <f t="shared" si="10"/>
        <v>76</v>
      </c>
      <c r="CL23" s="96">
        <f t="shared" si="10"/>
        <v>0</v>
      </c>
      <c r="CM23" s="96">
        <f t="shared" si="10"/>
        <v>0</v>
      </c>
      <c r="CN23" s="96">
        <f t="shared" si="10"/>
        <v>0</v>
      </c>
      <c r="CO23" s="96">
        <f t="shared" ref="CO23:CY49" si="25">IF($F23=CO$8,$G23)+IF($K23=CO$8,$J23)</f>
        <v>0</v>
      </c>
      <c r="CP23" s="96">
        <f t="shared" si="25"/>
        <v>0</v>
      </c>
      <c r="CQ23" s="96">
        <f t="shared" si="25"/>
        <v>0</v>
      </c>
      <c r="CR23" s="96">
        <f t="shared" si="25"/>
        <v>0</v>
      </c>
      <c r="CS23" s="96">
        <f t="shared" si="25"/>
        <v>0</v>
      </c>
      <c r="CT23" s="96">
        <f t="shared" si="25"/>
        <v>0</v>
      </c>
      <c r="CU23" s="96">
        <f t="shared" si="25"/>
        <v>0</v>
      </c>
      <c r="CV23" s="96">
        <f t="shared" si="25"/>
        <v>0</v>
      </c>
      <c r="CW23" s="96">
        <f t="shared" si="25"/>
        <v>0</v>
      </c>
      <c r="CX23" s="96">
        <f t="shared" si="25"/>
        <v>0</v>
      </c>
      <c r="CY23" s="96">
        <f t="shared" si="25"/>
        <v>0</v>
      </c>
      <c r="CZ23" s="99"/>
      <c r="DA23" s="96">
        <f t="shared" si="20"/>
        <v>0</v>
      </c>
      <c r="DB23" s="96">
        <f t="shared" si="11"/>
        <v>0</v>
      </c>
      <c r="DC23" s="96">
        <f t="shared" si="11"/>
        <v>0</v>
      </c>
      <c r="DD23" s="96">
        <f t="shared" si="11"/>
        <v>0</v>
      </c>
      <c r="DE23" s="96">
        <f t="shared" si="11"/>
        <v>0</v>
      </c>
      <c r="DF23" s="96">
        <f t="shared" si="11"/>
        <v>0</v>
      </c>
      <c r="DG23" s="96">
        <f t="shared" si="11"/>
        <v>0</v>
      </c>
      <c r="DH23" s="96">
        <f t="shared" si="11"/>
        <v>0</v>
      </c>
      <c r="DI23" s="96">
        <f t="shared" si="11"/>
        <v>0</v>
      </c>
      <c r="DJ23" s="96">
        <f t="shared" ref="DJ23:DT49" si="26">IF($F23=DJ$8,$J23)+IF($K23=DJ$8,$G23)</f>
        <v>76</v>
      </c>
      <c r="DK23" s="96">
        <f t="shared" si="26"/>
        <v>0</v>
      </c>
      <c r="DL23" s="96">
        <f t="shared" si="26"/>
        <v>0</v>
      </c>
      <c r="DM23" s="96">
        <f t="shared" si="26"/>
        <v>0</v>
      </c>
      <c r="DN23" s="96">
        <f t="shared" si="26"/>
        <v>0</v>
      </c>
      <c r="DO23" s="96">
        <f t="shared" si="26"/>
        <v>0</v>
      </c>
      <c r="DP23" s="96">
        <f t="shared" si="26"/>
        <v>0</v>
      </c>
      <c r="DQ23" s="96">
        <f t="shared" si="26"/>
        <v>0</v>
      </c>
      <c r="DR23" s="96">
        <f t="shared" si="26"/>
        <v>0</v>
      </c>
      <c r="DS23" s="96">
        <f t="shared" si="26"/>
        <v>0</v>
      </c>
      <c r="DT23" s="96">
        <f t="shared" si="26"/>
        <v>0</v>
      </c>
      <c r="DU23" s="46"/>
      <c r="DV23" s="104">
        <v>3</v>
      </c>
      <c r="DW23" s="70" t="str">
        <f>Paramètres!AF17</f>
        <v>Ecosse</v>
      </c>
      <c r="DX23" s="69">
        <f>Paramètres!AG17</f>
        <v>10</v>
      </c>
      <c r="DY23" s="72">
        <f>Paramètres!AH17</f>
        <v>146</v>
      </c>
      <c r="DZ23" s="73">
        <f>Paramètres!AI17</f>
        <v>71</v>
      </c>
      <c r="EA23" s="72">
        <f>Paramètres!AJ17</f>
        <v>75</v>
      </c>
      <c r="EC23" s="8"/>
      <c r="ED23" s="107" t="s">
        <v>60</v>
      </c>
      <c r="EE23" s="194"/>
      <c r="EF23" s="195" t="str">
        <f>ED24</f>
        <v>Nouvelle-Zélande</v>
      </c>
      <c r="EG23" s="2"/>
      <c r="EH23" s="10"/>
      <c r="EI23" s="42"/>
      <c r="EJ23" s="42"/>
      <c r="EK23" s="2"/>
      <c r="EL23" s="39"/>
      <c r="EM23" s="8"/>
      <c r="EN23" s="2"/>
      <c r="EO23" s="9"/>
      <c r="EP23" s="11"/>
      <c r="EQ23" s="2"/>
      <c r="ER23" s="2"/>
    </row>
    <row r="24" spans="2:148" ht="18.7" customHeight="1" x14ac:dyDescent="0.2">
      <c r="B24" s="48" t="s">
        <v>22</v>
      </c>
      <c r="C24" s="48" t="s">
        <v>23</v>
      </c>
      <c r="D24" s="2"/>
      <c r="E24" s="204"/>
      <c r="F24" s="48" t="str">
        <f>VLOOKUP(B24,Paramètres!$C$10:$D$29,2,0)</f>
        <v>Afrique du Sud</v>
      </c>
      <c r="G24" s="177">
        <v>8</v>
      </c>
      <c r="H24" s="172">
        <v>1</v>
      </c>
      <c r="I24" s="173">
        <v>1</v>
      </c>
      <c r="J24" s="180">
        <v>13</v>
      </c>
      <c r="K24" s="48" t="str">
        <f>VLOOKUP(C24,Paramètres!$C$10:$D$29,2,0)</f>
        <v>Irlande</v>
      </c>
      <c r="L24" s="183">
        <f t="shared" si="12"/>
        <v>13</v>
      </c>
      <c r="M24" s="49" t="s">
        <v>120</v>
      </c>
      <c r="N24" s="84" t="s">
        <v>97</v>
      </c>
      <c r="O24" s="187" t="str">
        <f t="shared" si="5"/>
        <v>Irlande</v>
      </c>
      <c r="P24" s="50" t="str">
        <f t="shared" si="13"/>
        <v>Afrique du Sud</v>
      </c>
      <c r="Q24" s="50">
        <f t="shared" si="14"/>
        <v>13</v>
      </c>
      <c r="R24" s="50">
        <f t="shared" si="15"/>
        <v>8</v>
      </c>
      <c r="S24" s="50" t="str">
        <f t="shared" si="16"/>
        <v>oui</v>
      </c>
      <c r="T24" s="94"/>
      <c r="U24" s="96">
        <f t="shared" si="17"/>
        <v>0</v>
      </c>
      <c r="V24" s="96">
        <f t="shared" si="17"/>
        <v>0</v>
      </c>
      <c r="W24" s="96">
        <f t="shared" si="17"/>
        <v>0</v>
      </c>
      <c r="X24" s="96">
        <f t="shared" si="17"/>
        <v>0</v>
      </c>
      <c r="Y24" s="96">
        <f t="shared" si="17"/>
        <v>0</v>
      </c>
      <c r="Z24" s="96">
        <f t="shared" si="17"/>
        <v>0</v>
      </c>
      <c r="AA24" s="96">
        <f t="shared" si="17"/>
        <v>0</v>
      </c>
      <c r="AB24" s="96">
        <f t="shared" si="17"/>
        <v>0</v>
      </c>
      <c r="AC24" s="96">
        <f t="shared" si="17"/>
        <v>0</v>
      </c>
      <c r="AD24" s="96">
        <f t="shared" si="17"/>
        <v>0</v>
      </c>
      <c r="AE24" s="96">
        <f t="shared" si="17"/>
        <v>0</v>
      </c>
      <c r="AF24" s="96">
        <f t="shared" si="17"/>
        <v>0</v>
      </c>
      <c r="AG24" s="96">
        <f t="shared" si="17"/>
        <v>0</v>
      </c>
      <c r="AH24" s="96">
        <f t="shared" si="17"/>
        <v>0</v>
      </c>
      <c r="AI24" s="96">
        <f t="shared" si="17"/>
        <v>0</v>
      </c>
      <c r="AJ24" s="96">
        <f t="shared" si="17"/>
        <v>0</v>
      </c>
      <c r="AK24" s="96">
        <f t="shared" si="23"/>
        <v>0</v>
      </c>
      <c r="AL24" s="96">
        <f t="shared" si="23"/>
        <v>0</v>
      </c>
      <c r="AM24" s="96">
        <f t="shared" si="23"/>
        <v>0</v>
      </c>
      <c r="AN24" s="96">
        <f t="shared" si="23"/>
        <v>0</v>
      </c>
      <c r="AO24" s="94"/>
      <c r="AP24" s="96">
        <f t="shared" si="18"/>
        <v>0</v>
      </c>
      <c r="AQ24" s="96">
        <f t="shared" si="18"/>
        <v>0</v>
      </c>
      <c r="AR24" s="96">
        <f t="shared" si="18"/>
        <v>0</v>
      </c>
      <c r="AS24" s="96">
        <f t="shared" si="18"/>
        <v>0</v>
      </c>
      <c r="AT24" s="96">
        <f t="shared" si="18"/>
        <v>0</v>
      </c>
      <c r="AU24" s="96">
        <f t="shared" si="18"/>
        <v>1</v>
      </c>
      <c r="AV24" s="96">
        <f t="shared" si="18"/>
        <v>0</v>
      </c>
      <c r="AW24" s="96">
        <f t="shared" si="18"/>
        <v>0</v>
      </c>
      <c r="AX24" s="96">
        <f t="shared" si="18"/>
        <v>0</v>
      </c>
      <c r="AY24" s="96">
        <f t="shared" si="18"/>
        <v>0</v>
      </c>
      <c r="AZ24" s="96">
        <f t="shared" si="18"/>
        <v>0</v>
      </c>
      <c r="BA24" s="96">
        <f t="shared" si="18"/>
        <v>0</v>
      </c>
      <c r="BB24" s="96">
        <f t="shared" si="18"/>
        <v>0</v>
      </c>
      <c r="BC24" s="96">
        <f t="shared" si="18"/>
        <v>0</v>
      </c>
      <c r="BD24" s="96">
        <f t="shared" si="18"/>
        <v>0</v>
      </c>
      <c r="BE24" s="96">
        <f t="shared" si="18"/>
        <v>0</v>
      </c>
      <c r="BF24" s="96">
        <f t="shared" si="24"/>
        <v>0</v>
      </c>
      <c r="BG24" s="96">
        <f t="shared" si="24"/>
        <v>0</v>
      </c>
      <c r="BH24" s="96">
        <f t="shared" si="24"/>
        <v>0</v>
      </c>
      <c r="BI24" s="96">
        <f t="shared" si="24"/>
        <v>0</v>
      </c>
      <c r="BJ24" s="94"/>
      <c r="BK24" s="96">
        <f t="shared" si="21"/>
        <v>0</v>
      </c>
      <c r="BL24" s="96">
        <f t="shared" si="21"/>
        <v>0</v>
      </c>
      <c r="BM24" s="96">
        <f t="shared" si="21"/>
        <v>0</v>
      </c>
      <c r="BN24" s="96">
        <f t="shared" si="21"/>
        <v>0</v>
      </c>
      <c r="BO24" s="96">
        <f t="shared" si="21"/>
        <v>0</v>
      </c>
      <c r="BP24" s="96">
        <f t="shared" si="21"/>
        <v>0</v>
      </c>
      <c r="BQ24" s="96">
        <f t="shared" si="21"/>
        <v>4</v>
      </c>
      <c r="BR24" s="96">
        <f t="shared" si="21"/>
        <v>0</v>
      </c>
      <c r="BS24" s="96">
        <f t="shared" si="21"/>
        <v>0</v>
      </c>
      <c r="BT24" s="96">
        <f t="shared" si="21"/>
        <v>0</v>
      </c>
      <c r="BU24" s="96">
        <f t="shared" si="22"/>
        <v>0</v>
      </c>
      <c r="BV24" s="96">
        <f t="shared" si="22"/>
        <v>0</v>
      </c>
      <c r="BW24" s="96">
        <f t="shared" si="22"/>
        <v>0</v>
      </c>
      <c r="BX24" s="96">
        <f t="shared" si="22"/>
        <v>0</v>
      </c>
      <c r="BY24" s="96">
        <f t="shared" si="22"/>
        <v>0</v>
      </c>
      <c r="BZ24" s="96">
        <f t="shared" si="22"/>
        <v>0</v>
      </c>
      <c r="CA24" s="96">
        <f t="shared" si="22"/>
        <v>0</v>
      </c>
      <c r="CB24" s="96">
        <f t="shared" si="22"/>
        <v>0</v>
      </c>
      <c r="CC24" s="96">
        <f t="shared" si="22"/>
        <v>0</v>
      </c>
      <c r="CD24" s="96">
        <f t="shared" si="22"/>
        <v>0</v>
      </c>
      <c r="CE24" s="99"/>
      <c r="CF24" s="96">
        <f t="shared" si="19"/>
        <v>0</v>
      </c>
      <c r="CG24" s="96">
        <f t="shared" si="19"/>
        <v>0</v>
      </c>
      <c r="CH24" s="96">
        <f t="shared" si="19"/>
        <v>0</v>
      </c>
      <c r="CI24" s="96">
        <f t="shared" si="19"/>
        <v>0</v>
      </c>
      <c r="CJ24" s="96">
        <f t="shared" si="19"/>
        <v>0</v>
      </c>
      <c r="CK24" s="96">
        <f t="shared" si="19"/>
        <v>8</v>
      </c>
      <c r="CL24" s="96">
        <f t="shared" si="19"/>
        <v>13</v>
      </c>
      <c r="CM24" s="96">
        <f t="shared" si="19"/>
        <v>0</v>
      </c>
      <c r="CN24" s="96">
        <f t="shared" si="19"/>
        <v>0</v>
      </c>
      <c r="CO24" s="96">
        <f t="shared" si="19"/>
        <v>0</v>
      </c>
      <c r="CP24" s="96">
        <f t="shared" si="19"/>
        <v>0</v>
      </c>
      <c r="CQ24" s="96">
        <f t="shared" si="19"/>
        <v>0</v>
      </c>
      <c r="CR24" s="96">
        <f t="shared" si="19"/>
        <v>0</v>
      </c>
      <c r="CS24" s="96">
        <f t="shared" si="19"/>
        <v>0</v>
      </c>
      <c r="CT24" s="96">
        <f t="shared" si="19"/>
        <v>0</v>
      </c>
      <c r="CU24" s="96">
        <f t="shared" si="19"/>
        <v>0</v>
      </c>
      <c r="CV24" s="96">
        <f t="shared" si="25"/>
        <v>0</v>
      </c>
      <c r="CW24" s="96">
        <f t="shared" si="25"/>
        <v>0</v>
      </c>
      <c r="CX24" s="96">
        <f t="shared" si="25"/>
        <v>0</v>
      </c>
      <c r="CY24" s="96">
        <f t="shared" si="25"/>
        <v>0</v>
      </c>
      <c r="CZ24" s="99"/>
      <c r="DA24" s="96">
        <f t="shared" si="20"/>
        <v>0</v>
      </c>
      <c r="DB24" s="96">
        <f t="shared" si="20"/>
        <v>0</v>
      </c>
      <c r="DC24" s="96">
        <f t="shared" si="20"/>
        <v>0</v>
      </c>
      <c r="DD24" s="96">
        <f t="shared" si="20"/>
        <v>0</v>
      </c>
      <c r="DE24" s="96">
        <f t="shared" si="20"/>
        <v>0</v>
      </c>
      <c r="DF24" s="96">
        <f t="shared" si="20"/>
        <v>13</v>
      </c>
      <c r="DG24" s="96">
        <f t="shared" si="20"/>
        <v>8</v>
      </c>
      <c r="DH24" s="96">
        <f t="shared" si="20"/>
        <v>0</v>
      </c>
      <c r="DI24" s="96">
        <f t="shared" si="20"/>
        <v>0</v>
      </c>
      <c r="DJ24" s="96">
        <f t="shared" si="20"/>
        <v>0</v>
      </c>
      <c r="DK24" s="96">
        <f t="shared" si="20"/>
        <v>0</v>
      </c>
      <c r="DL24" s="96">
        <f t="shared" si="20"/>
        <v>0</v>
      </c>
      <c r="DM24" s="96">
        <f t="shared" si="20"/>
        <v>0</v>
      </c>
      <c r="DN24" s="96">
        <f t="shared" si="20"/>
        <v>0</v>
      </c>
      <c r="DO24" s="96">
        <f t="shared" si="20"/>
        <v>0</v>
      </c>
      <c r="DP24" s="96">
        <f t="shared" si="20"/>
        <v>0</v>
      </c>
      <c r="DQ24" s="96">
        <f t="shared" si="26"/>
        <v>0</v>
      </c>
      <c r="DR24" s="96">
        <f t="shared" si="26"/>
        <v>0</v>
      </c>
      <c r="DS24" s="96">
        <f t="shared" si="26"/>
        <v>0</v>
      </c>
      <c r="DT24" s="96">
        <f t="shared" si="26"/>
        <v>0</v>
      </c>
      <c r="DU24" s="46"/>
      <c r="DV24" s="104">
        <v>4</v>
      </c>
      <c r="DW24" s="70" t="str">
        <f>Paramètres!AF18</f>
        <v>Tonga</v>
      </c>
      <c r="DX24" s="69">
        <f>Paramètres!AG18</f>
        <v>5</v>
      </c>
      <c r="DY24" s="72">
        <f>Paramètres!AH18</f>
        <v>96</v>
      </c>
      <c r="DZ24" s="73">
        <f>Paramètres!AI18</f>
        <v>177</v>
      </c>
      <c r="EA24" s="72">
        <f>Paramètres!AJ18</f>
        <v>-81</v>
      </c>
      <c r="EC24" s="8"/>
      <c r="ED24" s="159" t="str">
        <f>IF(DX12=0,"",DW12)</f>
        <v>Nouvelle-Zélande</v>
      </c>
      <c r="EE24" s="194"/>
      <c r="EF24" s="195"/>
      <c r="EG24" s="2"/>
      <c r="EH24" s="10"/>
      <c r="EI24" s="42"/>
      <c r="EJ24" s="42"/>
      <c r="EK24" s="2"/>
      <c r="EL24" s="39"/>
      <c r="EM24" s="8"/>
      <c r="EN24" s="2"/>
      <c r="EO24" s="9"/>
      <c r="EP24" s="11"/>
      <c r="EQ24" s="2"/>
      <c r="ER24" s="2"/>
    </row>
    <row r="25" spans="2:148" ht="18.7" customHeight="1" x14ac:dyDescent="0.2">
      <c r="B25" s="48" t="s">
        <v>24</v>
      </c>
      <c r="C25" s="48" t="s">
        <v>25</v>
      </c>
      <c r="D25" s="2"/>
      <c r="E25" s="204"/>
      <c r="F25" s="48" t="str">
        <f>VLOOKUP(B25,Paramètres!$C$10:$D$29,2,0)</f>
        <v>Ecosse</v>
      </c>
      <c r="G25" s="177">
        <v>45</v>
      </c>
      <c r="H25" s="172">
        <v>7</v>
      </c>
      <c r="I25" s="173">
        <v>2</v>
      </c>
      <c r="J25" s="180">
        <v>17</v>
      </c>
      <c r="K25" s="48" t="str">
        <f>VLOOKUP(C25,Paramètres!$C$10:$D$29,2,0)</f>
        <v>Tonga</v>
      </c>
      <c r="L25" s="183">
        <f t="shared" si="12"/>
        <v>17</v>
      </c>
      <c r="M25" s="49" t="s">
        <v>121</v>
      </c>
      <c r="N25" s="84" t="s">
        <v>101</v>
      </c>
      <c r="O25" s="187" t="str">
        <f t="shared" si="5"/>
        <v>Ecosse</v>
      </c>
      <c r="P25" s="50" t="str">
        <f t="shared" si="13"/>
        <v>Tonga</v>
      </c>
      <c r="Q25" s="50">
        <f t="shared" si="14"/>
        <v>45</v>
      </c>
      <c r="R25" s="50">
        <f t="shared" si="15"/>
        <v>17</v>
      </c>
      <c r="S25" s="50" t="str">
        <f t="shared" si="16"/>
        <v>non</v>
      </c>
      <c r="T25" s="94"/>
      <c r="U25" s="96">
        <f t="shared" si="17"/>
        <v>0</v>
      </c>
      <c r="V25" s="96">
        <f t="shared" si="17"/>
        <v>0</v>
      </c>
      <c r="W25" s="96">
        <f t="shared" si="17"/>
        <v>0</v>
      </c>
      <c r="X25" s="96">
        <f t="shared" si="17"/>
        <v>0</v>
      </c>
      <c r="Y25" s="96">
        <f t="shared" si="17"/>
        <v>0</v>
      </c>
      <c r="Z25" s="96">
        <f t="shared" si="17"/>
        <v>0</v>
      </c>
      <c r="AA25" s="96">
        <f t="shared" si="17"/>
        <v>0</v>
      </c>
      <c r="AB25" s="96">
        <f t="shared" si="17"/>
        <v>1</v>
      </c>
      <c r="AC25" s="96">
        <f t="shared" si="17"/>
        <v>0</v>
      </c>
      <c r="AD25" s="96">
        <f t="shared" si="17"/>
        <v>0</v>
      </c>
      <c r="AE25" s="96">
        <f t="shared" si="17"/>
        <v>0</v>
      </c>
      <c r="AF25" s="96">
        <f t="shared" si="17"/>
        <v>0</v>
      </c>
      <c r="AG25" s="96">
        <f t="shared" si="17"/>
        <v>0</v>
      </c>
      <c r="AH25" s="96">
        <f t="shared" si="17"/>
        <v>0</v>
      </c>
      <c r="AI25" s="96">
        <f t="shared" si="17"/>
        <v>0</v>
      </c>
      <c r="AJ25" s="96">
        <f t="shared" si="17"/>
        <v>0</v>
      </c>
      <c r="AK25" s="96">
        <f t="shared" si="23"/>
        <v>0</v>
      </c>
      <c r="AL25" s="96">
        <f t="shared" si="23"/>
        <v>0</v>
      </c>
      <c r="AM25" s="96">
        <f t="shared" si="23"/>
        <v>0</v>
      </c>
      <c r="AN25" s="96">
        <f t="shared" si="23"/>
        <v>0</v>
      </c>
      <c r="AO25" s="94"/>
      <c r="AP25" s="96">
        <f t="shared" si="18"/>
        <v>0</v>
      </c>
      <c r="AQ25" s="96">
        <f t="shared" si="18"/>
        <v>0</v>
      </c>
      <c r="AR25" s="96">
        <f t="shared" si="18"/>
        <v>0</v>
      </c>
      <c r="AS25" s="96">
        <f t="shared" si="18"/>
        <v>0</v>
      </c>
      <c r="AT25" s="96">
        <f t="shared" si="18"/>
        <v>0</v>
      </c>
      <c r="AU25" s="96">
        <f t="shared" si="18"/>
        <v>0</v>
      </c>
      <c r="AV25" s="96">
        <f t="shared" si="18"/>
        <v>0</v>
      </c>
      <c r="AW25" s="96">
        <f t="shared" si="18"/>
        <v>0</v>
      </c>
      <c r="AX25" s="96">
        <f t="shared" si="18"/>
        <v>0</v>
      </c>
      <c r="AY25" s="96">
        <f t="shared" si="18"/>
        <v>0</v>
      </c>
      <c r="AZ25" s="96">
        <f t="shared" si="18"/>
        <v>0</v>
      </c>
      <c r="BA25" s="96">
        <f t="shared" si="18"/>
        <v>0</v>
      </c>
      <c r="BB25" s="96">
        <f t="shared" si="18"/>
        <v>0</v>
      </c>
      <c r="BC25" s="96">
        <f t="shared" si="18"/>
        <v>0</v>
      </c>
      <c r="BD25" s="96">
        <f t="shared" si="18"/>
        <v>0</v>
      </c>
      <c r="BE25" s="96">
        <f t="shared" si="18"/>
        <v>0</v>
      </c>
      <c r="BF25" s="96">
        <f t="shared" si="24"/>
        <v>0</v>
      </c>
      <c r="BG25" s="96">
        <f t="shared" si="24"/>
        <v>0</v>
      </c>
      <c r="BH25" s="96">
        <f t="shared" si="24"/>
        <v>0</v>
      </c>
      <c r="BI25" s="96">
        <f t="shared" si="24"/>
        <v>0</v>
      </c>
      <c r="BJ25" s="94"/>
      <c r="BK25" s="96">
        <f t="shared" si="21"/>
        <v>0</v>
      </c>
      <c r="BL25" s="96">
        <f t="shared" si="21"/>
        <v>0</v>
      </c>
      <c r="BM25" s="96">
        <f t="shared" si="21"/>
        <v>0</v>
      </c>
      <c r="BN25" s="96">
        <f t="shared" si="21"/>
        <v>0</v>
      </c>
      <c r="BO25" s="96">
        <f t="shared" si="21"/>
        <v>0</v>
      </c>
      <c r="BP25" s="96">
        <f t="shared" si="21"/>
        <v>0</v>
      </c>
      <c r="BQ25" s="96">
        <f t="shared" si="21"/>
        <v>0</v>
      </c>
      <c r="BR25" s="96">
        <f t="shared" si="21"/>
        <v>4</v>
      </c>
      <c r="BS25" s="96">
        <f t="shared" si="21"/>
        <v>0</v>
      </c>
      <c r="BT25" s="96">
        <f t="shared" si="21"/>
        <v>0</v>
      </c>
      <c r="BU25" s="96">
        <f t="shared" si="22"/>
        <v>0</v>
      </c>
      <c r="BV25" s="96">
        <f t="shared" si="22"/>
        <v>0</v>
      </c>
      <c r="BW25" s="96">
        <f t="shared" si="22"/>
        <v>0</v>
      </c>
      <c r="BX25" s="96">
        <f t="shared" si="22"/>
        <v>0</v>
      </c>
      <c r="BY25" s="96">
        <f t="shared" si="22"/>
        <v>0</v>
      </c>
      <c r="BZ25" s="96">
        <f t="shared" si="22"/>
        <v>0</v>
      </c>
      <c r="CA25" s="96">
        <f t="shared" si="22"/>
        <v>0</v>
      </c>
      <c r="CB25" s="96">
        <f t="shared" si="22"/>
        <v>0</v>
      </c>
      <c r="CC25" s="96">
        <f t="shared" si="22"/>
        <v>0</v>
      </c>
      <c r="CD25" s="96">
        <f t="shared" si="22"/>
        <v>0</v>
      </c>
      <c r="CE25" s="99"/>
      <c r="CF25" s="96">
        <f t="shared" si="19"/>
        <v>0</v>
      </c>
      <c r="CG25" s="96">
        <f t="shared" si="19"/>
        <v>0</v>
      </c>
      <c r="CH25" s="96">
        <f t="shared" si="19"/>
        <v>0</v>
      </c>
      <c r="CI25" s="96">
        <f t="shared" si="19"/>
        <v>0</v>
      </c>
      <c r="CJ25" s="96">
        <f t="shared" si="19"/>
        <v>0</v>
      </c>
      <c r="CK25" s="96">
        <f t="shared" si="19"/>
        <v>0</v>
      </c>
      <c r="CL25" s="96">
        <f t="shared" si="19"/>
        <v>0</v>
      </c>
      <c r="CM25" s="96">
        <f t="shared" si="19"/>
        <v>45</v>
      </c>
      <c r="CN25" s="96">
        <f t="shared" si="19"/>
        <v>17</v>
      </c>
      <c r="CO25" s="96">
        <f t="shared" si="19"/>
        <v>0</v>
      </c>
      <c r="CP25" s="96">
        <f t="shared" si="19"/>
        <v>0</v>
      </c>
      <c r="CQ25" s="96">
        <f t="shared" si="19"/>
        <v>0</v>
      </c>
      <c r="CR25" s="96">
        <f t="shared" si="19"/>
        <v>0</v>
      </c>
      <c r="CS25" s="96">
        <f t="shared" si="19"/>
        <v>0</v>
      </c>
      <c r="CT25" s="96">
        <f t="shared" si="19"/>
        <v>0</v>
      </c>
      <c r="CU25" s="96">
        <f t="shared" si="19"/>
        <v>0</v>
      </c>
      <c r="CV25" s="96">
        <f t="shared" si="25"/>
        <v>0</v>
      </c>
      <c r="CW25" s="96">
        <f t="shared" si="25"/>
        <v>0</v>
      </c>
      <c r="CX25" s="96">
        <f t="shared" si="25"/>
        <v>0</v>
      </c>
      <c r="CY25" s="96">
        <f t="shared" si="25"/>
        <v>0</v>
      </c>
      <c r="CZ25" s="99"/>
      <c r="DA25" s="96">
        <f t="shared" si="20"/>
        <v>0</v>
      </c>
      <c r="DB25" s="96">
        <f t="shared" si="20"/>
        <v>0</v>
      </c>
      <c r="DC25" s="96">
        <f t="shared" si="20"/>
        <v>0</v>
      </c>
      <c r="DD25" s="96">
        <f t="shared" si="20"/>
        <v>0</v>
      </c>
      <c r="DE25" s="96">
        <f t="shared" si="20"/>
        <v>0</v>
      </c>
      <c r="DF25" s="96">
        <f t="shared" si="20"/>
        <v>0</v>
      </c>
      <c r="DG25" s="96">
        <f t="shared" si="20"/>
        <v>0</v>
      </c>
      <c r="DH25" s="96">
        <f t="shared" si="20"/>
        <v>17</v>
      </c>
      <c r="DI25" s="96">
        <f t="shared" si="20"/>
        <v>45</v>
      </c>
      <c r="DJ25" s="96">
        <f t="shared" si="20"/>
        <v>0</v>
      </c>
      <c r="DK25" s="96">
        <f t="shared" si="20"/>
        <v>0</v>
      </c>
      <c r="DL25" s="96">
        <f t="shared" si="20"/>
        <v>0</v>
      </c>
      <c r="DM25" s="96">
        <f t="shared" si="20"/>
        <v>0</v>
      </c>
      <c r="DN25" s="96">
        <f t="shared" si="20"/>
        <v>0</v>
      </c>
      <c r="DO25" s="96">
        <f t="shared" si="20"/>
        <v>0</v>
      </c>
      <c r="DP25" s="96">
        <f t="shared" si="20"/>
        <v>0</v>
      </c>
      <c r="DQ25" s="96">
        <f t="shared" si="26"/>
        <v>0</v>
      </c>
      <c r="DR25" s="96">
        <f t="shared" si="26"/>
        <v>0</v>
      </c>
      <c r="DS25" s="96">
        <f t="shared" si="26"/>
        <v>0</v>
      </c>
      <c r="DT25" s="96">
        <f t="shared" si="26"/>
        <v>0</v>
      </c>
      <c r="DU25" s="46"/>
      <c r="DV25" s="104">
        <v>5</v>
      </c>
      <c r="DW25" s="70" t="str">
        <f>Paramètres!AF19</f>
        <v>Roumanie</v>
      </c>
      <c r="DX25" s="69">
        <f>Paramètres!AG19</f>
        <v>0</v>
      </c>
      <c r="DY25" s="72">
        <f>Paramètres!AH19</f>
        <v>32</v>
      </c>
      <c r="DZ25" s="73">
        <f>Paramètres!AI19</f>
        <v>287</v>
      </c>
      <c r="EA25" s="72">
        <f>Paramètres!AJ19</f>
        <v>-255</v>
      </c>
      <c r="EC25" s="8"/>
      <c r="ED25" s="154"/>
      <c r="EE25" s="158"/>
      <c r="EF25" s="109"/>
      <c r="EG25" s="2"/>
      <c r="EH25" s="10"/>
      <c r="EI25" s="42"/>
      <c r="EJ25" s="42"/>
      <c r="EK25" s="2"/>
      <c r="EL25" s="39"/>
      <c r="EM25" s="8" t="s">
        <v>0</v>
      </c>
      <c r="EN25" s="2"/>
      <c r="EO25" s="9"/>
      <c r="EP25" s="11"/>
      <c r="EQ25" s="2"/>
      <c r="ER25" s="2"/>
    </row>
    <row r="26" spans="2:148" ht="18.7" customHeight="1" x14ac:dyDescent="0.2">
      <c r="B26" s="48" t="s">
        <v>24</v>
      </c>
      <c r="C26" s="48" t="s">
        <v>78</v>
      </c>
      <c r="D26" s="2"/>
      <c r="E26" s="204"/>
      <c r="F26" s="48" t="str">
        <f>VLOOKUP(B26,Paramètres!$C$10:$D$29,2,0)</f>
        <v>Ecosse</v>
      </c>
      <c r="G26" s="177">
        <v>84</v>
      </c>
      <c r="H26" s="172">
        <v>12</v>
      </c>
      <c r="I26" s="173">
        <v>0</v>
      </c>
      <c r="J26" s="180">
        <v>0</v>
      </c>
      <c r="K26" s="48" t="str">
        <f>VLOOKUP(C26,Paramètres!$C$10:$D$29,2,0)</f>
        <v>Roumanie</v>
      </c>
      <c r="L26" s="183">
        <f t="shared" si="12"/>
        <v>0</v>
      </c>
      <c r="M26" s="51" t="s">
        <v>122</v>
      </c>
      <c r="N26" s="85" t="s">
        <v>99</v>
      </c>
      <c r="O26" s="187" t="str">
        <f t="shared" si="5"/>
        <v>Ecosse</v>
      </c>
      <c r="P26" s="50" t="str">
        <f t="shared" si="13"/>
        <v>Roumanie</v>
      </c>
      <c r="Q26" s="50">
        <f t="shared" si="14"/>
        <v>84</v>
      </c>
      <c r="R26" s="50">
        <f t="shared" si="15"/>
        <v>0</v>
      </c>
      <c r="S26" s="50" t="str">
        <f t="shared" si="16"/>
        <v>non</v>
      </c>
      <c r="T26" s="94"/>
      <c r="U26" s="96">
        <f t="shared" si="17"/>
        <v>0</v>
      </c>
      <c r="V26" s="96">
        <f t="shared" si="17"/>
        <v>0</v>
      </c>
      <c r="W26" s="96">
        <f t="shared" si="17"/>
        <v>0</v>
      </c>
      <c r="X26" s="96">
        <f t="shared" si="17"/>
        <v>0</v>
      </c>
      <c r="Y26" s="96">
        <f t="shared" si="17"/>
        <v>0</v>
      </c>
      <c r="Z26" s="96">
        <f t="shared" si="17"/>
        <v>0</v>
      </c>
      <c r="AA26" s="96">
        <f t="shared" si="17"/>
        <v>0</v>
      </c>
      <c r="AB26" s="96">
        <f t="shared" si="17"/>
        <v>1</v>
      </c>
      <c r="AC26" s="96">
        <f t="shared" si="17"/>
        <v>0</v>
      </c>
      <c r="AD26" s="96">
        <f t="shared" si="17"/>
        <v>0</v>
      </c>
      <c r="AE26" s="96">
        <f t="shared" si="17"/>
        <v>0</v>
      </c>
      <c r="AF26" s="96">
        <f t="shared" si="17"/>
        <v>0</v>
      </c>
      <c r="AG26" s="96">
        <f t="shared" si="17"/>
        <v>0</v>
      </c>
      <c r="AH26" s="96">
        <f t="shared" si="17"/>
        <v>0</v>
      </c>
      <c r="AI26" s="96">
        <f t="shared" si="17"/>
        <v>0</v>
      </c>
      <c r="AJ26" s="96">
        <f t="shared" si="17"/>
        <v>0</v>
      </c>
      <c r="AK26" s="96">
        <f t="shared" si="23"/>
        <v>0</v>
      </c>
      <c r="AL26" s="96">
        <f t="shared" si="23"/>
        <v>0</v>
      </c>
      <c r="AM26" s="96">
        <f t="shared" si="23"/>
        <v>0</v>
      </c>
      <c r="AN26" s="96">
        <f t="shared" si="23"/>
        <v>0</v>
      </c>
      <c r="AO26" s="94"/>
      <c r="AP26" s="96">
        <f t="shared" si="18"/>
        <v>0</v>
      </c>
      <c r="AQ26" s="96">
        <f t="shared" si="18"/>
        <v>0</v>
      </c>
      <c r="AR26" s="96">
        <f t="shared" si="18"/>
        <v>0</v>
      </c>
      <c r="AS26" s="96">
        <f t="shared" si="18"/>
        <v>0</v>
      </c>
      <c r="AT26" s="96">
        <f t="shared" si="18"/>
        <v>0</v>
      </c>
      <c r="AU26" s="96">
        <f t="shared" si="18"/>
        <v>0</v>
      </c>
      <c r="AV26" s="96">
        <f t="shared" si="18"/>
        <v>0</v>
      </c>
      <c r="AW26" s="96">
        <f t="shared" si="18"/>
        <v>0</v>
      </c>
      <c r="AX26" s="96">
        <f t="shared" si="18"/>
        <v>0</v>
      </c>
      <c r="AY26" s="96">
        <f t="shared" si="18"/>
        <v>0</v>
      </c>
      <c r="AZ26" s="96">
        <f t="shared" si="18"/>
        <v>0</v>
      </c>
      <c r="BA26" s="96">
        <f t="shared" si="18"/>
        <v>0</v>
      </c>
      <c r="BB26" s="96">
        <f t="shared" si="18"/>
        <v>0</v>
      </c>
      <c r="BC26" s="96">
        <f t="shared" si="18"/>
        <v>0</v>
      </c>
      <c r="BD26" s="96">
        <f t="shared" si="18"/>
        <v>0</v>
      </c>
      <c r="BE26" s="96">
        <f t="shared" si="18"/>
        <v>0</v>
      </c>
      <c r="BF26" s="96">
        <f t="shared" si="24"/>
        <v>0</v>
      </c>
      <c r="BG26" s="96">
        <f t="shared" si="24"/>
        <v>0</v>
      </c>
      <c r="BH26" s="96">
        <f t="shared" si="24"/>
        <v>0</v>
      </c>
      <c r="BI26" s="96">
        <f t="shared" si="24"/>
        <v>0</v>
      </c>
      <c r="BJ26" s="94"/>
      <c r="BK26" s="96">
        <f t="shared" si="21"/>
        <v>0</v>
      </c>
      <c r="BL26" s="96">
        <f t="shared" si="21"/>
        <v>0</v>
      </c>
      <c r="BM26" s="96">
        <f t="shared" si="21"/>
        <v>0</v>
      </c>
      <c r="BN26" s="96">
        <f t="shared" si="21"/>
        <v>0</v>
      </c>
      <c r="BO26" s="96">
        <f t="shared" si="21"/>
        <v>0</v>
      </c>
      <c r="BP26" s="96">
        <f t="shared" si="21"/>
        <v>0</v>
      </c>
      <c r="BQ26" s="96">
        <f t="shared" si="21"/>
        <v>0</v>
      </c>
      <c r="BR26" s="96">
        <f t="shared" si="21"/>
        <v>4</v>
      </c>
      <c r="BS26" s="96">
        <f t="shared" si="21"/>
        <v>0</v>
      </c>
      <c r="BT26" s="96">
        <f t="shared" si="21"/>
        <v>0</v>
      </c>
      <c r="BU26" s="96">
        <f t="shared" si="22"/>
        <v>0</v>
      </c>
      <c r="BV26" s="96">
        <f t="shared" si="22"/>
        <v>0</v>
      </c>
      <c r="BW26" s="96">
        <f t="shared" si="22"/>
        <v>0</v>
      </c>
      <c r="BX26" s="96">
        <f t="shared" si="22"/>
        <v>0</v>
      </c>
      <c r="BY26" s="96">
        <f t="shared" si="22"/>
        <v>0</v>
      </c>
      <c r="BZ26" s="96">
        <f t="shared" si="22"/>
        <v>0</v>
      </c>
      <c r="CA26" s="96">
        <f t="shared" si="22"/>
        <v>0</v>
      </c>
      <c r="CB26" s="96">
        <f t="shared" si="22"/>
        <v>0</v>
      </c>
      <c r="CC26" s="96">
        <f t="shared" si="22"/>
        <v>0</v>
      </c>
      <c r="CD26" s="96">
        <f t="shared" si="22"/>
        <v>0</v>
      </c>
      <c r="CE26" s="99"/>
      <c r="CF26" s="96">
        <f t="shared" si="19"/>
        <v>0</v>
      </c>
      <c r="CG26" s="96">
        <f t="shared" si="19"/>
        <v>0</v>
      </c>
      <c r="CH26" s="96">
        <f t="shared" si="19"/>
        <v>0</v>
      </c>
      <c r="CI26" s="96">
        <f t="shared" si="19"/>
        <v>0</v>
      </c>
      <c r="CJ26" s="96">
        <f t="shared" si="19"/>
        <v>0</v>
      </c>
      <c r="CK26" s="96">
        <f t="shared" si="19"/>
        <v>0</v>
      </c>
      <c r="CL26" s="96">
        <f t="shared" si="19"/>
        <v>0</v>
      </c>
      <c r="CM26" s="96">
        <f t="shared" si="19"/>
        <v>84</v>
      </c>
      <c r="CN26" s="96">
        <f t="shared" si="19"/>
        <v>0</v>
      </c>
      <c r="CO26" s="96">
        <f t="shared" si="19"/>
        <v>0</v>
      </c>
      <c r="CP26" s="96">
        <f t="shared" si="19"/>
        <v>0</v>
      </c>
      <c r="CQ26" s="96">
        <f t="shared" si="19"/>
        <v>0</v>
      </c>
      <c r="CR26" s="96">
        <f t="shared" si="19"/>
        <v>0</v>
      </c>
      <c r="CS26" s="96">
        <f t="shared" si="19"/>
        <v>0</v>
      </c>
      <c r="CT26" s="96">
        <f t="shared" si="19"/>
        <v>0</v>
      </c>
      <c r="CU26" s="96">
        <f t="shared" si="19"/>
        <v>0</v>
      </c>
      <c r="CV26" s="96">
        <f t="shared" si="25"/>
        <v>0</v>
      </c>
      <c r="CW26" s="96">
        <f t="shared" si="25"/>
        <v>0</v>
      </c>
      <c r="CX26" s="96">
        <f t="shared" si="25"/>
        <v>0</v>
      </c>
      <c r="CY26" s="96">
        <f t="shared" si="25"/>
        <v>0</v>
      </c>
      <c r="CZ26" s="99"/>
      <c r="DA26" s="96">
        <f t="shared" si="20"/>
        <v>0</v>
      </c>
      <c r="DB26" s="96">
        <f t="shared" si="20"/>
        <v>0</v>
      </c>
      <c r="DC26" s="96">
        <f t="shared" si="20"/>
        <v>0</v>
      </c>
      <c r="DD26" s="96">
        <f t="shared" si="20"/>
        <v>0</v>
      </c>
      <c r="DE26" s="96">
        <f t="shared" si="20"/>
        <v>0</v>
      </c>
      <c r="DF26" s="96">
        <f t="shared" si="20"/>
        <v>0</v>
      </c>
      <c r="DG26" s="96">
        <f t="shared" si="20"/>
        <v>0</v>
      </c>
      <c r="DH26" s="96">
        <f t="shared" si="20"/>
        <v>0</v>
      </c>
      <c r="DI26" s="96">
        <f t="shared" si="20"/>
        <v>0</v>
      </c>
      <c r="DJ26" s="96">
        <f t="shared" si="20"/>
        <v>84</v>
      </c>
      <c r="DK26" s="96">
        <f t="shared" si="20"/>
        <v>0</v>
      </c>
      <c r="DL26" s="96">
        <f t="shared" si="20"/>
        <v>0</v>
      </c>
      <c r="DM26" s="96">
        <f t="shared" si="20"/>
        <v>0</v>
      </c>
      <c r="DN26" s="96">
        <f t="shared" si="20"/>
        <v>0</v>
      </c>
      <c r="DO26" s="96">
        <f t="shared" si="20"/>
        <v>0</v>
      </c>
      <c r="DP26" s="96">
        <f t="shared" si="20"/>
        <v>0</v>
      </c>
      <c r="DQ26" s="96">
        <f t="shared" si="26"/>
        <v>0</v>
      </c>
      <c r="DR26" s="96">
        <f t="shared" si="26"/>
        <v>0</v>
      </c>
      <c r="DS26" s="96">
        <f t="shared" si="26"/>
        <v>0</v>
      </c>
      <c r="DT26" s="96">
        <f t="shared" si="26"/>
        <v>0</v>
      </c>
      <c r="DU26" s="46"/>
      <c r="DV26" s="134"/>
      <c r="DW26" s="135"/>
      <c r="DX26" s="139"/>
      <c r="DY26" s="140"/>
      <c r="DZ26" s="141"/>
      <c r="EA26" s="140"/>
      <c r="EC26" s="8"/>
      <c r="ED26" s="160" t="s">
        <v>174</v>
      </c>
      <c r="EE26" s="156"/>
      <c r="EF26" s="161"/>
      <c r="EG26" s="2"/>
      <c r="EH26" s="10"/>
      <c r="EI26" s="42"/>
      <c r="EJ26" s="42"/>
      <c r="EK26" s="2"/>
      <c r="EL26" s="199" t="str">
        <f>IF(ISERROR(VLOOKUP(LARGE(EI16:EJ19,1),EI16:EJ19,2,0)),"",VLOOKUP(LARGE(EI16:EJ19,1),EI16:EJ19,2,0))</f>
        <v/>
      </c>
      <c r="EM26" s="193"/>
      <c r="EN26" s="2"/>
      <c r="EO26" s="9"/>
      <c r="EP26" s="11"/>
      <c r="EQ26" s="2"/>
      <c r="ER26" s="2"/>
    </row>
    <row r="27" spans="2:148" ht="18.7" customHeight="1" x14ac:dyDescent="0.2">
      <c r="B27" s="53" t="s">
        <v>22</v>
      </c>
      <c r="C27" s="48" t="s">
        <v>25</v>
      </c>
      <c r="D27" s="2"/>
      <c r="E27" s="204"/>
      <c r="F27" s="48" t="str">
        <f>VLOOKUP(B27,Paramètres!$C$10:$D$29,2,0)</f>
        <v>Afrique du Sud</v>
      </c>
      <c r="G27" s="177">
        <v>49</v>
      </c>
      <c r="H27" s="172">
        <v>7</v>
      </c>
      <c r="I27" s="173">
        <v>3</v>
      </c>
      <c r="J27" s="180">
        <v>18</v>
      </c>
      <c r="K27" s="48" t="str">
        <f>VLOOKUP(C27,Paramètres!$C$10:$D$29,2,0)</f>
        <v>Tonga</v>
      </c>
      <c r="L27" s="183">
        <f t="shared" si="12"/>
        <v>18</v>
      </c>
      <c r="M27" s="51" t="s">
        <v>123</v>
      </c>
      <c r="N27" s="84" t="s">
        <v>102</v>
      </c>
      <c r="O27" s="187" t="str">
        <f t="shared" si="5"/>
        <v>Afrique du Sud</v>
      </c>
      <c r="P27" s="50" t="str">
        <f t="shared" si="13"/>
        <v>Tonga</v>
      </c>
      <c r="Q27" s="50">
        <f t="shared" si="14"/>
        <v>49</v>
      </c>
      <c r="R27" s="50">
        <f t="shared" si="15"/>
        <v>18</v>
      </c>
      <c r="S27" s="50" t="str">
        <f t="shared" si="16"/>
        <v>non</v>
      </c>
      <c r="T27" s="94"/>
      <c r="U27" s="96">
        <f t="shared" si="17"/>
        <v>0</v>
      </c>
      <c r="V27" s="96">
        <f t="shared" si="17"/>
        <v>0</v>
      </c>
      <c r="W27" s="96">
        <f t="shared" si="17"/>
        <v>0</v>
      </c>
      <c r="X27" s="96">
        <f t="shared" si="17"/>
        <v>0</v>
      </c>
      <c r="Y27" s="96">
        <f t="shared" si="17"/>
        <v>0</v>
      </c>
      <c r="Z27" s="96">
        <f t="shared" si="17"/>
        <v>1</v>
      </c>
      <c r="AA27" s="96">
        <f t="shared" si="17"/>
        <v>0</v>
      </c>
      <c r="AB27" s="96">
        <f t="shared" si="17"/>
        <v>0</v>
      </c>
      <c r="AC27" s="96">
        <f t="shared" si="17"/>
        <v>0</v>
      </c>
      <c r="AD27" s="96">
        <f t="shared" si="17"/>
        <v>0</v>
      </c>
      <c r="AE27" s="96">
        <f t="shared" si="17"/>
        <v>0</v>
      </c>
      <c r="AF27" s="96">
        <f t="shared" si="17"/>
        <v>0</v>
      </c>
      <c r="AG27" s="96">
        <f t="shared" si="17"/>
        <v>0</v>
      </c>
      <c r="AH27" s="96">
        <f t="shared" si="17"/>
        <v>0</v>
      </c>
      <c r="AI27" s="96">
        <f t="shared" si="17"/>
        <v>0</v>
      </c>
      <c r="AJ27" s="96">
        <f t="shared" si="17"/>
        <v>0</v>
      </c>
      <c r="AK27" s="96">
        <f t="shared" si="23"/>
        <v>0</v>
      </c>
      <c r="AL27" s="96">
        <f t="shared" si="23"/>
        <v>0</v>
      </c>
      <c r="AM27" s="96">
        <f t="shared" si="23"/>
        <v>0</v>
      </c>
      <c r="AN27" s="96">
        <f t="shared" si="23"/>
        <v>0</v>
      </c>
      <c r="AO27" s="94"/>
      <c r="AP27" s="96">
        <f t="shared" si="18"/>
        <v>0</v>
      </c>
      <c r="AQ27" s="96">
        <f t="shared" si="18"/>
        <v>0</v>
      </c>
      <c r="AR27" s="96">
        <f t="shared" si="18"/>
        <v>0</v>
      </c>
      <c r="AS27" s="96">
        <f t="shared" si="18"/>
        <v>0</v>
      </c>
      <c r="AT27" s="96">
        <f t="shared" si="18"/>
        <v>0</v>
      </c>
      <c r="AU27" s="96">
        <f t="shared" si="18"/>
        <v>0</v>
      </c>
      <c r="AV27" s="96">
        <f t="shared" si="18"/>
        <v>0</v>
      </c>
      <c r="AW27" s="96">
        <f t="shared" si="18"/>
        <v>0</v>
      </c>
      <c r="AX27" s="96">
        <f t="shared" si="18"/>
        <v>0</v>
      </c>
      <c r="AY27" s="96">
        <f t="shared" si="18"/>
        <v>0</v>
      </c>
      <c r="AZ27" s="96">
        <f t="shared" si="18"/>
        <v>0</v>
      </c>
      <c r="BA27" s="96">
        <f t="shared" si="18"/>
        <v>0</v>
      </c>
      <c r="BB27" s="96">
        <f t="shared" si="18"/>
        <v>0</v>
      </c>
      <c r="BC27" s="96">
        <f t="shared" si="18"/>
        <v>0</v>
      </c>
      <c r="BD27" s="96">
        <f t="shared" si="18"/>
        <v>0</v>
      </c>
      <c r="BE27" s="96">
        <f t="shared" si="18"/>
        <v>0</v>
      </c>
      <c r="BF27" s="96">
        <f t="shared" si="24"/>
        <v>0</v>
      </c>
      <c r="BG27" s="96">
        <f t="shared" si="24"/>
        <v>0</v>
      </c>
      <c r="BH27" s="96">
        <f t="shared" si="24"/>
        <v>0</v>
      </c>
      <c r="BI27" s="96">
        <f t="shared" si="24"/>
        <v>0</v>
      </c>
      <c r="BJ27" s="94"/>
      <c r="BK27" s="96">
        <f t="shared" si="21"/>
        <v>0</v>
      </c>
      <c r="BL27" s="96">
        <f t="shared" si="21"/>
        <v>0</v>
      </c>
      <c r="BM27" s="96">
        <f t="shared" si="21"/>
        <v>0</v>
      </c>
      <c r="BN27" s="96">
        <f t="shared" si="21"/>
        <v>0</v>
      </c>
      <c r="BO27" s="96">
        <f t="shared" si="21"/>
        <v>0</v>
      </c>
      <c r="BP27" s="96">
        <f t="shared" si="21"/>
        <v>4</v>
      </c>
      <c r="BQ27" s="96">
        <f t="shared" si="21"/>
        <v>0</v>
      </c>
      <c r="BR27" s="96">
        <f t="shared" si="21"/>
        <v>0</v>
      </c>
      <c r="BS27" s="96">
        <f t="shared" si="21"/>
        <v>0</v>
      </c>
      <c r="BT27" s="96">
        <f t="shared" si="21"/>
        <v>0</v>
      </c>
      <c r="BU27" s="96">
        <f t="shared" si="22"/>
        <v>0</v>
      </c>
      <c r="BV27" s="96">
        <f t="shared" si="22"/>
        <v>0</v>
      </c>
      <c r="BW27" s="96">
        <f t="shared" si="22"/>
        <v>0</v>
      </c>
      <c r="BX27" s="96">
        <f t="shared" si="22"/>
        <v>0</v>
      </c>
      <c r="BY27" s="96">
        <f t="shared" si="22"/>
        <v>0</v>
      </c>
      <c r="BZ27" s="96">
        <f t="shared" si="22"/>
        <v>0</v>
      </c>
      <c r="CA27" s="96">
        <f t="shared" si="22"/>
        <v>0</v>
      </c>
      <c r="CB27" s="96">
        <f t="shared" si="22"/>
        <v>0</v>
      </c>
      <c r="CC27" s="96">
        <f t="shared" si="22"/>
        <v>0</v>
      </c>
      <c r="CD27" s="96">
        <f t="shared" si="22"/>
        <v>0</v>
      </c>
      <c r="CE27" s="99"/>
      <c r="CF27" s="96">
        <f t="shared" si="19"/>
        <v>0</v>
      </c>
      <c r="CG27" s="96">
        <f t="shared" si="19"/>
        <v>0</v>
      </c>
      <c r="CH27" s="96">
        <f t="shared" si="19"/>
        <v>0</v>
      </c>
      <c r="CI27" s="96">
        <f t="shared" si="19"/>
        <v>0</v>
      </c>
      <c r="CJ27" s="96">
        <f t="shared" si="19"/>
        <v>0</v>
      </c>
      <c r="CK27" s="96">
        <f t="shared" si="19"/>
        <v>49</v>
      </c>
      <c r="CL27" s="96">
        <f t="shared" si="19"/>
        <v>0</v>
      </c>
      <c r="CM27" s="96">
        <f t="shared" si="19"/>
        <v>0</v>
      </c>
      <c r="CN27" s="96">
        <f t="shared" si="19"/>
        <v>18</v>
      </c>
      <c r="CO27" s="96">
        <f t="shared" si="19"/>
        <v>0</v>
      </c>
      <c r="CP27" s="96">
        <f t="shared" si="19"/>
        <v>0</v>
      </c>
      <c r="CQ27" s="96">
        <f t="shared" si="19"/>
        <v>0</v>
      </c>
      <c r="CR27" s="96">
        <f t="shared" si="19"/>
        <v>0</v>
      </c>
      <c r="CS27" s="96">
        <f t="shared" si="19"/>
        <v>0</v>
      </c>
      <c r="CT27" s="96">
        <f t="shared" si="19"/>
        <v>0</v>
      </c>
      <c r="CU27" s="96">
        <f t="shared" si="19"/>
        <v>0</v>
      </c>
      <c r="CV27" s="96">
        <f t="shared" si="25"/>
        <v>0</v>
      </c>
      <c r="CW27" s="96">
        <f t="shared" si="25"/>
        <v>0</v>
      </c>
      <c r="CX27" s="96">
        <f t="shared" si="25"/>
        <v>0</v>
      </c>
      <c r="CY27" s="96">
        <f t="shared" si="25"/>
        <v>0</v>
      </c>
      <c r="CZ27" s="99"/>
      <c r="DA27" s="96">
        <f t="shared" si="20"/>
        <v>0</v>
      </c>
      <c r="DB27" s="96">
        <f t="shared" si="20"/>
        <v>0</v>
      </c>
      <c r="DC27" s="96">
        <f t="shared" si="20"/>
        <v>0</v>
      </c>
      <c r="DD27" s="96">
        <f t="shared" si="20"/>
        <v>0</v>
      </c>
      <c r="DE27" s="96">
        <f t="shared" si="20"/>
        <v>0</v>
      </c>
      <c r="DF27" s="96">
        <f t="shared" si="20"/>
        <v>18</v>
      </c>
      <c r="DG27" s="96">
        <f t="shared" si="20"/>
        <v>0</v>
      </c>
      <c r="DH27" s="96">
        <f t="shared" si="20"/>
        <v>0</v>
      </c>
      <c r="DI27" s="96">
        <f t="shared" si="20"/>
        <v>49</v>
      </c>
      <c r="DJ27" s="96">
        <f t="shared" si="20"/>
        <v>0</v>
      </c>
      <c r="DK27" s="96">
        <f t="shared" si="20"/>
        <v>0</v>
      </c>
      <c r="DL27" s="96">
        <f t="shared" si="20"/>
        <v>0</v>
      </c>
      <c r="DM27" s="96">
        <f t="shared" si="20"/>
        <v>0</v>
      </c>
      <c r="DN27" s="96">
        <f t="shared" si="20"/>
        <v>0</v>
      </c>
      <c r="DO27" s="96">
        <f t="shared" si="20"/>
        <v>0</v>
      </c>
      <c r="DP27" s="96">
        <f t="shared" si="20"/>
        <v>0</v>
      </c>
      <c r="DQ27" s="96">
        <f t="shared" si="26"/>
        <v>0</v>
      </c>
      <c r="DR27" s="96">
        <f t="shared" si="26"/>
        <v>0</v>
      </c>
      <c r="DS27" s="96">
        <f t="shared" si="26"/>
        <v>0</v>
      </c>
      <c r="DT27" s="96">
        <f t="shared" si="26"/>
        <v>0</v>
      </c>
      <c r="DU27" s="46"/>
      <c r="DV27" s="46"/>
      <c r="DW27" s="57"/>
      <c r="DX27" s="142"/>
      <c r="DY27" s="2"/>
      <c r="DZ27" s="143"/>
      <c r="EA27" s="2"/>
      <c r="EC27" s="8"/>
      <c r="ED27" s="52"/>
      <c r="EE27" s="42"/>
      <c r="EF27" s="42"/>
      <c r="EG27" s="2"/>
      <c r="EH27" s="10"/>
      <c r="EI27" s="42"/>
      <c r="EJ27" s="42"/>
      <c r="EK27" s="4"/>
      <c r="EL27" s="197"/>
      <c r="EM27" s="194"/>
      <c r="EN27" s="2"/>
      <c r="EO27" s="9"/>
      <c r="EP27" s="11"/>
      <c r="EQ27" s="2"/>
      <c r="ER27" s="2"/>
    </row>
    <row r="28" spans="2:148" ht="18.7" customHeight="1" x14ac:dyDescent="0.25">
      <c r="B28" s="48" t="s">
        <v>23</v>
      </c>
      <c r="C28" s="48" t="s">
        <v>24</v>
      </c>
      <c r="D28" s="2"/>
      <c r="E28" s="204"/>
      <c r="F28" s="48" t="str">
        <f>VLOOKUP(B28,Paramètres!$C$10:$D$29,2,0)</f>
        <v>Irlande</v>
      </c>
      <c r="G28" s="177">
        <v>36</v>
      </c>
      <c r="H28" s="172">
        <v>6</v>
      </c>
      <c r="I28" s="173">
        <v>2</v>
      </c>
      <c r="J28" s="180">
        <v>14</v>
      </c>
      <c r="K28" s="48" t="str">
        <f>VLOOKUP(C28,Paramètres!$C$10:$D$29,2,0)</f>
        <v>Ecosse</v>
      </c>
      <c r="L28" s="183">
        <f t="shared" si="12"/>
        <v>14</v>
      </c>
      <c r="M28" s="49" t="s">
        <v>124</v>
      </c>
      <c r="N28" s="84" t="s">
        <v>97</v>
      </c>
      <c r="O28" s="187" t="str">
        <f t="shared" si="5"/>
        <v>Irlande</v>
      </c>
      <c r="P28" s="50" t="str">
        <f t="shared" si="13"/>
        <v>Ecosse</v>
      </c>
      <c r="Q28" s="50">
        <f t="shared" si="14"/>
        <v>36</v>
      </c>
      <c r="R28" s="50">
        <f t="shared" si="15"/>
        <v>14</v>
      </c>
      <c r="S28" s="50" t="str">
        <f t="shared" si="16"/>
        <v>non</v>
      </c>
      <c r="T28" s="94"/>
      <c r="U28" s="96">
        <f t="shared" si="17"/>
        <v>0</v>
      </c>
      <c r="V28" s="96">
        <f t="shared" si="17"/>
        <v>0</v>
      </c>
      <c r="W28" s="96">
        <f t="shared" si="17"/>
        <v>0</v>
      </c>
      <c r="X28" s="96">
        <f t="shared" si="17"/>
        <v>0</v>
      </c>
      <c r="Y28" s="96">
        <f t="shared" si="17"/>
        <v>0</v>
      </c>
      <c r="Z28" s="96">
        <f t="shared" si="17"/>
        <v>0</v>
      </c>
      <c r="AA28" s="96">
        <f t="shared" si="17"/>
        <v>1</v>
      </c>
      <c r="AB28" s="96">
        <f t="shared" si="17"/>
        <v>0</v>
      </c>
      <c r="AC28" s="96">
        <f t="shared" si="17"/>
        <v>0</v>
      </c>
      <c r="AD28" s="96">
        <f t="shared" si="17"/>
        <v>0</v>
      </c>
      <c r="AE28" s="96">
        <f t="shared" si="17"/>
        <v>0</v>
      </c>
      <c r="AF28" s="96">
        <f t="shared" si="17"/>
        <v>0</v>
      </c>
      <c r="AG28" s="96">
        <f t="shared" si="17"/>
        <v>0</v>
      </c>
      <c r="AH28" s="96">
        <f t="shared" si="17"/>
        <v>0</v>
      </c>
      <c r="AI28" s="96">
        <f t="shared" si="17"/>
        <v>0</v>
      </c>
      <c r="AJ28" s="96">
        <f t="shared" si="17"/>
        <v>0</v>
      </c>
      <c r="AK28" s="96">
        <f t="shared" si="23"/>
        <v>0</v>
      </c>
      <c r="AL28" s="96">
        <f t="shared" si="23"/>
        <v>0</v>
      </c>
      <c r="AM28" s="96">
        <f t="shared" si="23"/>
        <v>0</v>
      </c>
      <c r="AN28" s="96">
        <f t="shared" si="23"/>
        <v>0</v>
      </c>
      <c r="AO28" s="94"/>
      <c r="AP28" s="96">
        <f t="shared" si="18"/>
        <v>0</v>
      </c>
      <c r="AQ28" s="96">
        <f t="shared" si="18"/>
        <v>0</v>
      </c>
      <c r="AR28" s="96">
        <f t="shared" si="18"/>
        <v>0</v>
      </c>
      <c r="AS28" s="96">
        <f t="shared" si="18"/>
        <v>0</v>
      </c>
      <c r="AT28" s="96">
        <f t="shared" si="18"/>
        <v>0</v>
      </c>
      <c r="AU28" s="96">
        <f t="shared" si="18"/>
        <v>0</v>
      </c>
      <c r="AV28" s="96">
        <f t="shared" si="18"/>
        <v>0</v>
      </c>
      <c r="AW28" s="96">
        <f t="shared" si="18"/>
        <v>0</v>
      </c>
      <c r="AX28" s="96">
        <f t="shared" si="18"/>
        <v>0</v>
      </c>
      <c r="AY28" s="96">
        <f t="shared" si="18"/>
        <v>0</v>
      </c>
      <c r="AZ28" s="96">
        <f t="shared" si="18"/>
        <v>0</v>
      </c>
      <c r="BA28" s="96">
        <f t="shared" si="18"/>
        <v>0</v>
      </c>
      <c r="BB28" s="96">
        <f t="shared" si="18"/>
        <v>0</v>
      </c>
      <c r="BC28" s="96">
        <f t="shared" si="18"/>
        <v>0</v>
      </c>
      <c r="BD28" s="96">
        <f t="shared" si="18"/>
        <v>0</v>
      </c>
      <c r="BE28" s="96">
        <f t="shared" si="18"/>
        <v>0</v>
      </c>
      <c r="BF28" s="96">
        <f t="shared" si="24"/>
        <v>0</v>
      </c>
      <c r="BG28" s="96">
        <f t="shared" si="24"/>
        <v>0</v>
      </c>
      <c r="BH28" s="96">
        <f t="shared" si="24"/>
        <v>0</v>
      </c>
      <c r="BI28" s="96">
        <f t="shared" si="24"/>
        <v>0</v>
      </c>
      <c r="BJ28" s="94"/>
      <c r="BK28" s="96">
        <f t="shared" si="21"/>
        <v>0</v>
      </c>
      <c r="BL28" s="96">
        <f t="shared" si="21"/>
        <v>0</v>
      </c>
      <c r="BM28" s="96">
        <f t="shared" si="21"/>
        <v>0</v>
      </c>
      <c r="BN28" s="96">
        <f t="shared" si="21"/>
        <v>0</v>
      </c>
      <c r="BO28" s="96">
        <f t="shared" si="21"/>
        <v>0</v>
      </c>
      <c r="BP28" s="96">
        <f t="shared" si="21"/>
        <v>0</v>
      </c>
      <c r="BQ28" s="96">
        <f t="shared" si="21"/>
        <v>4</v>
      </c>
      <c r="BR28" s="96">
        <f t="shared" si="21"/>
        <v>0</v>
      </c>
      <c r="BS28" s="96">
        <f t="shared" si="21"/>
        <v>0</v>
      </c>
      <c r="BT28" s="96">
        <f t="shared" si="21"/>
        <v>0</v>
      </c>
      <c r="BU28" s="96">
        <f t="shared" si="22"/>
        <v>0</v>
      </c>
      <c r="BV28" s="96">
        <f t="shared" si="22"/>
        <v>0</v>
      </c>
      <c r="BW28" s="96">
        <f t="shared" si="22"/>
        <v>0</v>
      </c>
      <c r="BX28" s="96">
        <f t="shared" si="22"/>
        <v>0</v>
      </c>
      <c r="BY28" s="96">
        <f t="shared" si="22"/>
        <v>0</v>
      </c>
      <c r="BZ28" s="96">
        <f t="shared" si="22"/>
        <v>0</v>
      </c>
      <c r="CA28" s="96">
        <f t="shared" si="22"/>
        <v>0</v>
      </c>
      <c r="CB28" s="96">
        <f t="shared" si="22"/>
        <v>0</v>
      </c>
      <c r="CC28" s="96">
        <f t="shared" si="22"/>
        <v>0</v>
      </c>
      <c r="CD28" s="96">
        <f t="shared" si="22"/>
        <v>0</v>
      </c>
      <c r="CE28" s="99"/>
      <c r="CF28" s="96">
        <f t="shared" si="19"/>
        <v>0</v>
      </c>
      <c r="CG28" s="96">
        <f t="shared" si="19"/>
        <v>0</v>
      </c>
      <c r="CH28" s="96">
        <f t="shared" si="19"/>
        <v>0</v>
      </c>
      <c r="CI28" s="96">
        <f t="shared" si="19"/>
        <v>0</v>
      </c>
      <c r="CJ28" s="96">
        <f t="shared" si="19"/>
        <v>0</v>
      </c>
      <c r="CK28" s="96">
        <f t="shared" si="19"/>
        <v>0</v>
      </c>
      <c r="CL28" s="96">
        <f t="shared" si="19"/>
        <v>36</v>
      </c>
      <c r="CM28" s="96">
        <f t="shared" si="19"/>
        <v>14</v>
      </c>
      <c r="CN28" s="96">
        <f t="shared" si="19"/>
        <v>0</v>
      </c>
      <c r="CO28" s="96">
        <f t="shared" si="19"/>
        <v>0</v>
      </c>
      <c r="CP28" s="96">
        <f t="shared" si="19"/>
        <v>0</v>
      </c>
      <c r="CQ28" s="96">
        <f t="shared" si="19"/>
        <v>0</v>
      </c>
      <c r="CR28" s="96">
        <f t="shared" si="19"/>
        <v>0</v>
      </c>
      <c r="CS28" s="96">
        <f t="shared" si="19"/>
        <v>0</v>
      </c>
      <c r="CT28" s="96">
        <f t="shared" si="19"/>
        <v>0</v>
      </c>
      <c r="CU28" s="96">
        <f t="shared" si="19"/>
        <v>0</v>
      </c>
      <c r="CV28" s="96">
        <f t="shared" si="25"/>
        <v>0</v>
      </c>
      <c r="CW28" s="96">
        <f t="shared" si="25"/>
        <v>0</v>
      </c>
      <c r="CX28" s="96">
        <f t="shared" si="25"/>
        <v>0</v>
      </c>
      <c r="CY28" s="96">
        <f t="shared" si="25"/>
        <v>0</v>
      </c>
      <c r="CZ28" s="99"/>
      <c r="DA28" s="96">
        <f t="shared" si="20"/>
        <v>0</v>
      </c>
      <c r="DB28" s="96">
        <f t="shared" si="20"/>
        <v>0</v>
      </c>
      <c r="DC28" s="96">
        <f t="shared" si="20"/>
        <v>0</v>
      </c>
      <c r="DD28" s="96">
        <f t="shared" si="20"/>
        <v>0</v>
      </c>
      <c r="DE28" s="96">
        <f t="shared" si="20"/>
        <v>0</v>
      </c>
      <c r="DF28" s="96">
        <f t="shared" si="20"/>
        <v>0</v>
      </c>
      <c r="DG28" s="96">
        <f t="shared" si="20"/>
        <v>14</v>
      </c>
      <c r="DH28" s="96">
        <f t="shared" si="20"/>
        <v>36</v>
      </c>
      <c r="DI28" s="96">
        <f t="shared" si="20"/>
        <v>0</v>
      </c>
      <c r="DJ28" s="96">
        <f t="shared" si="20"/>
        <v>0</v>
      </c>
      <c r="DK28" s="96">
        <f t="shared" si="20"/>
        <v>0</v>
      </c>
      <c r="DL28" s="96">
        <f t="shared" si="20"/>
        <v>0</v>
      </c>
      <c r="DM28" s="96">
        <f t="shared" si="20"/>
        <v>0</v>
      </c>
      <c r="DN28" s="96">
        <f t="shared" si="20"/>
        <v>0</v>
      </c>
      <c r="DO28" s="96">
        <f t="shared" si="20"/>
        <v>0</v>
      </c>
      <c r="DP28" s="96">
        <f t="shared" si="20"/>
        <v>0</v>
      </c>
      <c r="DQ28" s="96">
        <f t="shared" si="26"/>
        <v>0</v>
      </c>
      <c r="DR28" s="96">
        <f t="shared" si="26"/>
        <v>0</v>
      </c>
      <c r="DS28" s="96">
        <f t="shared" si="26"/>
        <v>0</v>
      </c>
      <c r="DT28" s="96">
        <f t="shared" si="26"/>
        <v>0</v>
      </c>
      <c r="DU28" s="46"/>
      <c r="DV28" s="46"/>
      <c r="DW28" s="57"/>
      <c r="DX28" s="142"/>
      <c r="DY28" s="2"/>
      <c r="DZ28" s="143"/>
      <c r="EA28" s="2"/>
      <c r="EC28" s="8"/>
      <c r="ED28" s="9"/>
      <c r="EG28" s="2"/>
      <c r="EH28" s="10"/>
      <c r="EI28" s="42"/>
      <c r="EJ28" s="42"/>
      <c r="EK28" s="4"/>
      <c r="EL28" s="197" t="str">
        <f>IF(ISERROR(VLOOKUP(LARGE(EI36:EJ39,1),EI36:EJ39,2,0)),"",VLOOKUP(LARGE(EI36:EJ39,1),EI36:EJ39,2,0))</f>
        <v/>
      </c>
      <c r="EM28" s="194"/>
      <c r="EN28" s="2"/>
      <c r="EO28" s="9"/>
      <c r="EP28" s="11"/>
      <c r="EQ28" s="2"/>
      <c r="ER28" s="2"/>
    </row>
    <row r="29" spans="2:148" ht="18.7" customHeight="1" x14ac:dyDescent="0.2">
      <c r="B29" s="54" t="s">
        <v>25</v>
      </c>
      <c r="C29" s="54" t="s">
        <v>78</v>
      </c>
      <c r="D29" s="2"/>
      <c r="E29" s="205"/>
      <c r="F29" s="54" t="str">
        <f>VLOOKUP(B29,Paramètres!$C$10:$D$29,2,0)</f>
        <v>Tonga</v>
      </c>
      <c r="G29" s="178">
        <v>45</v>
      </c>
      <c r="H29" s="174">
        <v>7</v>
      </c>
      <c r="I29" s="175">
        <v>3</v>
      </c>
      <c r="J29" s="181">
        <v>24</v>
      </c>
      <c r="K29" s="54" t="str">
        <f>VLOOKUP(C29,Paramètres!$C$10:$D$29,2,0)</f>
        <v>Roumanie</v>
      </c>
      <c r="L29" s="183">
        <f t="shared" si="12"/>
        <v>24</v>
      </c>
      <c r="M29" s="55" t="s">
        <v>125</v>
      </c>
      <c r="N29" s="86" t="s">
        <v>99</v>
      </c>
      <c r="O29" s="188" t="str">
        <f t="shared" si="5"/>
        <v>Tonga</v>
      </c>
      <c r="P29" s="56" t="str">
        <f t="shared" si="13"/>
        <v>Roumanie</v>
      </c>
      <c r="Q29" s="56">
        <f t="shared" si="14"/>
        <v>45</v>
      </c>
      <c r="R29" s="56">
        <f t="shared" si="15"/>
        <v>24</v>
      </c>
      <c r="S29" s="56" t="str">
        <f t="shared" si="16"/>
        <v>non</v>
      </c>
      <c r="T29" s="94"/>
      <c r="U29" s="96">
        <f t="shared" si="17"/>
        <v>0</v>
      </c>
      <c r="V29" s="96">
        <f t="shared" si="17"/>
        <v>0</v>
      </c>
      <c r="W29" s="96">
        <f t="shared" si="17"/>
        <v>0</v>
      </c>
      <c r="X29" s="96">
        <f t="shared" si="17"/>
        <v>0</v>
      </c>
      <c r="Y29" s="96">
        <f t="shared" si="17"/>
        <v>0</v>
      </c>
      <c r="Z29" s="96">
        <f t="shared" si="17"/>
        <v>0</v>
      </c>
      <c r="AA29" s="96">
        <f t="shared" si="17"/>
        <v>0</v>
      </c>
      <c r="AB29" s="96">
        <f t="shared" si="17"/>
        <v>0</v>
      </c>
      <c r="AC29" s="96">
        <f t="shared" si="17"/>
        <v>1</v>
      </c>
      <c r="AD29" s="96">
        <f t="shared" si="17"/>
        <v>0</v>
      </c>
      <c r="AE29" s="96">
        <f t="shared" si="17"/>
        <v>0</v>
      </c>
      <c r="AF29" s="96">
        <f t="shared" si="17"/>
        <v>0</v>
      </c>
      <c r="AG29" s="96">
        <f t="shared" si="17"/>
        <v>0</v>
      </c>
      <c r="AH29" s="96">
        <f t="shared" si="17"/>
        <v>0</v>
      </c>
      <c r="AI29" s="96">
        <f t="shared" si="17"/>
        <v>0</v>
      </c>
      <c r="AJ29" s="96">
        <f t="shared" si="17"/>
        <v>0</v>
      </c>
      <c r="AK29" s="96">
        <f t="shared" si="23"/>
        <v>0</v>
      </c>
      <c r="AL29" s="96">
        <f t="shared" si="23"/>
        <v>0</v>
      </c>
      <c r="AM29" s="96">
        <f t="shared" si="23"/>
        <v>0</v>
      </c>
      <c r="AN29" s="96">
        <f t="shared" si="23"/>
        <v>0</v>
      </c>
      <c r="AO29" s="94"/>
      <c r="AP29" s="96">
        <f t="shared" si="18"/>
        <v>0</v>
      </c>
      <c r="AQ29" s="96">
        <f t="shared" si="18"/>
        <v>0</v>
      </c>
      <c r="AR29" s="96">
        <f t="shared" si="18"/>
        <v>0</v>
      </c>
      <c r="AS29" s="96">
        <f t="shared" si="18"/>
        <v>0</v>
      </c>
      <c r="AT29" s="96">
        <f t="shared" si="18"/>
        <v>0</v>
      </c>
      <c r="AU29" s="96">
        <f t="shared" si="18"/>
        <v>0</v>
      </c>
      <c r="AV29" s="96">
        <f t="shared" si="18"/>
        <v>0</v>
      </c>
      <c r="AW29" s="96">
        <f t="shared" si="18"/>
        <v>0</v>
      </c>
      <c r="AX29" s="96">
        <f t="shared" si="18"/>
        <v>0</v>
      </c>
      <c r="AY29" s="96">
        <f t="shared" si="18"/>
        <v>0</v>
      </c>
      <c r="AZ29" s="96">
        <f t="shared" si="18"/>
        <v>0</v>
      </c>
      <c r="BA29" s="96">
        <f t="shared" si="18"/>
        <v>0</v>
      </c>
      <c r="BB29" s="96">
        <f t="shared" si="18"/>
        <v>0</v>
      </c>
      <c r="BC29" s="96">
        <f t="shared" si="18"/>
        <v>0</v>
      </c>
      <c r="BD29" s="96">
        <f t="shared" si="18"/>
        <v>0</v>
      </c>
      <c r="BE29" s="96">
        <f t="shared" si="18"/>
        <v>0</v>
      </c>
      <c r="BF29" s="96">
        <f t="shared" si="24"/>
        <v>0</v>
      </c>
      <c r="BG29" s="96">
        <f t="shared" si="24"/>
        <v>0</v>
      </c>
      <c r="BH29" s="96">
        <f t="shared" si="24"/>
        <v>0</v>
      </c>
      <c r="BI29" s="96">
        <f t="shared" si="24"/>
        <v>0</v>
      </c>
      <c r="BJ29" s="94"/>
      <c r="BK29" s="96">
        <f t="shared" si="21"/>
        <v>0</v>
      </c>
      <c r="BL29" s="96">
        <f t="shared" si="21"/>
        <v>0</v>
      </c>
      <c r="BM29" s="96">
        <f t="shared" si="21"/>
        <v>0</v>
      </c>
      <c r="BN29" s="96">
        <f t="shared" si="21"/>
        <v>0</v>
      </c>
      <c r="BO29" s="96">
        <f t="shared" si="21"/>
        <v>0</v>
      </c>
      <c r="BP29" s="96">
        <f t="shared" si="21"/>
        <v>0</v>
      </c>
      <c r="BQ29" s="96">
        <f t="shared" si="21"/>
        <v>0</v>
      </c>
      <c r="BR29" s="96">
        <f t="shared" si="21"/>
        <v>0</v>
      </c>
      <c r="BS29" s="96">
        <f t="shared" si="21"/>
        <v>4</v>
      </c>
      <c r="BT29" s="96">
        <f t="shared" si="21"/>
        <v>0</v>
      </c>
      <c r="BU29" s="96">
        <f t="shared" si="22"/>
        <v>0</v>
      </c>
      <c r="BV29" s="96">
        <f t="shared" si="22"/>
        <v>0</v>
      </c>
      <c r="BW29" s="96">
        <f t="shared" si="22"/>
        <v>0</v>
      </c>
      <c r="BX29" s="96">
        <f t="shared" si="22"/>
        <v>0</v>
      </c>
      <c r="BY29" s="96">
        <f t="shared" si="22"/>
        <v>0</v>
      </c>
      <c r="BZ29" s="96">
        <f t="shared" si="22"/>
        <v>0</v>
      </c>
      <c r="CA29" s="96">
        <f t="shared" si="22"/>
        <v>0</v>
      </c>
      <c r="CB29" s="96">
        <f t="shared" si="22"/>
        <v>0</v>
      </c>
      <c r="CC29" s="96">
        <f t="shared" si="22"/>
        <v>0</v>
      </c>
      <c r="CD29" s="96">
        <f t="shared" si="22"/>
        <v>0</v>
      </c>
      <c r="CE29" s="99"/>
      <c r="CF29" s="96">
        <f t="shared" si="19"/>
        <v>0</v>
      </c>
      <c r="CG29" s="96">
        <f t="shared" si="19"/>
        <v>0</v>
      </c>
      <c r="CH29" s="96">
        <f t="shared" si="19"/>
        <v>0</v>
      </c>
      <c r="CI29" s="96">
        <f t="shared" si="19"/>
        <v>0</v>
      </c>
      <c r="CJ29" s="96">
        <f t="shared" si="19"/>
        <v>0</v>
      </c>
      <c r="CK29" s="96">
        <f t="shared" si="19"/>
        <v>0</v>
      </c>
      <c r="CL29" s="96">
        <f t="shared" si="19"/>
        <v>0</v>
      </c>
      <c r="CM29" s="96">
        <f t="shared" si="19"/>
        <v>0</v>
      </c>
      <c r="CN29" s="96">
        <f t="shared" si="19"/>
        <v>45</v>
      </c>
      <c r="CO29" s="96">
        <f t="shared" si="19"/>
        <v>24</v>
      </c>
      <c r="CP29" s="96">
        <f t="shared" si="19"/>
        <v>0</v>
      </c>
      <c r="CQ29" s="96">
        <f t="shared" si="19"/>
        <v>0</v>
      </c>
      <c r="CR29" s="96">
        <f t="shared" si="19"/>
        <v>0</v>
      </c>
      <c r="CS29" s="96">
        <f t="shared" si="19"/>
        <v>0</v>
      </c>
      <c r="CT29" s="96">
        <f t="shared" si="19"/>
        <v>0</v>
      </c>
      <c r="CU29" s="96">
        <f t="shared" si="19"/>
        <v>0</v>
      </c>
      <c r="CV29" s="96">
        <f t="shared" si="25"/>
        <v>0</v>
      </c>
      <c r="CW29" s="96">
        <f t="shared" si="25"/>
        <v>0</v>
      </c>
      <c r="CX29" s="96">
        <f t="shared" si="25"/>
        <v>0</v>
      </c>
      <c r="CY29" s="96">
        <f t="shared" si="25"/>
        <v>0</v>
      </c>
      <c r="CZ29" s="99"/>
      <c r="DA29" s="96">
        <f t="shared" si="20"/>
        <v>0</v>
      </c>
      <c r="DB29" s="96">
        <f t="shared" si="20"/>
        <v>0</v>
      </c>
      <c r="DC29" s="96">
        <f t="shared" si="20"/>
        <v>0</v>
      </c>
      <c r="DD29" s="96">
        <f t="shared" si="20"/>
        <v>0</v>
      </c>
      <c r="DE29" s="96">
        <f t="shared" si="20"/>
        <v>0</v>
      </c>
      <c r="DF29" s="96">
        <f t="shared" si="20"/>
        <v>0</v>
      </c>
      <c r="DG29" s="96">
        <f t="shared" si="20"/>
        <v>0</v>
      </c>
      <c r="DH29" s="96">
        <f t="shared" si="20"/>
        <v>0</v>
      </c>
      <c r="DI29" s="96">
        <f t="shared" si="20"/>
        <v>24</v>
      </c>
      <c r="DJ29" s="96">
        <f t="shared" si="20"/>
        <v>45</v>
      </c>
      <c r="DK29" s="96">
        <f t="shared" si="20"/>
        <v>0</v>
      </c>
      <c r="DL29" s="96">
        <f t="shared" si="20"/>
        <v>0</v>
      </c>
      <c r="DM29" s="96">
        <f t="shared" si="20"/>
        <v>0</v>
      </c>
      <c r="DN29" s="96">
        <f t="shared" si="20"/>
        <v>0</v>
      </c>
      <c r="DO29" s="96">
        <f t="shared" si="20"/>
        <v>0</v>
      </c>
      <c r="DP29" s="96">
        <f t="shared" si="20"/>
        <v>0</v>
      </c>
      <c r="DQ29" s="96">
        <f t="shared" si="26"/>
        <v>0</v>
      </c>
      <c r="DR29" s="96">
        <f t="shared" si="26"/>
        <v>0</v>
      </c>
      <c r="DS29" s="96">
        <f t="shared" si="26"/>
        <v>0</v>
      </c>
      <c r="DT29" s="96">
        <f t="shared" si="26"/>
        <v>0</v>
      </c>
      <c r="DU29" s="46"/>
      <c r="DV29" s="46"/>
      <c r="DW29" s="57"/>
      <c r="DX29" s="57"/>
      <c r="DY29" s="2"/>
      <c r="DZ29" s="2"/>
      <c r="EA29" s="2"/>
      <c r="EB29" s="206"/>
      <c r="EC29" s="206"/>
      <c r="ED29" s="155"/>
      <c r="EE29" s="8" t="s">
        <v>0</v>
      </c>
      <c r="EF29" s="8"/>
      <c r="EG29" s="2"/>
      <c r="EH29" s="10"/>
      <c r="EI29" s="42"/>
      <c r="EJ29" s="42"/>
      <c r="EK29" s="2"/>
      <c r="EL29" s="198"/>
      <c r="EM29" s="200"/>
      <c r="EN29" s="2"/>
      <c r="EO29" s="9"/>
      <c r="EP29" s="11"/>
      <c r="EQ29" s="2"/>
      <c r="ER29" s="2"/>
    </row>
    <row r="30" spans="2:148" ht="18.7" customHeight="1" x14ac:dyDescent="0.2">
      <c r="B30" s="43" t="s">
        <v>27</v>
      </c>
      <c r="C30" s="43" t="s">
        <v>29</v>
      </c>
      <c r="D30" s="2"/>
      <c r="E30" s="207" t="s">
        <v>42</v>
      </c>
      <c r="F30" s="43" t="str">
        <f>VLOOKUP(B30,Paramètres!$C$10:$D$29,2,0)</f>
        <v>Australie</v>
      </c>
      <c r="G30" s="176">
        <v>35</v>
      </c>
      <c r="H30" s="170">
        <v>4</v>
      </c>
      <c r="I30" s="171">
        <v>2</v>
      </c>
      <c r="J30" s="179">
        <v>15</v>
      </c>
      <c r="K30" s="43" t="str">
        <f>VLOOKUP(C30,Paramètres!$C$10:$D$29,2,0)</f>
        <v>Géorgie</v>
      </c>
      <c r="L30" s="183">
        <f t="shared" si="12"/>
        <v>15</v>
      </c>
      <c r="M30" s="44" t="s">
        <v>126</v>
      </c>
      <c r="N30" s="83" t="s">
        <v>97</v>
      </c>
      <c r="O30" s="186" t="str">
        <f t="shared" si="5"/>
        <v>Australie</v>
      </c>
      <c r="P30" s="45" t="str">
        <f t="shared" si="13"/>
        <v>Géorgie</v>
      </c>
      <c r="Q30" s="45">
        <f t="shared" si="14"/>
        <v>35</v>
      </c>
      <c r="R30" s="45">
        <f t="shared" si="15"/>
        <v>15</v>
      </c>
      <c r="S30" s="45" t="str">
        <f t="shared" si="16"/>
        <v>non</v>
      </c>
      <c r="T30" s="94"/>
      <c r="U30" s="96">
        <f t="shared" si="17"/>
        <v>0</v>
      </c>
      <c r="V30" s="96">
        <f t="shared" si="17"/>
        <v>0</v>
      </c>
      <c r="W30" s="96">
        <f t="shared" si="17"/>
        <v>0</v>
      </c>
      <c r="X30" s="96">
        <f t="shared" si="17"/>
        <v>0</v>
      </c>
      <c r="Y30" s="96">
        <f t="shared" si="17"/>
        <v>0</v>
      </c>
      <c r="Z30" s="96">
        <f t="shared" si="17"/>
        <v>0</v>
      </c>
      <c r="AA30" s="96">
        <f t="shared" si="17"/>
        <v>0</v>
      </c>
      <c r="AB30" s="96">
        <f t="shared" si="17"/>
        <v>0</v>
      </c>
      <c r="AC30" s="96">
        <f t="shared" si="17"/>
        <v>0</v>
      </c>
      <c r="AD30" s="96">
        <f t="shared" si="17"/>
        <v>0</v>
      </c>
      <c r="AE30" s="96">
        <f t="shared" si="17"/>
        <v>0</v>
      </c>
      <c r="AF30" s="96">
        <f t="shared" si="17"/>
        <v>1</v>
      </c>
      <c r="AG30" s="96">
        <f t="shared" si="17"/>
        <v>0</v>
      </c>
      <c r="AH30" s="96">
        <f t="shared" si="17"/>
        <v>0</v>
      </c>
      <c r="AI30" s="96">
        <f t="shared" si="17"/>
        <v>0</v>
      </c>
      <c r="AJ30" s="96">
        <f t="shared" si="17"/>
        <v>0</v>
      </c>
      <c r="AK30" s="96">
        <f t="shared" si="23"/>
        <v>0</v>
      </c>
      <c r="AL30" s="96">
        <f t="shared" si="23"/>
        <v>0</v>
      </c>
      <c r="AM30" s="96">
        <f t="shared" si="23"/>
        <v>0</v>
      </c>
      <c r="AN30" s="96">
        <f t="shared" si="23"/>
        <v>0</v>
      </c>
      <c r="AO30" s="94"/>
      <c r="AP30" s="96">
        <f t="shared" si="18"/>
        <v>0</v>
      </c>
      <c r="AQ30" s="96">
        <f t="shared" si="18"/>
        <v>0</v>
      </c>
      <c r="AR30" s="96">
        <f t="shared" si="18"/>
        <v>0</v>
      </c>
      <c r="AS30" s="96">
        <f t="shared" si="18"/>
        <v>0</v>
      </c>
      <c r="AT30" s="96">
        <f t="shared" si="18"/>
        <v>0</v>
      </c>
      <c r="AU30" s="96">
        <f t="shared" si="18"/>
        <v>0</v>
      </c>
      <c r="AV30" s="96">
        <f t="shared" si="18"/>
        <v>0</v>
      </c>
      <c r="AW30" s="96">
        <f t="shared" si="18"/>
        <v>0</v>
      </c>
      <c r="AX30" s="96">
        <f t="shared" si="18"/>
        <v>0</v>
      </c>
      <c r="AY30" s="96">
        <f t="shared" si="18"/>
        <v>0</v>
      </c>
      <c r="AZ30" s="96">
        <f t="shared" si="18"/>
        <v>0</v>
      </c>
      <c r="BA30" s="96">
        <f t="shared" si="18"/>
        <v>0</v>
      </c>
      <c r="BB30" s="96">
        <f t="shared" si="18"/>
        <v>0</v>
      </c>
      <c r="BC30" s="96">
        <f t="shared" si="18"/>
        <v>0</v>
      </c>
      <c r="BD30" s="96">
        <f t="shared" si="18"/>
        <v>0</v>
      </c>
      <c r="BE30" s="96">
        <f t="shared" si="18"/>
        <v>0</v>
      </c>
      <c r="BF30" s="96">
        <f t="shared" si="24"/>
        <v>0</v>
      </c>
      <c r="BG30" s="96">
        <f t="shared" si="24"/>
        <v>0</v>
      </c>
      <c r="BH30" s="96">
        <f t="shared" si="24"/>
        <v>0</v>
      </c>
      <c r="BI30" s="96">
        <f t="shared" si="24"/>
        <v>0</v>
      </c>
      <c r="BJ30" s="94"/>
      <c r="BK30" s="96">
        <f t="shared" ref="BK30:BT39" si="27">IF($O30=BK$8,4,IF(AND(OR($F30=BK$8,$K30=BK$8),$O30="Nul"),2,0))</f>
        <v>0</v>
      </c>
      <c r="BL30" s="96">
        <f t="shared" si="27"/>
        <v>0</v>
      </c>
      <c r="BM30" s="96">
        <f t="shared" si="27"/>
        <v>0</v>
      </c>
      <c r="BN30" s="96">
        <f t="shared" si="27"/>
        <v>0</v>
      </c>
      <c r="BO30" s="96">
        <f t="shared" si="27"/>
        <v>0</v>
      </c>
      <c r="BP30" s="96">
        <f t="shared" si="27"/>
        <v>0</v>
      </c>
      <c r="BQ30" s="96">
        <f t="shared" si="27"/>
        <v>0</v>
      </c>
      <c r="BR30" s="96">
        <f t="shared" si="27"/>
        <v>0</v>
      </c>
      <c r="BS30" s="96">
        <f t="shared" si="27"/>
        <v>0</v>
      </c>
      <c r="BT30" s="96">
        <f t="shared" si="27"/>
        <v>0</v>
      </c>
      <c r="BU30" s="96">
        <f t="shared" ref="BU30:CD39" si="28">IF($O30=BU$8,4,IF(AND(OR($F30=BU$8,$K30=BU$8),$O30="Nul"),2,0))</f>
        <v>0</v>
      </c>
      <c r="BV30" s="96">
        <f t="shared" si="28"/>
        <v>4</v>
      </c>
      <c r="BW30" s="96">
        <f t="shared" si="28"/>
        <v>0</v>
      </c>
      <c r="BX30" s="96">
        <f t="shared" si="28"/>
        <v>0</v>
      </c>
      <c r="BY30" s="96">
        <f t="shared" si="28"/>
        <v>0</v>
      </c>
      <c r="BZ30" s="96">
        <f t="shared" si="28"/>
        <v>0</v>
      </c>
      <c r="CA30" s="96">
        <f t="shared" si="28"/>
        <v>0</v>
      </c>
      <c r="CB30" s="96">
        <f t="shared" si="28"/>
        <v>0</v>
      </c>
      <c r="CC30" s="96">
        <f t="shared" si="28"/>
        <v>0</v>
      </c>
      <c r="CD30" s="96">
        <f t="shared" si="28"/>
        <v>0</v>
      </c>
      <c r="CE30" s="99"/>
      <c r="CF30" s="96">
        <f t="shared" si="19"/>
        <v>0</v>
      </c>
      <c r="CG30" s="96">
        <f t="shared" si="19"/>
        <v>0</v>
      </c>
      <c r="CH30" s="96">
        <f t="shared" si="19"/>
        <v>0</v>
      </c>
      <c r="CI30" s="96">
        <f t="shared" si="19"/>
        <v>0</v>
      </c>
      <c r="CJ30" s="96">
        <f t="shared" si="19"/>
        <v>0</v>
      </c>
      <c r="CK30" s="96">
        <f t="shared" si="19"/>
        <v>0</v>
      </c>
      <c r="CL30" s="96">
        <f t="shared" si="19"/>
        <v>0</v>
      </c>
      <c r="CM30" s="96">
        <f t="shared" si="19"/>
        <v>0</v>
      </c>
      <c r="CN30" s="96">
        <f t="shared" si="19"/>
        <v>0</v>
      </c>
      <c r="CO30" s="96">
        <f t="shared" si="19"/>
        <v>0</v>
      </c>
      <c r="CP30" s="96">
        <f t="shared" si="19"/>
        <v>0</v>
      </c>
      <c r="CQ30" s="96">
        <f t="shared" si="19"/>
        <v>35</v>
      </c>
      <c r="CR30" s="96">
        <f t="shared" si="19"/>
        <v>0</v>
      </c>
      <c r="CS30" s="96">
        <f t="shared" si="19"/>
        <v>15</v>
      </c>
      <c r="CT30" s="96">
        <f t="shared" si="19"/>
        <v>0</v>
      </c>
      <c r="CU30" s="96">
        <f t="shared" si="19"/>
        <v>0</v>
      </c>
      <c r="CV30" s="96">
        <f t="shared" si="25"/>
        <v>0</v>
      </c>
      <c r="CW30" s="96">
        <f t="shared" si="25"/>
        <v>0</v>
      </c>
      <c r="CX30" s="96">
        <f t="shared" si="25"/>
        <v>0</v>
      </c>
      <c r="CY30" s="96">
        <f t="shared" si="25"/>
        <v>0</v>
      </c>
      <c r="CZ30" s="99"/>
      <c r="DA30" s="96">
        <f t="shared" si="20"/>
        <v>0</v>
      </c>
      <c r="DB30" s="96">
        <f t="shared" si="20"/>
        <v>0</v>
      </c>
      <c r="DC30" s="96">
        <f t="shared" si="20"/>
        <v>0</v>
      </c>
      <c r="DD30" s="96">
        <f t="shared" si="20"/>
        <v>0</v>
      </c>
      <c r="DE30" s="96">
        <f t="shared" si="20"/>
        <v>0</v>
      </c>
      <c r="DF30" s="96">
        <f t="shared" si="20"/>
        <v>0</v>
      </c>
      <c r="DG30" s="96">
        <f t="shared" si="20"/>
        <v>0</v>
      </c>
      <c r="DH30" s="96">
        <f t="shared" si="20"/>
        <v>0</v>
      </c>
      <c r="DI30" s="96">
        <f t="shared" si="20"/>
        <v>0</v>
      </c>
      <c r="DJ30" s="96">
        <f t="shared" si="20"/>
        <v>0</v>
      </c>
      <c r="DK30" s="96">
        <f t="shared" si="20"/>
        <v>0</v>
      </c>
      <c r="DL30" s="96">
        <f t="shared" si="20"/>
        <v>15</v>
      </c>
      <c r="DM30" s="96">
        <f t="shared" si="20"/>
        <v>0</v>
      </c>
      <c r="DN30" s="96">
        <f t="shared" si="20"/>
        <v>35</v>
      </c>
      <c r="DO30" s="96">
        <f t="shared" si="20"/>
        <v>0</v>
      </c>
      <c r="DP30" s="96">
        <f t="shared" si="20"/>
        <v>0</v>
      </c>
      <c r="DQ30" s="96">
        <f t="shared" si="26"/>
        <v>0</v>
      </c>
      <c r="DR30" s="96">
        <f t="shared" si="26"/>
        <v>0</v>
      </c>
      <c r="DS30" s="96">
        <f t="shared" si="26"/>
        <v>0</v>
      </c>
      <c r="DT30" s="96">
        <f t="shared" si="26"/>
        <v>0</v>
      </c>
      <c r="DU30" s="46"/>
      <c r="DV30" s="105" t="s">
        <v>42</v>
      </c>
      <c r="DW30" s="74" t="s">
        <v>1</v>
      </c>
      <c r="DX30" s="74" t="s">
        <v>5</v>
      </c>
      <c r="DY30" s="118" t="s">
        <v>150</v>
      </c>
      <c r="DZ30" s="118" t="s">
        <v>151</v>
      </c>
      <c r="EA30" s="119" t="s">
        <v>4</v>
      </c>
      <c r="EC30" s="8"/>
      <c r="ED30" s="106" t="s">
        <v>61</v>
      </c>
      <c r="EE30" s="193"/>
      <c r="EF30" s="195" t="str">
        <f>ED31</f>
        <v>Angleterre</v>
      </c>
      <c r="EG30" s="2"/>
      <c r="EH30" s="10"/>
      <c r="EI30" s="42"/>
      <c r="EJ30" s="42"/>
      <c r="EK30" s="2"/>
      <c r="EL30" s="52" t="s">
        <v>179</v>
      </c>
      <c r="EM30" s="42"/>
      <c r="EN30" s="2"/>
      <c r="EO30" s="9"/>
      <c r="EP30" s="11"/>
      <c r="EQ30" s="2"/>
      <c r="ER30" s="2"/>
    </row>
    <row r="31" spans="2:148" ht="18.7" customHeight="1" x14ac:dyDescent="0.2">
      <c r="B31" s="48" t="s">
        <v>26</v>
      </c>
      <c r="C31" s="48" t="s">
        <v>28</v>
      </c>
      <c r="D31" s="2"/>
      <c r="E31" s="208"/>
      <c r="F31" s="48" t="str">
        <f>VLOOKUP(B31,Paramètres!$C$10:$D$29,2,0)</f>
        <v>Pays de Galles</v>
      </c>
      <c r="G31" s="177">
        <v>32</v>
      </c>
      <c r="H31" s="172">
        <v>4</v>
      </c>
      <c r="I31" s="173">
        <v>4</v>
      </c>
      <c r="J31" s="180">
        <v>26</v>
      </c>
      <c r="K31" s="48" t="str">
        <f>VLOOKUP(C31,Paramètres!$C$10:$D$29,2,0)</f>
        <v>Fidji</v>
      </c>
      <c r="L31" s="183">
        <f t="shared" si="12"/>
        <v>26</v>
      </c>
      <c r="M31" s="49" t="s">
        <v>127</v>
      </c>
      <c r="N31" s="84" t="s">
        <v>104</v>
      </c>
      <c r="O31" s="187" t="str">
        <f t="shared" si="5"/>
        <v>Pays de Galles</v>
      </c>
      <c r="P31" s="50" t="str">
        <f t="shared" si="13"/>
        <v>Fidji</v>
      </c>
      <c r="Q31" s="50">
        <f t="shared" si="14"/>
        <v>32</v>
      </c>
      <c r="R31" s="50">
        <f t="shared" si="15"/>
        <v>26</v>
      </c>
      <c r="S31" s="50" t="str">
        <f t="shared" si="16"/>
        <v>oui</v>
      </c>
      <c r="T31" s="94"/>
      <c r="U31" s="96">
        <f t="shared" si="17"/>
        <v>0</v>
      </c>
      <c r="V31" s="96">
        <f t="shared" si="17"/>
        <v>0</v>
      </c>
      <c r="W31" s="96">
        <f t="shared" si="17"/>
        <v>0</v>
      </c>
      <c r="X31" s="96">
        <f t="shared" si="17"/>
        <v>0</v>
      </c>
      <c r="Y31" s="96">
        <f t="shared" si="17"/>
        <v>0</v>
      </c>
      <c r="Z31" s="96">
        <f t="shared" si="17"/>
        <v>0</v>
      </c>
      <c r="AA31" s="96">
        <f t="shared" si="17"/>
        <v>0</v>
      </c>
      <c r="AB31" s="96">
        <f t="shared" si="17"/>
        <v>0</v>
      </c>
      <c r="AC31" s="96">
        <f t="shared" si="17"/>
        <v>0</v>
      </c>
      <c r="AD31" s="96">
        <f t="shared" si="17"/>
        <v>0</v>
      </c>
      <c r="AE31" s="96">
        <f t="shared" si="17"/>
        <v>1</v>
      </c>
      <c r="AF31" s="96">
        <f t="shared" si="17"/>
        <v>0</v>
      </c>
      <c r="AG31" s="96">
        <f t="shared" si="17"/>
        <v>1</v>
      </c>
      <c r="AH31" s="96">
        <f t="shared" si="17"/>
        <v>0</v>
      </c>
      <c r="AI31" s="96">
        <f t="shared" si="17"/>
        <v>0</v>
      </c>
      <c r="AJ31" s="96">
        <f t="shared" si="17"/>
        <v>0</v>
      </c>
      <c r="AK31" s="96">
        <f t="shared" si="23"/>
        <v>0</v>
      </c>
      <c r="AL31" s="96">
        <f t="shared" si="23"/>
        <v>0</v>
      </c>
      <c r="AM31" s="96">
        <f t="shared" si="23"/>
        <v>0</v>
      </c>
      <c r="AN31" s="96">
        <f t="shared" si="23"/>
        <v>0</v>
      </c>
      <c r="AO31" s="94"/>
      <c r="AP31" s="96">
        <f t="shared" si="18"/>
        <v>0</v>
      </c>
      <c r="AQ31" s="96">
        <f t="shared" si="18"/>
        <v>0</v>
      </c>
      <c r="AR31" s="96">
        <f t="shared" si="18"/>
        <v>0</v>
      </c>
      <c r="AS31" s="96">
        <f t="shared" si="18"/>
        <v>0</v>
      </c>
      <c r="AT31" s="96">
        <f t="shared" si="18"/>
        <v>0</v>
      </c>
      <c r="AU31" s="96">
        <f t="shared" si="18"/>
        <v>0</v>
      </c>
      <c r="AV31" s="96">
        <f t="shared" si="18"/>
        <v>0</v>
      </c>
      <c r="AW31" s="96">
        <f t="shared" si="18"/>
        <v>0</v>
      </c>
      <c r="AX31" s="96">
        <f t="shared" si="18"/>
        <v>0</v>
      </c>
      <c r="AY31" s="96">
        <f t="shared" si="18"/>
        <v>0</v>
      </c>
      <c r="AZ31" s="96">
        <f t="shared" si="18"/>
        <v>0</v>
      </c>
      <c r="BA31" s="96">
        <f t="shared" si="18"/>
        <v>0</v>
      </c>
      <c r="BB31" s="96">
        <f t="shared" si="18"/>
        <v>1</v>
      </c>
      <c r="BC31" s="96">
        <f t="shared" si="18"/>
        <v>0</v>
      </c>
      <c r="BD31" s="96">
        <f t="shared" si="18"/>
        <v>0</v>
      </c>
      <c r="BE31" s="96">
        <f t="shared" si="18"/>
        <v>0</v>
      </c>
      <c r="BF31" s="96">
        <f t="shared" si="24"/>
        <v>0</v>
      </c>
      <c r="BG31" s="96">
        <f t="shared" si="24"/>
        <v>0</v>
      </c>
      <c r="BH31" s="96">
        <f t="shared" si="24"/>
        <v>0</v>
      </c>
      <c r="BI31" s="96">
        <f t="shared" si="24"/>
        <v>0</v>
      </c>
      <c r="BJ31" s="94"/>
      <c r="BK31" s="96">
        <f t="shared" si="27"/>
        <v>0</v>
      </c>
      <c r="BL31" s="96">
        <f t="shared" si="27"/>
        <v>0</v>
      </c>
      <c r="BM31" s="96">
        <f t="shared" si="27"/>
        <v>0</v>
      </c>
      <c r="BN31" s="96">
        <f t="shared" si="27"/>
        <v>0</v>
      </c>
      <c r="BO31" s="96">
        <f t="shared" si="27"/>
        <v>0</v>
      </c>
      <c r="BP31" s="96">
        <f t="shared" si="27"/>
        <v>0</v>
      </c>
      <c r="BQ31" s="96">
        <f t="shared" si="27"/>
        <v>0</v>
      </c>
      <c r="BR31" s="96">
        <f t="shared" si="27"/>
        <v>0</v>
      </c>
      <c r="BS31" s="96">
        <f t="shared" si="27"/>
        <v>0</v>
      </c>
      <c r="BT31" s="96">
        <f t="shared" si="27"/>
        <v>0</v>
      </c>
      <c r="BU31" s="96">
        <f t="shared" si="28"/>
        <v>4</v>
      </c>
      <c r="BV31" s="96">
        <f t="shared" si="28"/>
        <v>0</v>
      </c>
      <c r="BW31" s="96">
        <f t="shared" si="28"/>
        <v>0</v>
      </c>
      <c r="BX31" s="96">
        <f t="shared" si="28"/>
        <v>0</v>
      </c>
      <c r="BY31" s="96">
        <f t="shared" si="28"/>
        <v>0</v>
      </c>
      <c r="BZ31" s="96">
        <f t="shared" si="28"/>
        <v>0</v>
      </c>
      <c r="CA31" s="96">
        <f t="shared" si="28"/>
        <v>0</v>
      </c>
      <c r="CB31" s="96">
        <f t="shared" si="28"/>
        <v>0</v>
      </c>
      <c r="CC31" s="96">
        <f t="shared" si="28"/>
        <v>0</v>
      </c>
      <c r="CD31" s="96">
        <f t="shared" si="28"/>
        <v>0</v>
      </c>
      <c r="CE31" s="99"/>
      <c r="CF31" s="96">
        <f t="shared" si="19"/>
        <v>0</v>
      </c>
      <c r="CG31" s="96">
        <f t="shared" si="19"/>
        <v>0</v>
      </c>
      <c r="CH31" s="96">
        <f t="shared" si="19"/>
        <v>0</v>
      </c>
      <c r="CI31" s="96">
        <f t="shared" si="19"/>
        <v>0</v>
      </c>
      <c r="CJ31" s="96">
        <f t="shared" si="19"/>
        <v>0</v>
      </c>
      <c r="CK31" s="96">
        <f t="shared" si="19"/>
        <v>0</v>
      </c>
      <c r="CL31" s="96">
        <f t="shared" si="19"/>
        <v>0</v>
      </c>
      <c r="CM31" s="96">
        <f t="shared" si="19"/>
        <v>0</v>
      </c>
      <c r="CN31" s="96">
        <f t="shared" si="19"/>
        <v>0</v>
      </c>
      <c r="CO31" s="96">
        <f t="shared" si="19"/>
        <v>0</v>
      </c>
      <c r="CP31" s="96">
        <f t="shared" si="19"/>
        <v>32</v>
      </c>
      <c r="CQ31" s="96">
        <f t="shared" si="19"/>
        <v>0</v>
      </c>
      <c r="CR31" s="96">
        <f t="shared" si="19"/>
        <v>26</v>
      </c>
      <c r="CS31" s="96">
        <f t="shared" si="19"/>
        <v>0</v>
      </c>
      <c r="CT31" s="96">
        <f t="shared" si="19"/>
        <v>0</v>
      </c>
      <c r="CU31" s="96">
        <f t="shared" si="19"/>
        <v>0</v>
      </c>
      <c r="CV31" s="96">
        <f t="shared" si="25"/>
        <v>0</v>
      </c>
      <c r="CW31" s="96">
        <f t="shared" si="25"/>
        <v>0</v>
      </c>
      <c r="CX31" s="96">
        <f t="shared" si="25"/>
        <v>0</v>
      </c>
      <c r="CY31" s="96">
        <f t="shared" si="25"/>
        <v>0</v>
      </c>
      <c r="CZ31" s="99"/>
      <c r="DA31" s="96">
        <f t="shared" si="20"/>
        <v>0</v>
      </c>
      <c r="DB31" s="96">
        <f t="shared" si="20"/>
        <v>0</v>
      </c>
      <c r="DC31" s="96">
        <f t="shared" si="20"/>
        <v>0</v>
      </c>
      <c r="DD31" s="96">
        <f t="shared" si="20"/>
        <v>0</v>
      </c>
      <c r="DE31" s="96">
        <f t="shared" si="20"/>
        <v>0</v>
      </c>
      <c r="DF31" s="96">
        <f t="shared" si="20"/>
        <v>0</v>
      </c>
      <c r="DG31" s="96">
        <f t="shared" si="20"/>
        <v>0</v>
      </c>
      <c r="DH31" s="96">
        <f t="shared" si="20"/>
        <v>0</v>
      </c>
      <c r="DI31" s="96">
        <f t="shared" si="20"/>
        <v>0</v>
      </c>
      <c r="DJ31" s="96">
        <f t="shared" si="20"/>
        <v>0</v>
      </c>
      <c r="DK31" s="96">
        <f t="shared" si="20"/>
        <v>26</v>
      </c>
      <c r="DL31" s="96">
        <f t="shared" si="20"/>
        <v>0</v>
      </c>
      <c r="DM31" s="96">
        <f t="shared" si="20"/>
        <v>32</v>
      </c>
      <c r="DN31" s="96">
        <f t="shared" si="20"/>
        <v>0</v>
      </c>
      <c r="DO31" s="96">
        <f t="shared" si="20"/>
        <v>0</v>
      </c>
      <c r="DP31" s="96">
        <f t="shared" si="20"/>
        <v>0</v>
      </c>
      <c r="DQ31" s="96">
        <f t="shared" si="26"/>
        <v>0</v>
      </c>
      <c r="DR31" s="96">
        <f t="shared" si="26"/>
        <v>0</v>
      </c>
      <c r="DS31" s="96">
        <f t="shared" si="26"/>
        <v>0</v>
      </c>
      <c r="DT31" s="96">
        <f t="shared" si="26"/>
        <v>0</v>
      </c>
      <c r="DU31" s="46"/>
      <c r="DV31" s="104">
        <v>1</v>
      </c>
      <c r="DW31" s="70" t="str">
        <f>Paramètres!AF20</f>
        <v>Pays de Galles</v>
      </c>
      <c r="DX31" s="69">
        <f>Paramètres!AG20</f>
        <v>19</v>
      </c>
      <c r="DY31" s="73">
        <f>Paramètres!AH20</f>
        <v>143</v>
      </c>
      <c r="DZ31" s="73">
        <f>Paramètres!AI20</f>
        <v>59</v>
      </c>
      <c r="EA31" s="73">
        <f>Paramètres!AJ20</f>
        <v>84</v>
      </c>
      <c r="EC31" s="8"/>
      <c r="ED31" s="125" t="str">
        <f>IF(DX41=0,"",DW41)</f>
        <v>Angleterre</v>
      </c>
      <c r="EE31" s="194"/>
      <c r="EF31" s="195"/>
      <c r="EG31" s="2"/>
      <c r="EH31" s="10"/>
      <c r="EI31" s="42"/>
      <c r="EJ31" s="42"/>
      <c r="EK31" s="2"/>
      <c r="EL31" s="52"/>
      <c r="EM31" s="42"/>
      <c r="EN31" s="2"/>
      <c r="EO31" s="9"/>
      <c r="EP31" s="11"/>
      <c r="EQ31" s="2"/>
      <c r="ER31" s="2"/>
    </row>
    <row r="32" spans="2:148" ht="18.7" customHeight="1" x14ac:dyDescent="0.2">
      <c r="B32" s="48" t="s">
        <v>26</v>
      </c>
      <c r="C32" s="48" t="s">
        <v>80</v>
      </c>
      <c r="D32" s="2"/>
      <c r="E32" s="208"/>
      <c r="F32" s="48" t="str">
        <f>VLOOKUP(B32,Paramètres!$C$10:$D$29,2,0)</f>
        <v>Pays de Galles</v>
      </c>
      <c r="G32" s="177">
        <v>28</v>
      </c>
      <c r="H32" s="172">
        <v>4</v>
      </c>
      <c r="I32" s="173">
        <v>1</v>
      </c>
      <c r="J32" s="180">
        <v>8</v>
      </c>
      <c r="K32" s="48" t="str">
        <f>VLOOKUP(C32,Paramètres!$C$10:$D$29,2,0)</f>
        <v>Portugal</v>
      </c>
      <c r="L32" s="183">
        <f t="shared" si="12"/>
        <v>8</v>
      </c>
      <c r="M32" s="49" t="s">
        <v>128</v>
      </c>
      <c r="N32" s="84" t="s">
        <v>101</v>
      </c>
      <c r="O32" s="187" t="str">
        <f t="shared" si="5"/>
        <v>Pays de Galles</v>
      </c>
      <c r="P32" s="50" t="str">
        <f t="shared" si="13"/>
        <v>Portugal</v>
      </c>
      <c r="Q32" s="50">
        <f t="shared" si="14"/>
        <v>28</v>
      </c>
      <c r="R32" s="50">
        <f t="shared" si="15"/>
        <v>8</v>
      </c>
      <c r="S32" s="50" t="str">
        <f t="shared" si="16"/>
        <v>non</v>
      </c>
      <c r="T32" s="94"/>
      <c r="U32" s="96">
        <f t="shared" si="17"/>
        <v>0</v>
      </c>
      <c r="V32" s="96">
        <f t="shared" si="17"/>
        <v>0</v>
      </c>
      <c r="W32" s="96">
        <f t="shared" si="17"/>
        <v>0</v>
      </c>
      <c r="X32" s="96">
        <f t="shared" si="17"/>
        <v>0</v>
      </c>
      <c r="Y32" s="96">
        <f t="shared" si="17"/>
        <v>0</v>
      </c>
      <c r="Z32" s="96">
        <f t="shared" si="17"/>
        <v>0</v>
      </c>
      <c r="AA32" s="96">
        <f t="shared" si="17"/>
        <v>0</v>
      </c>
      <c r="AB32" s="96">
        <f t="shared" si="17"/>
        <v>0</v>
      </c>
      <c r="AC32" s="96">
        <f t="shared" si="17"/>
        <v>0</v>
      </c>
      <c r="AD32" s="96">
        <f t="shared" si="17"/>
        <v>0</v>
      </c>
      <c r="AE32" s="96">
        <f t="shared" si="17"/>
        <v>1</v>
      </c>
      <c r="AF32" s="96">
        <f t="shared" si="17"/>
        <v>0</v>
      </c>
      <c r="AG32" s="96">
        <f t="shared" si="17"/>
        <v>0</v>
      </c>
      <c r="AH32" s="96">
        <f t="shared" si="17"/>
        <v>0</v>
      </c>
      <c r="AI32" s="96">
        <f t="shared" si="17"/>
        <v>0</v>
      </c>
      <c r="AJ32" s="96">
        <f t="shared" si="17"/>
        <v>0</v>
      </c>
      <c r="AK32" s="96">
        <f t="shared" si="23"/>
        <v>0</v>
      </c>
      <c r="AL32" s="96">
        <f t="shared" si="23"/>
        <v>0</v>
      </c>
      <c r="AM32" s="96">
        <f t="shared" si="23"/>
        <v>0</v>
      </c>
      <c r="AN32" s="96">
        <f t="shared" si="23"/>
        <v>0</v>
      </c>
      <c r="AO32" s="94"/>
      <c r="AP32" s="96">
        <f t="shared" si="18"/>
        <v>0</v>
      </c>
      <c r="AQ32" s="96">
        <f t="shared" si="18"/>
        <v>0</v>
      </c>
      <c r="AR32" s="96">
        <f t="shared" si="18"/>
        <v>0</v>
      </c>
      <c r="AS32" s="96">
        <f t="shared" si="18"/>
        <v>0</v>
      </c>
      <c r="AT32" s="96">
        <f t="shared" si="18"/>
        <v>0</v>
      </c>
      <c r="AU32" s="96">
        <f t="shared" si="18"/>
        <v>0</v>
      </c>
      <c r="AV32" s="96">
        <f t="shared" si="18"/>
        <v>0</v>
      </c>
      <c r="AW32" s="96">
        <f t="shared" si="18"/>
        <v>0</v>
      </c>
      <c r="AX32" s="96">
        <f t="shared" si="18"/>
        <v>0</v>
      </c>
      <c r="AY32" s="96">
        <f t="shared" si="18"/>
        <v>0</v>
      </c>
      <c r="AZ32" s="96">
        <f t="shared" si="18"/>
        <v>0</v>
      </c>
      <c r="BA32" s="96">
        <f t="shared" si="18"/>
        <v>0</v>
      </c>
      <c r="BB32" s="96">
        <f t="shared" si="18"/>
        <v>0</v>
      </c>
      <c r="BC32" s="96">
        <f t="shared" si="18"/>
        <v>0</v>
      </c>
      <c r="BD32" s="96">
        <f t="shared" si="18"/>
        <v>0</v>
      </c>
      <c r="BE32" s="96">
        <f t="shared" si="18"/>
        <v>0</v>
      </c>
      <c r="BF32" s="96">
        <f t="shared" si="24"/>
        <v>0</v>
      </c>
      <c r="BG32" s="96">
        <f t="shared" si="24"/>
        <v>0</v>
      </c>
      <c r="BH32" s="96">
        <f t="shared" si="24"/>
        <v>0</v>
      </c>
      <c r="BI32" s="96">
        <f t="shared" si="24"/>
        <v>0</v>
      </c>
      <c r="BJ32" s="94"/>
      <c r="BK32" s="96">
        <f t="shared" si="27"/>
        <v>0</v>
      </c>
      <c r="BL32" s="96">
        <f t="shared" si="27"/>
        <v>0</v>
      </c>
      <c r="BM32" s="96">
        <f t="shared" si="27"/>
        <v>0</v>
      </c>
      <c r="BN32" s="96">
        <f t="shared" si="27"/>
        <v>0</v>
      </c>
      <c r="BO32" s="96">
        <f t="shared" si="27"/>
        <v>0</v>
      </c>
      <c r="BP32" s="96">
        <f t="shared" si="27"/>
        <v>0</v>
      </c>
      <c r="BQ32" s="96">
        <f t="shared" si="27"/>
        <v>0</v>
      </c>
      <c r="BR32" s="96">
        <f t="shared" si="27"/>
        <v>0</v>
      </c>
      <c r="BS32" s="96">
        <f t="shared" si="27"/>
        <v>0</v>
      </c>
      <c r="BT32" s="96">
        <f t="shared" si="27"/>
        <v>0</v>
      </c>
      <c r="BU32" s="96">
        <f t="shared" si="28"/>
        <v>4</v>
      </c>
      <c r="BV32" s="96">
        <f t="shared" si="28"/>
        <v>0</v>
      </c>
      <c r="BW32" s="96">
        <f t="shared" si="28"/>
        <v>0</v>
      </c>
      <c r="BX32" s="96">
        <f t="shared" si="28"/>
        <v>0</v>
      </c>
      <c r="BY32" s="96">
        <f t="shared" si="28"/>
        <v>0</v>
      </c>
      <c r="BZ32" s="96">
        <f t="shared" si="28"/>
        <v>0</v>
      </c>
      <c r="CA32" s="96">
        <f t="shared" si="28"/>
        <v>0</v>
      </c>
      <c r="CB32" s="96">
        <f t="shared" si="28"/>
        <v>0</v>
      </c>
      <c r="CC32" s="96">
        <f t="shared" si="28"/>
        <v>0</v>
      </c>
      <c r="CD32" s="96">
        <f t="shared" si="28"/>
        <v>0</v>
      </c>
      <c r="CE32" s="99"/>
      <c r="CF32" s="96">
        <f t="shared" si="19"/>
        <v>0</v>
      </c>
      <c r="CG32" s="96">
        <f t="shared" si="19"/>
        <v>0</v>
      </c>
      <c r="CH32" s="96">
        <f t="shared" si="19"/>
        <v>0</v>
      </c>
      <c r="CI32" s="96">
        <f t="shared" si="19"/>
        <v>0</v>
      </c>
      <c r="CJ32" s="96">
        <f t="shared" si="19"/>
        <v>0</v>
      </c>
      <c r="CK32" s="96">
        <f t="shared" si="19"/>
        <v>0</v>
      </c>
      <c r="CL32" s="96">
        <f t="shared" si="19"/>
        <v>0</v>
      </c>
      <c r="CM32" s="96">
        <f t="shared" si="19"/>
        <v>0</v>
      </c>
      <c r="CN32" s="96">
        <f t="shared" si="19"/>
        <v>0</v>
      </c>
      <c r="CO32" s="96">
        <f t="shared" si="19"/>
        <v>0</v>
      </c>
      <c r="CP32" s="96">
        <f t="shared" si="19"/>
        <v>28</v>
      </c>
      <c r="CQ32" s="96">
        <f t="shared" si="19"/>
        <v>0</v>
      </c>
      <c r="CR32" s="96">
        <f t="shared" si="19"/>
        <v>0</v>
      </c>
      <c r="CS32" s="96">
        <f t="shared" si="19"/>
        <v>0</v>
      </c>
      <c r="CT32" s="96">
        <f t="shared" si="19"/>
        <v>8</v>
      </c>
      <c r="CU32" s="96">
        <f t="shared" si="19"/>
        <v>0</v>
      </c>
      <c r="CV32" s="96">
        <f t="shared" si="25"/>
        <v>0</v>
      </c>
      <c r="CW32" s="96">
        <f t="shared" si="25"/>
        <v>0</v>
      </c>
      <c r="CX32" s="96">
        <f t="shared" si="25"/>
        <v>0</v>
      </c>
      <c r="CY32" s="96">
        <f t="shared" si="25"/>
        <v>0</v>
      </c>
      <c r="CZ32" s="99"/>
      <c r="DA32" s="96">
        <f t="shared" si="20"/>
        <v>0</v>
      </c>
      <c r="DB32" s="96">
        <f t="shared" si="20"/>
        <v>0</v>
      </c>
      <c r="DC32" s="96">
        <f t="shared" si="20"/>
        <v>0</v>
      </c>
      <c r="DD32" s="96">
        <f t="shared" si="20"/>
        <v>0</v>
      </c>
      <c r="DE32" s="96">
        <f t="shared" si="20"/>
        <v>0</v>
      </c>
      <c r="DF32" s="96">
        <f t="shared" si="20"/>
        <v>0</v>
      </c>
      <c r="DG32" s="96">
        <f t="shared" si="20"/>
        <v>0</v>
      </c>
      <c r="DH32" s="96">
        <f t="shared" si="20"/>
        <v>0</v>
      </c>
      <c r="DI32" s="96">
        <f t="shared" si="20"/>
        <v>0</v>
      </c>
      <c r="DJ32" s="96">
        <f t="shared" si="20"/>
        <v>0</v>
      </c>
      <c r="DK32" s="96">
        <f t="shared" si="20"/>
        <v>8</v>
      </c>
      <c r="DL32" s="96">
        <f t="shared" si="20"/>
        <v>0</v>
      </c>
      <c r="DM32" s="96">
        <f t="shared" si="20"/>
        <v>0</v>
      </c>
      <c r="DN32" s="96">
        <f t="shared" si="20"/>
        <v>0</v>
      </c>
      <c r="DO32" s="96">
        <f t="shared" si="20"/>
        <v>28</v>
      </c>
      <c r="DP32" s="96">
        <f t="shared" si="20"/>
        <v>0</v>
      </c>
      <c r="DQ32" s="96">
        <f t="shared" si="26"/>
        <v>0</v>
      </c>
      <c r="DR32" s="96">
        <f t="shared" si="26"/>
        <v>0</v>
      </c>
      <c r="DS32" s="96">
        <f t="shared" si="26"/>
        <v>0</v>
      </c>
      <c r="DT32" s="96">
        <f t="shared" si="26"/>
        <v>0</v>
      </c>
      <c r="DU32" s="46"/>
      <c r="DV32" s="104">
        <v>2</v>
      </c>
      <c r="DW32" s="70" t="str">
        <f>Paramètres!AF21</f>
        <v>Fidji</v>
      </c>
      <c r="DX32" s="69">
        <f>Paramètres!AG21</f>
        <v>11</v>
      </c>
      <c r="DY32" s="73">
        <f>Paramètres!AH21</f>
        <v>88</v>
      </c>
      <c r="DZ32" s="73">
        <f>Paramètres!AI21</f>
        <v>83</v>
      </c>
      <c r="EA32" s="73">
        <f>Paramètres!AJ21</f>
        <v>5</v>
      </c>
      <c r="EC32" s="8"/>
      <c r="ED32" s="107"/>
      <c r="EE32" s="157"/>
      <c r="EF32" s="109"/>
      <c r="EG32" s="2"/>
      <c r="EH32" s="10"/>
      <c r="EI32" s="42"/>
      <c r="EJ32" s="42"/>
      <c r="EK32" s="2"/>
      <c r="EL32" s="52"/>
      <c r="EM32" s="42"/>
      <c r="EN32" s="2"/>
      <c r="EO32" s="9"/>
      <c r="EP32" s="11"/>
      <c r="EQ32" s="2"/>
      <c r="ER32" s="2"/>
    </row>
    <row r="33" spans="2:148" ht="18.7" customHeight="1" x14ac:dyDescent="0.2">
      <c r="B33" s="48" t="s">
        <v>27</v>
      </c>
      <c r="C33" s="48" t="s">
        <v>28</v>
      </c>
      <c r="D33" s="2"/>
      <c r="E33" s="208"/>
      <c r="F33" s="48" t="str">
        <f>VLOOKUP(B33,Paramètres!$C$10:$D$29,2,0)</f>
        <v>Australie</v>
      </c>
      <c r="G33" s="177">
        <v>15</v>
      </c>
      <c r="H33" s="172">
        <v>2</v>
      </c>
      <c r="I33" s="173">
        <v>1</v>
      </c>
      <c r="J33" s="180">
        <v>22</v>
      </c>
      <c r="K33" s="48" t="str">
        <f>VLOOKUP(C33,Paramètres!$C$10:$D$29,2,0)</f>
        <v>Fidji</v>
      </c>
      <c r="L33" s="183">
        <f t="shared" si="12"/>
        <v>22</v>
      </c>
      <c r="M33" s="49" t="s">
        <v>129</v>
      </c>
      <c r="N33" s="84" t="s">
        <v>98</v>
      </c>
      <c r="O33" s="187" t="str">
        <f t="shared" si="5"/>
        <v>Fidji</v>
      </c>
      <c r="P33" s="50" t="str">
        <f t="shared" si="13"/>
        <v>Australie</v>
      </c>
      <c r="Q33" s="50">
        <f t="shared" si="14"/>
        <v>22</v>
      </c>
      <c r="R33" s="50">
        <f t="shared" si="15"/>
        <v>15</v>
      </c>
      <c r="S33" s="50" t="str">
        <f t="shared" si="16"/>
        <v>oui</v>
      </c>
      <c r="T33" s="94"/>
      <c r="U33" s="96">
        <f t="shared" si="17"/>
        <v>0</v>
      </c>
      <c r="V33" s="96">
        <f t="shared" si="17"/>
        <v>0</v>
      </c>
      <c r="W33" s="96">
        <f t="shared" si="17"/>
        <v>0</v>
      </c>
      <c r="X33" s="96">
        <f t="shared" si="17"/>
        <v>0</v>
      </c>
      <c r="Y33" s="96">
        <f t="shared" si="17"/>
        <v>0</v>
      </c>
      <c r="Z33" s="96">
        <f t="shared" si="17"/>
        <v>0</v>
      </c>
      <c r="AA33" s="96">
        <f t="shared" si="17"/>
        <v>0</v>
      </c>
      <c r="AB33" s="96">
        <f t="shared" si="17"/>
        <v>0</v>
      </c>
      <c r="AC33" s="96">
        <f t="shared" si="17"/>
        <v>0</v>
      </c>
      <c r="AD33" s="96">
        <f t="shared" si="17"/>
        <v>0</v>
      </c>
      <c r="AE33" s="96">
        <f t="shared" si="17"/>
        <v>0</v>
      </c>
      <c r="AF33" s="96">
        <f t="shared" si="17"/>
        <v>0</v>
      </c>
      <c r="AG33" s="96">
        <f t="shared" si="17"/>
        <v>0</v>
      </c>
      <c r="AH33" s="96">
        <f t="shared" si="17"/>
        <v>0</v>
      </c>
      <c r="AI33" s="96">
        <f t="shared" si="17"/>
        <v>0</v>
      </c>
      <c r="AJ33" s="96">
        <f t="shared" si="17"/>
        <v>0</v>
      </c>
      <c r="AK33" s="96">
        <f t="shared" si="23"/>
        <v>0</v>
      </c>
      <c r="AL33" s="96">
        <f t="shared" si="23"/>
        <v>0</v>
      </c>
      <c r="AM33" s="96">
        <f t="shared" si="23"/>
        <v>0</v>
      </c>
      <c r="AN33" s="96">
        <f t="shared" si="23"/>
        <v>0</v>
      </c>
      <c r="AO33" s="94"/>
      <c r="AP33" s="96">
        <f t="shared" si="18"/>
        <v>0</v>
      </c>
      <c r="AQ33" s="96">
        <f t="shared" si="18"/>
        <v>0</v>
      </c>
      <c r="AR33" s="96">
        <f t="shared" si="18"/>
        <v>0</v>
      </c>
      <c r="AS33" s="96">
        <f t="shared" si="18"/>
        <v>0</v>
      </c>
      <c r="AT33" s="96">
        <f t="shared" si="18"/>
        <v>0</v>
      </c>
      <c r="AU33" s="96">
        <f t="shared" si="18"/>
        <v>0</v>
      </c>
      <c r="AV33" s="96">
        <f t="shared" si="18"/>
        <v>0</v>
      </c>
      <c r="AW33" s="96">
        <f t="shared" si="18"/>
        <v>0</v>
      </c>
      <c r="AX33" s="96">
        <f t="shared" si="18"/>
        <v>0</v>
      </c>
      <c r="AY33" s="96">
        <f t="shared" si="18"/>
        <v>0</v>
      </c>
      <c r="AZ33" s="96">
        <f t="shared" si="18"/>
        <v>0</v>
      </c>
      <c r="BA33" s="96">
        <f t="shared" si="18"/>
        <v>1</v>
      </c>
      <c r="BB33" s="96">
        <f t="shared" si="18"/>
        <v>0</v>
      </c>
      <c r="BC33" s="96">
        <f t="shared" si="18"/>
        <v>0</v>
      </c>
      <c r="BD33" s="96">
        <f t="shared" si="18"/>
        <v>0</v>
      </c>
      <c r="BE33" s="96">
        <f t="shared" si="18"/>
        <v>0</v>
      </c>
      <c r="BF33" s="96">
        <f t="shared" si="24"/>
        <v>0</v>
      </c>
      <c r="BG33" s="96">
        <f t="shared" si="24"/>
        <v>0</v>
      </c>
      <c r="BH33" s="96">
        <f t="shared" si="24"/>
        <v>0</v>
      </c>
      <c r="BI33" s="96">
        <f t="shared" si="24"/>
        <v>0</v>
      </c>
      <c r="BJ33" s="94"/>
      <c r="BK33" s="96">
        <f t="shared" si="27"/>
        <v>0</v>
      </c>
      <c r="BL33" s="96">
        <f t="shared" si="27"/>
        <v>0</v>
      </c>
      <c r="BM33" s="96">
        <f t="shared" si="27"/>
        <v>0</v>
      </c>
      <c r="BN33" s="96">
        <f t="shared" si="27"/>
        <v>0</v>
      </c>
      <c r="BO33" s="96">
        <f t="shared" si="27"/>
        <v>0</v>
      </c>
      <c r="BP33" s="96">
        <f t="shared" si="27"/>
        <v>0</v>
      </c>
      <c r="BQ33" s="96">
        <f t="shared" si="27"/>
        <v>0</v>
      </c>
      <c r="BR33" s="96">
        <f t="shared" si="27"/>
        <v>0</v>
      </c>
      <c r="BS33" s="96">
        <f t="shared" si="27"/>
        <v>0</v>
      </c>
      <c r="BT33" s="96">
        <f t="shared" si="27"/>
        <v>0</v>
      </c>
      <c r="BU33" s="96">
        <f t="shared" si="28"/>
        <v>0</v>
      </c>
      <c r="BV33" s="96">
        <f t="shared" si="28"/>
        <v>0</v>
      </c>
      <c r="BW33" s="96">
        <f t="shared" si="28"/>
        <v>4</v>
      </c>
      <c r="BX33" s="96">
        <f t="shared" si="28"/>
        <v>0</v>
      </c>
      <c r="BY33" s="96">
        <f t="shared" si="28"/>
        <v>0</v>
      </c>
      <c r="BZ33" s="96">
        <f t="shared" si="28"/>
        <v>0</v>
      </c>
      <c r="CA33" s="96">
        <f t="shared" si="28"/>
        <v>0</v>
      </c>
      <c r="CB33" s="96">
        <f t="shared" si="28"/>
        <v>0</v>
      </c>
      <c r="CC33" s="96">
        <f t="shared" si="28"/>
        <v>0</v>
      </c>
      <c r="CD33" s="96">
        <f t="shared" si="28"/>
        <v>0</v>
      </c>
      <c r="CE33" s="99"/>
      <c r="CF33" s="96">
        <f t="shared" si="19"/>
        <v>0</v>
      </c>
      <c r="CG33" s="96">
        <f t="shared" si="19"/>
        <v>0</v>
      </c>
      <c r="CH33" s="96">
        <f t="shared" si="19"/>
        <v>0</v>
      </c>
      <c r="CI33" s="96">
        <f t="shared" si="19"/>
        <v>0</v>
      </c>
      <c r="CJ33" s="96">
        <f t="shared" si="19"/>
        <v>0</v>
      </c>
      <c r="CK33" s="96">
        <f t="shared" si="19"/>
        <v>0</v>
      </c>
      <c r="CL33" s="96">
        <f t="shared" si="19"/>
        <v>0</v>
      </c>
      <c r="CM33" s="96">
        <f t="shared" si="19"/>
        <v>0</v>
      </c>
      <c r="CN33" s="96">
        <f t="shared" si="19"/>
        <v>0</v>
      </c>
      <c r="CO33" s="96">
        <f t="shared" si="19"/>
        <v>0</v>
      </c>
      <c r="CP33" s="96">
        <f t="shared" si="19"/>
        <v>0</v>
      </c>
      <c r="CQ33" s="96">
        <f t="shared" si="19"/>
        <v>15</v>
      </c>
      <c r="CR33" s="96">
        <f t="shared" si="19"/>
        <v>22</v>
      </c>
      <c r="CS33" s="96">
        <f t="shared" si="19"/>
        <v>0</v>
      </c>
      <c r="CT33" s="96">
        <f t="shared" si="19"/>
        <v>0</v>
      </c>
      <c r="CU33" s="96">
        <f t="shared" si="19"/>
        <v>0</v>
      </c>
      <c r="CV33" s="96">
        <f t="shared" si="25"/>
        <v>0</v>
      </c>
      <c r="CW33" s="96">
        <f t="shared" si="25"/>
        <v>0</v>
      </c>
      <c r="CX33" s="96">
        <f t="shared" si="25"/>
        <v>0</v>
      </c>
      <c r="CY33" s="96">
        <f t="shared" si="25"/>
        <v>0</v>
      </c>
      <c r="CZ33" s="99"/>
      <c r="DA33" s="96">
        <f t="shared" si="20"/>
        <v>0</v>
      </c>
      <c r="DB33" s="96">
        <f t="shared" si="20"/>
        <v>0</v>
      </c>
      <c r="DC33" s="96">
        <f t="shared" si="20"/>
        <v>0</v>
      </c>
      <c r="DD33" s="96">
        <f t="shared" si="20"/>
        <v>0</v>
      </c>
      <c r="DE33" s="96">
        <f t="shared" si="20"/>
        <v>0</v>
      </c>
      <c r="DF33" s="96">
        <f t="shared" si="20"/>
        <v>0</v>
      </c>
      <c r="DG33" s="96">
        <f t="shared" si="20"/>
        <v>0</v>
      </c>
      <c r="DH33" s="96">
        <f t="shared" si="20"/>
        <v>0</v>
      </c>
      <c r="DI33" s="96">
        <f t="shared" si="20"/>
        <v>0</v>
      </c>
      <c r="DJ33" s="96">
        <f t="shared" si="20"/>
        <v>0</v>
      </c>
      <c r="DK33" s="96">
        <f t="shared" si="20"/>
        <v>0</v>
      </c>
      <c r="DL33" s="96">
        <f t="shared" si="20"/>
        <v>22</v>
      </c>
      <c r="DM33" s="96">
        <f t="shared" si="20"/>
        <v>15</v>
      </c>
      <c r="DN33" s="96">
        <f t="shared" si="20"/>
        <v>0</v>
      </c>
      <c r="DO33" s="96">
        <f t="shared" si="20"/>
        <v>0</v>
      </c>
      <c r="DP33" s="96">
        <f t="shared" si="20"/>
        <v>0</v>
      </c>
      <c r="DQ33" s="96">
        <f t="shared" si="26"/>
        <v>0</v>
      </c>
      <c r="DR33" s="96">
        <f t="shared" si="26"/>
        <v>0</v>
      </c>
      <c r="DS33" s="96">
        <f t="shared" si="26"/>
        <v>0</v>
      </c>
      <c r="DT33" s="96">
        <f t="shared" si="26"/>
        <v>0</v>
      </c>
      <c r="DU33" s="46"/>
      <c r="DV33" s="104">
        <v>3</v>
      </c>
      <c r="DW33" s="70" t="str">
        <f>Paramètres!AF22</f>
        <v>Australie</v>
      </c>
      <c r="DX33" s="69">
        <f>Paramètres!AG22</f>
        <v>11</v>
      </c>
      <c r="DY33" s="73">
        <f>Paramètres!AH22</f>
        <v>90</v>
      </c>
      <c r="DZ33" s="73">
        <f>Paramètres!AI22</f>
        <v>91</v>
      </c>
      <c r="EA33" s="73">
        <f>Paramètres!AJ22</f>
        <v>-1</v>
      </c>
      <c r="EC33" s="8"/>
      <c r="ED33" s="107" t="s">
        <v>62</v>
      </c>
      <c r="EE33" s="194"/>
      <c r="EF33" s="195" t="str">
        <f>ED34</f>
        <v>Fidji</v>
      </c>
      <c r="EG33" s="2"/>
      <c r="EH33" s="10"/>
      <c r="EI33" s="42"/>
      <c r="EJ33" s="42"/>
      <c r="EK33" s="2"/>
      <c r="EL33" s="162" t="s">
        <v>180</v>
      </c>
      <c r="EM33" s="42"/>
      <c r="EN33" s="2"/>
      <c r="EO33" s="9"/>
      <c r="EP33" s="11"/>
      <c r="EQ33" s="2"/>
      <c r="ER33" s="2"/>
    </row>
    <row r="34" spans="2:148" ht="18.7" customHeight="1" x14ac:dyDescent="0.2">
      <c r="B34" s="48" t="s">
        <v>29</v>
      </c>
      <c r="C34" s="48" t="s">
        <v>80</v>
      </c>
      <c r="D34" s="2"/>
      <c r="E34" s="208"/>
      <c r="F34" s="48" t="str">
        <f>VLOOKUP(B34,Paramètres!$C$10:$D$29,2,0)</f>
        <v>Géorgie</v>
      </c>
      <c r="G34" s="177">
        <v>18</v>
      </c>
      <c r="H34" s="172">
        <v>2</v>
      </c>
      <c r="I34" s="173">
        <v>2</v>
      </c>
      <c r="J34" s="180">
        <v>18</v>
      </c>
      <c r="K34" s="48" t="str">
        <f>VLOOKUP(C34,Paramètres!$C$10:$D$29,2,0)</f>
        <v>Portugal</v>
      </c>
      <c r="L34" s="183">
        <f t="shared" si="12"/>
        <v>18</v>
      </c>
      <c r="M34" s="49" t="s">
        <v>130</v>
      </c>
      <c r="N34" s="84" t="s">
        <v>100</v>
      </c>
      <c r="O34" s="187" t="str">
        <f t="shared" si="5"/>
        <v>Nul</v>
      </c>
      <c r="P34" s="50" t="str">
        <f t="shared" si="13"/>
        <v>Non joué</v>
      </c>
      <c r="Q34" s="50" t="str">
        <f t="shared" si="14"/>
        <v/>
      </c>
      <c r="R34" s="50" t="str">
        <f t="shared" si="15"/>
        <v/>
      </c>
      <c r="S34" s="50" t="str">
        <f t="shared" si="16"/>
        <v/>
      </c>
      <c r="T34" s="94"/>
      <c r="U34" s="96">
        <f t="shared" si="17"/>
        <v>0</v>
      </c>
      <c r="V34" s="96">
        <f t="shared" si="17"/>
        <v>0</v>
      </c>
      <c r="W34" s="96">
        <f t="shared" si="17"/>
        <v>0</v>
      </c>
      <c r="X34" s="96">
        <f t="shared" si="17"/>
        <v>0</v>
      </c>
      <c r="Y34" s="96">
        <f t="shared" si="17"/>
        <v>0</v>
      </c>
      <c r="Z34" s="96">
        <f t="shared" si="17"/>
        <v>0</v>
      </c>
      <c r="AA34" s="96">
        <f t="shared" si="17"/>
        <v>0</v>
      </c>
      <c r="AB34" s="96">
        <f t="shared" si="17"/>
        <v>0</v>
      </c>
      <c r="AC34" s="96">
        <f t="shared" si="17"/>
        <v>0</v>
      </c>
      <c r="AD34" s="96">
        <f t="shared" si="17"/>
        <v>0</v>
      </c>
      <c r="AE34" s="96">
        <f t="shared" si="17"/>
        <v>0</v>
      </c>
      <c r="AF34" s="96">
        <f t="shared" si="17"/>
        <v>0</v>
      </c>
      <c r="AG34" s="96">
        <f t="shared" si="17"/>
        <v>0</v>
      </c>
      <c r="AH34" s="96">
        <f t="shared" si="17"/>
        <v>0</v>
      </c>
      <c r="AI34" s="96">
        <f t="shared" si="17"/>
        <v>0</v>
      </c>
      <c r="AJ34" s="96">
        <f t="shared" si="17"/>
        <v>0</v>
      </c>
      <c r="AK34" s="96">
        <f t="shared" si="23"/>
        <v>0</v>
      </c>
      <c r="AL34" s="96">
        <f t="shared" si="23"/>
        <v>0</v>
      </c>
      <c r="AM34" s="96">
        <f t="shared" si="23"/>
        <v>0</v>
      </c>
      <c r="AN34" s="96">
        <f t="shared" si="23"/>
        <v>0</v>
      </c>
      <c r="AO34" s="94"/>
      <c r="AP34" s="96">
        <f t="shared" si="18"/>
        <v>0</v>
      </c>
      <c r="AQ34" s="96">
        <f t="shared" si="18"/>
        <v>0</v>
      </c>
      <c r="AR34" s="96">
        <f t="shared" si="18"/>
        <v>0</v>
      </c>
      <c r="AS34" s="96">
        <f t="shared" si="18"/>
        <v>0</v>
      </c>
      <c r="AT34" s="96">
        <f t="shared" si="18"/>
        <v>0</v>
      </c>
      <c r="AU34" s="96">
        <f t="shared" si="18"/>
        <v>0</v>
      </c>
      <c r="AV34" s="96">
        <f t="shared" si="18"/>
        <v>0</v>
      </c>
      <c r="AW34" s="96">
        <f t="shared" si="18"/>
        <v>0</v>
      </c>
      <c r="AX34" s="96">
        <f t="shared" si="18"/>
        <v>0</v>
      </c>
      <c r="AY34" s="96">
        <f t="shared" si="18"/>
        <v>0</v>
      </c>
      <c r="AZ34" s="96">
        <f t="shared" si="18"/>
        <v>0</v>
      </c>
      <c r="BA34" s="96">
        <f t="shared" si="18"/>
        <v>0</v>
      </c>
      <c r="BB34" s="96">
        <f t="shared" si="18"/>
        <v>0</v>
      </c>
      <c r="BC34" s="96">
        <f t="shared" si="18"/>
        <v>0</v>
      </c>
      <c r="BD34" s="96">
        <f t="shared" si="18"/>
        <v>0</v>
      </c>
      <c r="BE34" s="96">
        <f t="shared" si="18"/>
        <v>0</v>
      </c>
      <c r="BF34" s="96">
        <f t="shared" si="24"/>
        <v>0</v>
      </c>
      <c r="BG34" s="96">
        <f t="shared" si="24"/>
        <v>0</v>
      </c>
      <c r="BH34" s="96">
        <f t="shared" si="24"/>
        <v>0</v>
      </c>
      <c r="BI34" s="96">
        <f t="shared" si="24"/>
        <v>0</v>
      </c>
      <c r="BJ34" s="94"/>
      <c r="BK34" s="96">
        <f t="shared" si="27"/>
        <v>0</v>
      </c>
      <c r="BL34" s="96">
        <f t="shared" si="27"/>
        <v>0</v>
      </c>
      <c r="BM34" s="96">
        <f t="shared" si="27"/>
        <v>0</v>
      </c>
      <c r="BN34" s="96">
        <f t="shared" si="27"/>
        <v>0</v>
      </c>
      <c r="BO34" s="96">
        <f t="shared" si="27"/>
        <v>0</v>
      </c>
      <c r="BP34" s="96">
        <f t="shared" si="27"/>
        <v>0</v>
      </c>
      <c r="BQ34" s="96">
        <f t="shared" si="27"/>
        <v>0</v>
      </c>
      <c r="BR34" s="96">
        <f t="shared" si="27"/>
        <v>0</v>
      </c>
      <c r="BS34" s="96">
        <f t="shared" si="27"/>
        <v>0</v>
      </c>
      <c r="BT34" s="96">
        <f t="shared" si="27"/>
        <v>0</v>
      </c>
      <c r="BU34" s="96">
        <f t="shared" si="28"/>
        <v>0</v>
      </c>
      <c r="BV34" s="96">
        <f t="shared" si="28"/>
        <v>0</v>
      </c>
      <c r="BW34" s="96">
        <f t="shared" si="28"/>
        <v>0</v>
      </c>
      <c r="BX34" s="96">
        <f t="shared" si="28"/>
        <v>2</v>
      </c>
      <c r="BY34" s="96">
        <f t="shared" si="28"/>
        <v>2</v>
      </c>
      <c r="BZ34" s="96">
        <f t="shared" si="28"/>
        <v>0</v>
      </c>
      <c r="CA34" s="96">
        <f t="shared" si="28"/>
        <v>0</v>
      </c>
      <c r="CB34" s="96">
        <f t="shared" si="28"/>
        <v>0</v>
      </c>
      <c r="CC34" s="96">
        <f t="shared" si="28"/>
        <v>0</v>
      </c>
      <c r="CD34" s="96">
        <f t="shared" si="28"/>
        <v>0</v>
      </c>
      <c r="CE34" s="99"/>
      <c r="CF34" s="96">
        <f t="shared" si="19"/>
        <v>0</v>
      </c>
      <c r="CG34" s="96">
        <f t="shared" si="19"/>
        <v>0</v>
      </c>
      <c r="CH34" s="96">
        <f t="shared" si="19"/>
        <v>0</v>
      </c>
      <c r="CI34" s="96">
        <f t="shared" si="19"/>
        <v>0</v>
      </c>
      <c r="CJ34" s="96">
        <f t="shared" si="19"/>
        <v>0</v>
      </c>
      <c r="CK34" s="96">
        <f t="shared" si="19"/>
        <v>0</v>
      </c>
      <c r="CL34" s="96">
        <f t="shared" si="19"/>
        <v>0</v>
      </c>
      <c r="CM34" s="96">
        <f t="shared" si="19"/>
        <v>0</v>
      </c>
      <c r="CN34" s="96">
        <f t="shared" si="19"/>
        <v>0</v>
      </c>
      <c r="CO34" s="96">
        <f t="shared" si="19"/>
        <v>0</v>
      </c>
      <c r="CP34" s="96">
        <f t="shared" si="19"/>
        <v>0</v>
      </c>
      <c r="CQ34" s="96">
        <f t="shared" si="19"/>
        <v>0</v>
      </c>
      <c r="CR34" s="96">
        <f t="shared" si="19"/>
        <v>0</v>
      </c>
      <c r="CS34" s="96">
        <f t="shared" si="19"/>
        <v>18</v>
      </c>
      <c r="CT34" s="96">
        <f t="shared" si="19"/>
        <v>18</v>
      </c>
      <c r="CU34" s="96">
        <f t="shared" si="19"/>
        <v>0</v>
      </c>
      <c r="CV34" s="96">
        <f t="shared" si="25"/>
        <v>0</v>
      </c>
      <c r="CW34" s="96">
        <f t="shared" si="25"/>
        <v>0</v>
      </c>
      <c r="CX34" s="96">
        <f t="shared" si="25"/>
        <v>0</v>
      </c>
      <c r="CY34" s="96">
        <f t="shared" si="25"/>
        <v>0</v>
      </c>
      <c r="CZ34" s="99"/>
      <c r="DA34" s="96">
        <f t="shared" si="20"/>
        <v>0</v>
      </c>
      <c r="DB34" s="96">
        <f t="shared" si="20"/>
        <v>0</v>
      </c>
      <c r="DC34" s="96">
        <f t="shared" si="20"/>
        <v>0</v>
      </c>
      <c r="DD34" s="96">
        <f t="shared" si="20"/>
        <v>0</v>
      </c>
      <c r="DE34" s="96">
        <f t="shared" si="20"/>
        <v>0</v>
      </c>
      <c r="DF34" s="96">
        <f t="shared" si="20"/>
        <v>0</v>
      </c>
      <c r="DG34" s="96">
        <f t="shared" si="20"/>
        <v>0</v>
      </c>
      <c r="DH34" s="96">
        <f t="shared" si="20"/>
        <v>0</v>
      </c>
      <c r="DI34" s="96">
        <f t="shared" si="20"/>
        <v>0</v>
      </c>
      <c r="DJ34" s="96">
        <f t="shared" si="20"/>
        <v>0</v>
      </c>
      <c r="DK34" s="96">
        <f t="shared" si="20"/>
        <v>0</v>
      </c>
      <c r="DL34" s="96">
        <f t="shared" si="20"/>
        <v>0</v>
      </c>
      <c r="DM34" s="96">
        <f t="shared" si="20"/>
        <v>0</v>
      </c>
      <c r="DN34" s="96">
        <f t="shared" si="20"/>
        <v>18</v>
      </c>
      <c r="DO34" s="96">
        <f t="shared" si="20"/>
        <v>18</v>
      </c>
      <c r="DP34" s="96">
        <f t="shared" si="20"/>
        <v>0</v>
      </c>
      <c r="DQ34" s="96">
        <f t="shared" si="26"/>
        <v>0</v>
      </c>
      <c r="DR34" s="96">
        <f t="shared" si="26"/>
        <v>0</v>
      </c>
      <c r="DS34" s="96">
        <f t="shared" si="26"/>
        <v>0</v>
      </c>
      <c r="DT34" s="96">
        <f t="shared" si="26"/>
        <v>0</v>
      </c>
      <c r="DU34" s="46"/>
      <c r="DV34" s="104">
        <v>4</v>
      </c>
      <c r="DW34" s="70" t="str">
        <f>Paramètres!AF23</f>
        <v>Portugal</v>
      </c>
      <c r="DX34" s="69">
        <f>Paramètres!AG23</f>
        <v>6</v>
      </c>
      <c r="DY34" s="73">
        <f>Paramètres!AH23</f>
        <v>64</v>
      </c>
      <c r="DZ34" s="73">
        <f>Paramètres!AI23</f>
        <v>103</v>
      </c>
      <c r="EA34" s="73">
        <f>Paramètres!AJ23</f>
        <v>-39</v>
      </c>
      <c r="EC34" s="8"/>
      <c r="ED34" s="159" t="str">
        <f>IF(DX32=0,"",DW32)</f>
        <v>Fidji</v>
      </c>
      <c r="EE34" s="194"/>
      <c r="EF34" s="195"/>
      <c r="EG34" s="2"/>
      <c r="EH34" s="10"/>
      <c r="EI34" s="42"/>
      <c r="EJ34" s="42"/>
      <c r="EK34" s="2"/>
      <c r="EL34" s="39"/>
      <c r="EM34" s="8" t="s">
        <v>0</v>
      </c>
      <c r="EN34" s="2"/>
      <c r="EO34" s="9"/>
      <c r="EP34" s="11"/>
      <c r="EQ34" s="2"/>
      <c r="ER34" s="2"/>
    </row>
    <row r="35" spans="2:148" ht="18.7" customHeight="1" x14ac:dyDescent="0.2">
      <c r="B35" s="53" t="s">
        <v>26</v>
      </c>
      <c r="C35" s="48" t="s">
        <v>27</v>
      </c>
      <c r="D35" s="2"/>
      <c r="E35" s="208"/>
      <c r="F35" s="48" t="str">
        <f>VLOOKUP(B35,Paramètres!$C$10:$D$29,2,0)</f>
        <v>Pays de Galles</v>
      </c>
      <c r="G35" s="177">
        <v>40</v>
      </c>
      <c r="H35" s="172">
        <v>3</v>
      </c>
      <c r="I35" s="173">
        <v>0</v>
      </c>
      <c r="J35" s="180">
        <v>6</v>
      </c>
      <c r="K35" s="48" t="str">
        <f>VLOOKUP(C35,Paramètres!$C$10:$D$29,2,0)</f>
        <v>Australie</v>
      </c>
      <c r="L35" s="183">
        <f t="shared" si="12"/>
        <v>6</v>
      </c>
      <c r="M35" s="49" t="s">
        <v>131</v>
      </c>
      <c r="N35" s="84" t="s">
        <v>103</v>
      </c>
      <c r="O35" s="187" t="str">
        <f t="shared" si="5"/>
        <v>Pays de Galles</v>
      </c>
      <c r="P35" s="50" t="str">
        <f t="shared" si="13"/>
        <v>Australie</v>
      </c>
      <c r="Q35" s="50">
        <f t="shared" si="14"/>
        <v>40</v>
      </c>
      <c r="R35" s="50">
        <f t="shared" si="15"/>
        <v>6</v>
      </c>
      <c r="S35" s="50" t="str">
        <f t="shared" si="16"/>
        <v>non</v>
      </c>
      <c r="T35" s="94"/>
      <c r="U35" s="96">
        <f t="shared" si="17"/>
        <v>0</v>
      </c>
      <c r="V35" s="96">
        <f t="shared" si="17"/>
        <v>0</v>
      </c>
      <c r="W35" s="96">
        <f t="shared" si="17"/>
        <v>0</v>
      </c>
      <c r="X35" s="96">
        <f t="shared" si="17"/>
        <v>0</v>
      </c>
      <c r="Y35" s="96">
        <f t="shared" si="17"/>
        <v>0</v>
      </c>
      <c r="Z35" s="96">
        <f t="shared" si="17"/>
        <v>0</v>
      </c>
      <c r="AA35" s="96">
        <f t="shared" si="17"/>
        <v>0</v>
      </c>
      <c r="AB35" s="96">
        <f t="shared" si="17"/>
        <v>0</v>
      </c>
      <c r="AC35" s="96">
        <f t="shared" si="17"/>
        <v>0</v>
      </c>
      <c r="AD35" s="96">
        <f t="shared" si="17"/>
        <v>0</v>
      </c>
      <c r="AE35" s="96">
        <f t="shared" si="17"/>
        <v>0</v>
      </c>
      <c r="AF35" s="96">
        <f t="shared" si="17"/>
        <v>0</v>
      </c>
      <c r="AG35" s="96">
        <f t="shared" si="17"/>
        <v>0</v>
      </c>
      <c r="AH35" s="96">
        <f t="shared" si="17"/>
        <v>0</v>
      </c>
      <c r="AI35" s="96">
        <f t="shared" si="17"/>
        <v>0</v>
      </c>
      <c r="AJ35" s="96">
        <f t="shared" si="17"/>
        <v>0</v>
      </c>
      <c r="AK35" s="96">
        <f t="shared" si="23"/>
        <v>0</v>
      </c>
      <c r="AL35" s="96">
        <f t="shared" si="23"/>
        <v>0</v>
      </c>
      <c r="AM35" s="96">
        <f t="shared" si="23"/>
        <v>0</v>
      </c>
      <c r="AN35" s="96">
        <f t="shared" si="23"/>
        <v>0</v>
      </c>
      <c r="AO35" s="94"/>
      <c r="AP35" s="96">
        <f t="shared" si="18"/>
        <v>0</v>
      </c>
      <c r="AQ35" s="96">
        <f t="shared" si="18"/>
        <v>0</v>
      </c>
      <c r="AR35" s="96">
        <f t="shared" si="18"/>
        <v>0</v>
      </c>
      <c r="AS35" s="96">
        <f t="shared" si="18"/>
        <v>0</v>
      </c>
      <c r="AT35" s="96">
        <f t="shared" si="18"/>
        <v>0</v>
      </c>
      <c r="AU35" s="96">
        <f t="shared" si="18"/>
        <v>0</v>
      </c>
      <c r="AV35" s="96">
        <f t="shared" si="18"/>
        <v>0</v>
      </c>
      <c r="AW35" s="96">
        <f t="shared" si="18"/>
        <v>0</v>
      </c>
      <c r="AX35" s="96">
        <f t="shared" si="18"/>
        <v>0</v>
      </c>
      <c r="AY35" s="96">
        <f t="shared" si="18"/>
        <v>0</v>
      </c>
      <c r="AZ35" s="96">
        <f t="shared" si="18"/>
        <v>0</v>
      </c>
      <c r="BA35" s="96">
        <f t="shared" si="18"/>
        <v>0</v>
      </c>
      <c r="BB35" s="96">
        <f t="shared" si="18"/>
        <v>0</v>
      </c>
      <c r="BC35" s="96">
        <f t="shared" si="18"/>
        <v>0</v>
      </c>
      <c r="BD35" s="96">
        <f t="shared" si="18"/>
        <v>0</v>
      </c>
      <c r="BE35" s="96">
        <f t="shared" si="18"/>
        <v>0</v>
      </c>
      <c r="BF35" s="96">
        <f t="shared" si="24"/>
        <v>0</v>
      </c>
      <c r="BG35" s="96">
        <f t="shared" si="24"/>
        <v>0</v>
      </c>
      <c r="BH35" s="96">
        <f t="shared" si="24"/>
        <v>0</v>
      </c>
      <c r="BI35" s="96">
        <f t="shared" si="24"/>
        <v>0</v>
      </c>
      <c r="BJ35" s="94"/>
      <c r="BK35" s="96">
        <f t="shared" si="27"/>
        <v>0</v>
      </c>
      <c r="BL35" s="96">
        <f t="shared" si="27"/>
        <v>0</v>
      </c>
      <c r="BM35" s="96">
        <f t="shared" si="27"/>
        <v>0</v>
      </c>
      <c r="BN35" s="96">
        <f t="shared" si="27"/>
        <v>0</v>
      </c>
      <c r="BO35" s="96">
        <f t="shared" si="27"/>
        <v>0</v>
      </c>
      <c r="BP35" s="96">
        <f t="shared" si="27"/>
        <v>0</v>
      </c>
      <c r="BQ35" s="96">
        <f t="shared" si="27"/>
        <v>0</v>
      </c>
      <c r="BR35" s="96">
        <f t="shared" si="27"/>
        <v>0</v>
      </c>
      <c r="BS35" s="96">
        <f t="shared" si="27"/>
        <v>0</v>
      </c>
      <c r="BT35" s="96">
        <f t="shared" si="27"/>
        <v>0</v>
      </c>
      <c r="BU35" s="96">
        <f t="shared" si="28"/>
        <v>4</v>
      </c>
      <c r="BV35" s="96">
        <f t="shared" si="28"/>
        <v>0</v>
      </c>
      <c r="BW35" s="96">
        <f t="shared" si="28"/>
        <v>0</v>
      </c>
      <c r="BX35" s="96">
        <f t="shared" si="28"/>
        <v>0</v>
      </c>
      <c r="BY35" s="96">
        <f t="shared" si="28"/>
        <v>0</v>
      </c>
      <c r="BZ35" s="96">
        <f t="shared" si="28"/>
        <v>0</v>
      </c>
      <c r="CA35" s="96">
        <f t="shared" si="28"/>
        <v>0</v>
      </c>
      <c r="CB35" s="96">
        <f t="shared" si="28"/>
        <v>0</v>
      </c>
      <c r="CC35" s="96">
        <f t="shared" si="28"/>
        <v>0</v>
      </c>
      <c r="CD35" s="96">
        <f t="shared" si="28"/>
        <v>0</v>
      </c>
      <c r="CE35" s="99"/>
      <c r="CF35" s="96">
        <f t="shared" si="19"/>
        <v>0</v>
      </c>
      <c r="CG35" s="96">
        <f t="shared" si="19"/>
        <v>0</v>
      </c>
      <c r="CH35" s="96">
        <f t="shared" si="19"/>
        <v>0</v>
      </c>
      <c r="CI35" s="96">
        <f t="shared" si="19"/>
        <v>0</v>
      </c>
      <c r="CJ35" s="96">
        <f t="shared" si="19"/>
        <v>0</v>
      </c>
      <c r="CK35" s="96">
        <f t="shared" si="19"/>
        <v>0</v>
      </c>
      <c r="CL35" s="96">
        <f t="shared" si="19"/>
        <v>0</v>
      </c>
      <c r="CM35" s="96">
        <f t="shared" si="19"/>
        <v>0</v>
      </c>
      <c r="CN35" s="96">
        <f t="shared" si="19"/>
        <v>0</v>
      </c>
      <c r="CO35" s="96">
        <f t="shared" si="19"/>
        <v>0</v>
      </c>
      <c r="CP35" s="96">
        <f t="shared" si="19"/>
        <v>40</v>
      </c>
      <c r="CQ35" s="96">
        <f t="shared" si="19"/>
        <v>6</v>
      </c>
      <c r="CR35" s="96">
        <f t="shared" si="19"/>
        <v>0</v>
      </c>
      <c r="CS35" s="96">
        <f t="shared" si="19"/>
        <v>0</v>
      </c>
      <c r="CT35" s="96">
        <f t="shared" si="19"/>
        <v>0</v>
      </c>
      <c r="CU35" s="96">
        <f t="shared" si="19"/>
        <v>0</v>
      </c>
      <c r="CV35" s="96">
        <f t="shared" si="25"/>
        <v>0</v>
      </c>
      <c r="CW35" s="96">
        <f t="shared" si="25"/>
        <v>0</v>
      </c>
      <c r="CX35" s="96">
        <f t="shared" si="25"/>
        <v>0</v>
      </c>
      <c r="CY35" s="96">
        <f t="shared" si="25"/>
        <v>0</v>
      </c>
      <c r="CZ35" s="99"/>
      <c r="DA35" s="96">
        <f t="shared" si="20"/>
        <v>0</v>
      </c>
      <c r="DB35" s="96">
        <f t="shared" si="20"/>
        <v>0</v>
      </c>
      <c r="DC35" s="96">
        <f t="shared" si="20"/>
        <v>0</v>
      </c>
      <c r="DD35" s="96">
        <f t="shared" si="20"/>
        <v>0</v>
      </c>
      <c r="DE35" s="96">
        <f t="shared" si="20"/>
        <v>0</v>
      </c>
      <c r="DF35" s="96">
        <f t="shared" si="20"/>
        <v>0</v>
      </c>
      <c r="DG35" s="96">
        <f t="shared" si="20"/>
        <v>0</v>
      </c>
      <c r="DH35" s="96">
        <f t="shared" si="20"/>
        <v>0</v>
      </c>
      <c r="DI35" s="96">
        <f t="shared" si="20"/>
        <v>0</v>
      </c>
      <c r="DJ35" s="96">
        <f t="shared" si="20"/>
        <v>0</v>
      </c>
      <c r="DK35" s="96">
        <f t="shared" si="20"/>
        <v>6</v>
      </c>
      <c r="DL35" s="96">
        <f t="shared" si="20"/>
        <v>40</v>
      </c>
      <c r="DM35" s="96">
        <f t="shared" si="20"/>
        <v>0</v>
      </c>
      <c r="DN35" s="96">
        <f t="shared" si="20"/>
        <v>0</v>
      </c>
      <c r="DO35" s="96">
        <f t="shared" si="20"/>
        <v>0</v>
      </c>
      <c r="DP35" s="96">
        <f t="shared" si="20"/>
        <v>0</v>
      </c>
      <c r="DQ35" s="96">
        <f t="shared" si="26"/>
        <v>0</v>
      </c>
      <c r="DR35" s="96">
        <f t="shared" si="26"/>
        <v>0</v>
      </c>
      <c r="DS35" s="96">
        <f t="shared" si="26"/>
        <v>0</v>
      </c>
      <c r="DT35" s="96">
        <f t="shared" si="26"/>
        <v>0</v>
      </c>
      <c r="DU35" s="46"/>
      <c r="DV35" s="104">
        <v>5</v>
      </c>
      <c r="DW35" s="70" t="str">
        <f>Paramètres!AF24</f>
        <v>Géorgie</v>
      </c>
      <c r="DX35" s="69">
        <f>Paramètres!AG24</f>
        <v>3</v>
      </c>
      <c r="DY35" s="73">
        <f>Paramètres!AH24</f>
        <v>64</v>
      </c>
      <c r="DZ35" s="73">
        <f>Paramètres!AI24</f>
        <v>113</v>
      </c>
      <c r="EA35" s="73">
        <f>Paramètres!AJ24</f>
        <v>-49</v>
      </c>
      <c r="EC35" s="8"/>
      <c r="ED35" s="154"/>
      <c r="EE35" s="158"/>
      <c r="EF35" s="109"/>
      <c r="EG35" s="2"/>
      <c r="EH35" s="39"/>
      <c r="EI35" s="8" t="s">
        <v>0</v>
      </c>
      <c r="EJ35" s="8"/>
      <c r="EK35" s="2"/>
      <c r="EL35" s="199" t="str">
        <f>IF(ISERROR(VLOOKUP(LARGE(EI16:EJ19,2),EI16:EJ19,2,0)),"",VLOOKUP(LARGE(EI16:EJ19,2),EI16:EJ19,2,0))</f>
        <v/>
      </c>
      <c r="EM35" s="193"/>
      <c r="EN35" s="2"/>
      <c r="EO35" s="9"/>
      <c r="EP35" s="11"/>
      <c r="EQ35" s="2"/>
      <c r="ER35" s="2"/>
    </row>
    <row r="36" spans="2:148" ht="18.7" customHeight="1" x14ac:dyDescent="0.2">
      <c r="B36" s="48" t="s">
        <v>28</v>
      </c>
      <c r="C36" s="48" t="s">
        <v>29</v>
      </c>
      <c r="D36" s="2"/>
      <c r="E36" s="208"/>
      <c r="F36" s="48" t="str">
        <f>VLOOKUP(B36,Paramètres!$C$10:$D$29,2,0)</f>
        <v>Fidji</v>
      </c>
      <c r="G36" s="177">
        <v>17</v>
      </c>
      <c r="H36" s="172">
        <v>2</v>
      </c>
      <c r="I36" s="173">
        <v>0</v>
      </c>
      <c r="J36" s="180">
        <v>12</v>
      </c>
      <c r="K36" s="48" t="str">
        <f>VLOOKUP(C36,Paramètres!$C$10:$D$29,2,0)</f>
        <v>Géorgie</v>
      </c>
      <c r="L36" s="183">
        <f t="shared" si="12"/>
        <v>12</v>
      </c>
      <c r="M36" s="51" t="s">
        <v>132</v>
      </c>
      <c r="N36" s="84" t="s">
        <v>104</v>
      </c>
      <c r="O36" s="187" t="str">
        <f t="shared" si="5"/>
        <v>Fidji</v>
      </c>
      <c r="P36" s="50" t="str">
        <f t="shared" si="13"/>
        <v>Géorgie</v>
      </c>
      <c r="Q36" s="50">
        <f t="shared" si="14"/>
        <v>17</v>
      </c>
      <c r="R36" s="50">
        <f t="shared" si="15"/>
        <v>12</v>
      </c>
      <c r="S36" s="50" t="str">
        <f t="shared" si="16"/>
        <v>oui</v>
      </c>
      <c r="T36" s="94"/>
      <c r="U36" s="96">
        <f t="shared" si="17"/>
        <v>0</v>
      </c>
      <c r="V36" s="96">
        <f t="shared" si="17"/>
        <v>0</v>
      </c>
      <c r="W36" s="96">
        <f t="shared" si="17"/>
        <v>0</v>
      </c>
      <c r="X36" s="96">
        <f t="shared" si="17"/>
        <v>0</v>
      </c>
      <c r="Y36" s="96">
        <f t="shared" si="17"/>
        <v>0</v>
      </c>
      <c r="Z36" s="96">
        <f t="shared" si="17"/>
        <v>0</v>
      </c>
      <c r="AA36" s="96">
        <f t="shared" si="17"/>
        <v>0</v>
      </c>
      <c r="AB36" s="96">
        <f t="shared" si="17"/>
        <v>0</v>
      </c>
      <c r="AC36" s="96">
        <f t="shared" si="17"/>
        <v>0</v>
      </c>
      <c r="AD36" s="96">
        <f t="shared" si="17"/>
        <v>0</v>
      </c>
      <c r="AE36" s="96">
        <f t="shared" si="17"/>
        <v>0</v>
      </c>
      <c r="AF36" s="96">
        <f t="shared" si="17"/>
        <v>0</v>
      </c>
      <c r="AG36" s="96">
        <f t="shared" si="17"/>
        <v>0</v>
      </c>
      <c r="AH36" s="96">
        <f t="shared" si="17"/>
        <v>0</v>
      </c>
      <c r="AI36" s="96">
        <f t="shared" si="17"/>
        <v>0</v>
      </c>
      <c r="AJ36" s="96">
        <f t="shared" si="17"/>
        <v>0</v>
      </c>
      <c r="AK36" s="96">
        <f t="shared" si="23"/>
        <v>0</v>
      </c>
      <c r="AL36" s="96">
        <f t="shared" si="23"/>
        <v>0</v>
      </c>
      <c r="AM36" s="96">
        <f t="shared" si="23"/>
        <v>0</v>
      </c>
      <c r="AN36" s="96">
        <f t="shared" si="23"/>
        <v>0</v>
      </c>
      <c r="AO36" s="94"/>
      <c r="AP36" s="96">
        <f t="shared" si="18"/>
        <v>0</v>
      </c>
      <c r="AQ36" s="96">
        <f t="shared" si="18"/>
        <v>0</v>
      </c>
      <c r="AR36" s="96">
        <f t="shared" si="18"/>
        <v>0</v>
      </c>
      <c r="AS36" s="96">
        <f t="shared" si="18"/>
        <v>0</v>
      </c>
      <c r="AT36" s="96">
        <f t="shared" si="18"/>
        <v>0</v>
      </c>
      <c r="AU36" s="96">
        <f t="shared" si="18"/>
        <v>0</v>
      </c>
      <c r="AV36" s="96">
        <f t="shared" si="18"/>
        <v>0</v>
      </c>
      <c r="AW36" s="96">
        <f t="shared" si="18"/>
        <v>0</v>
      </c>
      <c r="AX36" s="96">
        <f t="shared" si="18"/>
        <v>0</v>
      </c>
      <c r="AY36" s="96">
        <f t="shared" si="18"/>
        <v>0</v>
      </c>
      <c r="AZ36" s="96">
        <f t="shared" si="18"/>
        <v>0</v>
      </c>
      <c r="BA36" s="96">
        <f t="shared" si="18"/>
        <v>0</v>
      </c>
      <c r="BB36" s="96">
        <f t="shared" si="18"/>
        <v>0</v>
      </c>
      <c r="BC36" s="96">
        <f t="shared" si="18"/>
        <v>1</v>
      </c>
      <c r="BD36" s="96">
        <f t="shared" si="18"/>
        <v>0</v>
      </c>
      <c r="BE36" s="96">
        <f t="shared" si="18"/>
        <v>0</v>
      </c>
      <c r="BF36" s="96">
        <f t="shared" si="24"/>
        <v>0</v>
      </c>
      <c r="BG36" s="96">
        <f t="shared" si="24"/>
        <v>0</v>
      </c>
      <c r="BH36" s="96">
        <f t="shared" si="24"/>
        <v>0</v>
      </c>
      <c r="BI36" s="96">
        <f t="shared" si="24"/>
        <v>0</v>
      </c>
      <c r="BJ36" s="94"/>
      <c r="BK36" s="96">
        <f t="shared" si="27"/>
        <v>0</v>
      </c>
      <c r="BL36" s="96">
        <f t="shared" si="27"/>
        <v>0</v>
      </c>
      <c r="BM36" s="96">
        <f t="shared" si="27"/>
        <v>0</v>
      </c>
      <c r="BN36" s="96">
        <f t="shared" si="27"/>
        <v>0</v>
      </c>
      <c r="BO36" s="96">
        <f t="shared" si="27"/>
        <v>0</v>
      </c>
      <c r="BP36" s="96">
        <f t="shared" si="27"/>
        <v>0</v>
      </c>
      <c r="BQ36" s="96">
        <f t="shared" si="27"/>
        <v>0</v>
      </c>
      <c r="BR36" s="96">
        <f t="shared" si="27"/>
        <v>0</v>
      </c>
      <c r="BS36" s="96">
        <f t="shared" si="27"/>
        <v>0</v>
      </c>
      <c r="BT36" s="96">
        <f t="shared" si="27"/>
        <v>0</v>
      </c>
      <c r="BU36" s="96">
        <f t="shared" si="28"/>
        <v>0</v>
      </c>
      <c r="BV36" s="96">
        <f t="shared" si="28"/>
        <v>0</v>
      </c>
      <c r="BW36" s="96">
        <f t="shared" si="28"/>
        <v>4</v>
      </c>
      <c r="BX36" s="96">
        <f t="shared" si="28"/>
        <v>0</v>
      </c>
      <c r="BY36" s="96">
        <f t="shared" si="28"/>
        <v>0</v>
      </c>
      <c r="BZ36" s="96">
        <f t="shared" si="28"/>
        <v>0</v>
      </c>
      <c r="CA36" s="96">
        <f t="shared" si="28"/>
        <v>0</v>
      </c>
      <c r="CB36" s="96">
        <f t="shared" si="28"/>
        <v>0</v>
      </c>
      <c r="CC36" s="96">
        <f t="shared" si="28"/>
        <v>0</v>
      </c>
      <c r="CD36" s="96">
        <f t="shared" si="28"/>
        <v>0</v>
      </c>
      <c r="CE36" s="99"/>
      <c r="CF36" s="96">
        <f t="shared" si="19"/>
        <v>0</v>
      </c>
      <c r="CG36" s="96">
        <f t="shared" si="19"/>
        <v>0</v>
      </c>
      <c r="CH36" s="96">
        <f t="shared" si="19"/>
        <v>0</v>
      </c>
      <c r="CI36" s="96">
        <f t="shared" si="19"/>
        <v>0</v>
      </c>
      <c r="CJ36" s="96">
        <f t="shared" si="19"/>
        <v>0</v>
      </c>
      <c r="CK36" s="96">
        <f t="shared" si="19"/>
        <v>0</v>
      </c>
      <c r="CL36" s="96">
        <f t="shared" si="19"/>
        <v>0</v>
      </c>
      <c r="CM36" s="96">
        <f t="shared" si="19"/>
        <v>0</v>
      </c>
      <c r="CN36" s="96">
        <f t="shared" si="19"/>
        <v>0</v>
      </c>
      <c r="CO36" s="96">
        <f t="shared" si="19"/>
        <v>0</v>
      </c>
      <c r="CP36" s="96">
        <f t="shared" si="19"/>
        <v>0</v>
      </c>
      <c r="CQ36" s="96">
        <f t="shared" si="19"/>
        <v>0</v>
      </c>
      <c r="CR36" s="96">
        <f t="shared" si="19"/>
        <v>17</v>
      </c>
      <c r="CS36" s="96">
        <f t="shared" si="19"/>
        <v>12</v>
      </c>
      <c r="CT36" s="96">
        <f t="shared" si="19"/>
        <v>0</v>
      </c>
      <c r="CU36" s="96">
        <f t="shared" si="19"/>
        <v>0</v>
      </c>
      <c r="CV36" s="96">
        <f t="shared" si="25"/>
        <v>0</v>
      </c>
      <c r="CW36" s="96">
        <f t="shared" si="25"/>
        <v>0</v>
      </c>
      <c r="CX36" s="96">
        <f t="shared" si="25"/>
        <v>0</v>
      </c>
      <c r="CY36" s="96">
        <f t="shared" si="25"/>
        <v>0</v>
      </c>
      <c r="CZ36" s="99"/>
      <c r="DA36" s="96">
        <f t="shared" si="20"/>
        <v>0</v>
      </c>
      <c r="DB36" s="96">
        <f t="shared" si="20"/>
        <v>0</v>
      </c>
      <c r="DC36" s="96">
        <f t="shared" si="20"/>
        <v>0</v>
      </c>
      <c r="DD36" s="96">
        <f t="shared" si="20"/>
        <v>0</v>
      </c>
      <c r="DE36" s="96">
        <f t="shared" si="20"/>
        <v>0</v>
      </c>
      <c r="DF36" s="96">
        <f t="shared" si="20"/>
        <v>0</v>
      </c>
      <c r="DG36" s="96">
        <f t="shared" si="20"/>
        <v>0</v>
      </c>
      <c r="DH36" s="96">
        <f t="shared" si="20"/>
        <v>0</v>
      </c>
      <c r="DI36" s="96">
        <f t="shared" si="20"/>
        <v>0</v>
      </c>
      <c r="DJ36" s="96">
        <f t="shared" si="20"/>
        <v>0</v>
      </c>
      <c r="DK36" s="96">
        <f t="shared" si="20"/>
        <v>0</v>
      </c>
      <c r="DL36" s="96">
        <f t="shared" si="20"/>
        <v>0</v>
      </c>
      <c r="DM36" s="96">
        <f t="shared" si="20"/>
        <v>12</v>
      </c>
      <c r="DN36" s="96">
        <f t="shared" si="20"/>
        <v>17</v>
      </c>
      <c r="DO36" s="96">
        <f t="shared" si="20"/>
        <v>0</v>
      </c>
      <c r="DP36" s="96">
        <f t="shared" si="20"/>
        <v>0</v>
      </c>
      <c r="DQ36" s="96">
        <f t="shared" si="26"/>
        <v>0</v>
      </c>
      <c r="DR36" s="96">
        <f t="shared" si="26"/>
        <v>0</v>
      </c>
      <c r="DS36" s="96">
        <f t="shared" si="26"/>
        <v>0</v>
      </c>
      <c r="DT36" s="96">
        <f t="shared" si="26"/>
        <v>0</v>
      </c>
      <c r="DU36" s="46"/>
      <c r="DV36" s="134"/>
      <c r="DW36" s="135"/>
      <c r="DX36" s="139"/>
      <c r="DY36" s="141"/>
      <c r="DZ36" s="141"/>
      <c r="EA36" s="141"/>
      <c r="EC36" s="8"/>
      <c r="ED36" s="160" t="s">
        <v>175</v>
      </c>
      <c r="EE36" s="156"/>
      <c r="EF36" s="161"/>
      <c r="EG36" s="2"/>
      <c r="EH36" s="199" t="str">
        <f>IF(ISERROR(VLOOKUP(LARGE(EE30:EF34,1),EE30:EF34,2,0)),"",VLOOKUP(LARGE(EE30:EF34,1),EE30:EF34,2,0))</f>
        <v/>
      </c>
      <c r="EI36" s="193"/>
      <c r="EJ36" s="195" t="str">
        <f>EH36</f>
        <v/>
      </c>
      <c r="EK36" s="2"/>
      <c r="EL36" s="197"/>
      <c r="EM36" s="194"/>
      <c r="EN36" s="2"/>
      <c r="EO36" s="9"/>
      <c r="EP36" s="11"/>
      <c r="EQ36" s="2"/>
      <c r="ER36" s="2"/>
    </row>
    <row r="37" spans="2:148" ht="18.7" customHeight="1" x14ac:dyDescent="0.2">
      <c r="B37" s="48" t="s">
        <v>27</v>
      </c>
      <c r="C37" s="48" t="s">
        <v>80</v>
      </c>
      <c r="D37" s="2"/>
      <c r="E37" s="208"/>
      <c r="F37" s="48" t="str">
        <f>VLOOKUP(B37,Paramètres!$C$10:$D$29,2,0)</f>
        <v>Australie</v>
      </c>
      <c r="G37" s="177">
        <v>34</v>
      </c>
      <c r="H37" s="172">
        <v>5</v>
      </c>
      <c r="I37" s="173">
        <v>2</v>
      </c>
      <c r="J37" s="180">
        <v>14</v>
      </c>
      <c r="K37" s="48" t="str">
        <f>VLOOKUP(C37,Paramètres!$C$10:$D$29,2,0)</f>
        <v>Portugal</v>
      </c>
      <c r="L37" s="183">
        <f t="shared" si="12"/>
        <v>14</v>
      </c>
      <c r="M37" s="51" t="s">
        <v>133</v>
      </c>
      <c r="N37" s="85" t="s">
        <v>98</v>
      </c>
      <c r="O37" s="187" t="str">
        <f t="shared" si="5"/>
        <v>Australie</v>
      </c>
      <c r="P37" s="50" t="str">
        <f t="shared" si="13"/>
        <v>Portugal</v>
      </c>
      <c r="Q37" s="50">
        <f t="shared" si="14"/>
        <v>34</v>
      </c>
      <c r="R37" s="50">
        <f t="shared" si="15"/>
        <v>14</v>
      </c>
      <c r="S37" s="50" t="str">
        <f t="shared" si="16"/>
        <v>non</v>
      </c>
      <c r="T37" s="94"/>
      <c r="U37" s="96">
        <f t="shared" si="17"/>
        <v>0</v>
      </c>
      <c r="V37" s="96">
        <f t="shared" si="17"/>
        <v>0</v>
      </c>
      <c r="W37" s="96">
        <f t="shared" si="17"/>
        <v>0</v>
      </c>
      <c r="X37" s="96">
        <f t="shared" si="17"/>
        <v>0</v>
      </c>
      <c r="Y37" s="96">
        <f t="shared" si="17"/>
        <v>0</v>
      </c>
      <c r="Z37" s="96">
        <f t="shared" si="17"/>
        <v>0</v>
      </c>
      <c r="AA37" s="96">
        <f t="shared" si="17"/>
        <v>0</v>
      </c>
      <c r="AB37" s="96">
        <f t="shared" si="17"/>
        <v>0</v>
      </c>
      <c r="AC37" s="96">
        <f t="shared" si="17"/>
        <v>0</v>
      </c>
      <c r="AD37" s="96">
        <f t="shared" si="17"/>
        <v>0</v>
      </c>
      <c r="AE37" s="96">
        <f t="shared" si="17"/>
        <v>0</v>
      </c>
      <c r="AF37" s="96">
        <f t="shared" si="17"/>
        <v>1</v>
      </c>
      <c r="AG37" s="96">
        <f t="shared" si="17"/>
        <v>0</v>
      </c>
      <c r="AH37" s="96">
        <f t="shared" si="17"/>
        <v>0</v>
      </c>
      <c r="AI37" s="96">
        <f t="shared" si="17"/>
        <v>0</v>
      </c>
      <c r="AJ37" s="96">
        <f t="shared" si="17"/>
        <v>0</v>
      </c>
      <c r="AK37" s="96">
        <f t="shared" si="23"/>
        <v>0</v>
      </c>
      <c r="AL37" s="96">
        <f t="shared" si="23"/>
        <v>0</v>
      </c>
      <c r="AM37" s="96">
        <f t="shared" si="23"/>
        <v>0</v>
      </c>
      <c r="AN37" s="96">
        <f t="shared" si="23"/>
        <v>0</v>
      </c>
      <c r="AO37" s="94"/>
      <c r="AP37" s="96">
        <f t="shared" si="18"/>
        <v>0</v>
      </c>
      <c r="AQ37" s="96">
        <f t="shared" si="18"/>
        <v>0</v>
      </c>
      <c r="AR37" s="96">
        <f t="shared" si="18"/>
        <v>0</v>
      </c>
      <c r="AS37" s="96">
        <f t="shared" si="18"/>
        <v>0</v>
      </c>
      <c r="AT37" s="96">
        <f t="shared" si="18"/>
        <v>0</v>
      </c>
      <c r="AU37" s="96">
        <f t="shared" si="18"/>
        <v>0</v>
      </c>
      <c r="AV37" s="96">
        <f t="shared" si="18"/>
        <v>0</v>
      </c>
      <c r="AW37" s="96">
        <f t="shared" si="18"/>
        <v>0</v>
      </c>
      <c r="AX37" s="96">
        <f t="shared" si="18"/>
        <v>0</v>
      </c>
      <c r="AY37" s="96">
        <f t="shared" si="18"/>
        <v>0</v>
      </c>
      <c r="AZ37" s="96">
        <f t="shared" si="18"/>
        <v>0</v>
      </c>
      <c r="BA37" s="96">
        <f t="shared" si="18"/>
        <v>0</v>
      </c>
      <c r="BB37" s="96">
        <f t="shared" si="18"/>
        <v>0</v>
      </c>
      <c r="BC37" s="96">
        <f t="shared" si="18"/>
        <v>0</v>
      </c>
      <c r="BD37" s="96">
        <f t="shared" si="18"/>
        <v>0</v>
      </c>
      <c r="BE37" s="96">
        <f t="shared" si="18"/>
        <v>0</v>
      </c>
      <c r="BF37" s="96">
        <f t="shared" si="24"/>
        <v>0</v>
      </c>
      <c r="BG37" s="96">
        <f t="shared" si="24"/>
        <v>0</v>
      </c>
      <c r="BH37" s="96">
        <f t="shared" si="24"/>
        <v>0</v>
      </c>
      <c r="BI37" s="96">
        <f t="shared" si="24"/>
        <v>0</v>
      </c>
      <c r="BJ37" s="94"/>
      <c r="BK37" s="96">
        <f t="shared" si="27"/>
        <v>0</v>
      </c>
      <c r="BL37" s="96">
        <f t="shared" si="27"/>
        <v>0</v>
      </c>
      <c r="BM37" s="96">
        <f t="shared" si="27"/>
        <v>0</v>
      </c>
      <c r="BN37" s="96">
        <f t="shared" si="27"/>
        <v>0</v>
      </c>
      <c r="BO37" s="96">
        <f t="shared" si="27"/>
        <v>0</v>
      </c>
      <c r="BP37" s="96">
        <f t="shared" si="27"/>
        <v>0</v>
      </c>
      <c r="BQ37" s="96">
        <f t="shared" si="27"/>
        <v>0</v>
      </c>
      <c r="BR37" s="96">
        <f t="shared" si="27"/>
        <v>0</v>
      </c>
      <c r="BS37" s="96">
        <f t="shared" si="27"/>
        <v>0</v>
      </c>
      <c r="BT37" s="96">
        <f t="shared" si="27"/>
        <v>0</v>
      </c>
      <c r="BU37" s="96">
        <f t="shared" si="28"/>
        <v>0</v>
      </c>
      <c r="BV37" s="96">
        <f t="shared" si="28"/>
        <v>4</v>
      </c>
      <c r="BW37" s="96">
        <f t="shared" si="28"/>
        <v>0</v>
      </c>
      <c r="BX37" s="96">
        <f t="shared" si="28"/>
        <v>0</v>
      </c>
      <c r="BY37" s="96">
        <f t="shared" si="28"/>
        <v>0</v>
      </c>
      <c r="BZ37" s="96">
        <f t="shared" si="28"/>
        <v>0</v>
      </c>
      <c r="CA37" s="96">
        <f t="shared" si="28"/>
        <v>0</v>
      </c>
      <c r="CB37" s="96">
        <f t="shared" si="28"/>
        <v>0</v>
      </c>
      <c r="CC37" s="96">
        <f t="shared" si="28"/>
        <v>0</v>
      </c>
      <c r="CD37" s="96">
        <f t="shared" si="28"/>
        <v>0</v>
      </c>
      <c r="CE37" s="99"/>
      <c r="CF37" s="96">
        <f t="shared" si="19"/>
        <v>0</v>
      </c>
      <c r="CG37" s="96">
        <f t="shared" si="19"/>
        <v>0</v>
      </c>
      <c r="CH37" s="96">
        <f t="shared" si="19"/>
        <v>0</v>
      </c>
      <c r="CI37" s="96">
        <f t="shared" si="19"/>
        <v>0</v>
      </c>
      <c r="CJ37" s="96">
        <f t="shared" si="19"/>
        <v>0</v>
      </c>
      <c r="CK37" s="96">
        <f t="shared" si="19"/>
        <v>0</v>
      </c>
      <c r="CL37" s="96">
        <f t="shared" si="19"/>
        <v>0</v>
      </c>
      <c r="CM37" s="96">
        <f t="shared" si="19"/>
        <v>0</v>
      </c>
      <c r="CN37" s="96">
        <f t="shared" si="19"/>
        <v>0</v>
      </c>
      <c r="CO37" s="96">
        <f t="shared" si="19"/>
        <v>0</v>
      </c>
      <c r="CP37" s="96">
        <f t="shared" si="19"/>
        <v>0</v>
      </c>
      <c r="CQ37" s="96">
        <f t="shared" si="19"/>
        <v>34</v>
      </c>
      <c r="CR37" s="96">
        <f t="shared" si="19"/>
        <v>0</v>
      </c>
      <c r="CS37" s="96">
        <f t="shared" si="19"/>
        <v>0</v>
      </c>
      <c r="CT37" s="96">
        <f t="shared" si="19"/>
        <v>14</v>
      </c>
      <c r="CU37" s="96">
        <f t="shared" si="19"/>
        <v>0</v>
      </c>
      <c r="CV37" s="96">
        <f t="shared" si="25"/>
        <v>0</v>
      </c>
      <c r="CW37" s="96">
        <f t="shared" si="25"/>
        <v>0</v>
      </c>
      <c r="CX37" s="96">
        <f t="shared" si="25"/>
        <v>0</v>
      </c>
      <c r="CY37" s="96">
        <f t="shared" si="25"/>
        <v>0</v>
      </c>
      <c r="CZ37" s="99"/>
      <c r="DA37" s="96">
        <f t="shared" si="20"/>
        <v>0</v>
      </c>
      <c r="DB37" s="96">
        <f t="shared" si="20"/>
        <v>0</v>
      </c>
      <c r="DC37" s="96">
        <f t="shared" si="20"/>
        <v>0</v>
      </c>
      <c r="DD37" s="96">
        <f t="shared" si="20"/>
        <v>0</v>
      </c>
      <c r="DE37" s="96">
        <f t="shared" si="20"/>
        <v>0</v>
      </c>
      <c r="DF37" s="96">
        <f t="shared" si="20"/>
        <v>0</v>
      </c>
      <c r="DG37" s="96">
        <f t="shared" si="20"/>
        <v>0</v>
      </c>
      <c r="DH37" s="96">
        <f t="shared" si="20"/>
        <v>0</v>
      </c>
      <c r="DI37" s="96">
        <f t="shared" si="20"/>
        <v>0</v>
      </c>
      <c r="DJ37" s="96">
        <f t="shared" si="20"/>
        <v>0</v>
      </c>
      <c r="DK37" s="96">
        <f t="shared" si="20"/>
        <v>0</v>
      </c>
      <c r="DL37" s="96">
        <f t="shared" si="20"/>
        <v>14</v>
      </c>
      <c r="DM37" s="96">
        <f t="shared" si="20"/>
        <v>0</v>
      </c>
      <c r="DN37" s="96">
        <f t="shared" si="20"/>
        <v>0</v>
      </c>
      <c r="DO37" s="96">
        <f t="shared" si="20"/>
        <v>34</v>
      </c>
      <c r="DP37" s="96">
        <f t="shared" si="20"/>
        <v>0</v>
      </c>
      <c r="DQ37" s="96">
        <f t="shared" si="26"/>
        <v>0</v>
      </c>
      <c r="DR37" s="96">
        <f t="shared" si="26"/>
        <v>0</v>
      </c>
      <c r="DS37" s="96">
        <f t="shared" si="26"/>
        <v>0</v>
      </c>
      <c r="DT37" s="96">
        <f t="shared" si="26"/>
        <v>0</v>
      </c>
      <c r="DU37" s="46"/>
      <c r="DV37" s="46"/>
      <c r="DW37" s="57"/>
      <c r="DX37" s="142"/>
      <c r="DY37" s="143"/>
      <c r="DZ37" s="143"/>
      <c r="EA37" s="143"/>
      <c r="EC37" s="8"/>
      <c r="ED37" s="52"/>
      <c r="EE37" s="42"/>
      <c r="EF37" s="42"/>
      <c r="EG37" s="4"/>
      <c r="EH37" s="197"/>
      <c r="EI37" s="194"/>
      <c r="EJ37" s="195"/>
      <c r="EK37" s="2"/>
      <c r="EL37" s="197" t="str">
        <f>IF(ISERROR(VLOOKUP(LARGE(EI36:EJ39,2),EI36:EJ39,2,0)),"",VLOOKUP(LARGE(EI36:EJ39,2),EI36:EJ39,2,0))</f>
        <v/>
      </c>
      <c r="EM37" s="194"/>
      <c r="EN37" s="2"/>
      <c r="EO37" s="196"/>
      <c r="EP37" s="196"/>
      <c r="EQ37" s="2"/>
      <c r="ER37" s="2"/>
    </row>
    <row r="38" spans="2:148" ht="18.7" customHeight="1" x14ac:dyDescent="0.25">
      <c r="B38" s="48" t="s">
        <v>26</v>
      </c>
      <c r="C38" s="48" t="s">
        <v>29</v>
      </c>
      <c r="D38" s="2"/>
      <c r="E38" s="208"/>
      <c r="F38" s="48" t="str">
        <f>VLOOKUP(B38,Paramètres!$C$10:$D$29,2,0)</f>
        <v>Pays de Galles</v>
      </c>
      <c r="G38" s="177">
        <v>43</v>
      </c>
      <c r="H38" s="172">
        <v>6</v>
      </c>
      <c r="I38" s="173">
        <v>3</v>
      </c>
      <c r="J38" s="180">
        <v>19</v>
      </c>
      <c r="K38" s="48" t="str">
        <f>VLOOKUP(C38,Paramètres!$C$10:$D$29,2,0)</f>
        <v>Géorgie</v>
      </c>
      <c r="L38" s="183">
        <f t="shared" si="12"/>
        <v>19</v>
      </c>
      <c r="M38" s="49" t="s">
        <v>134</v>
      </c>
      <c r="N38" s="84" t="s">
        <v>105</v>
      </c>
      <c r="O38" s="187" t="str">
        <f t="shared" si="5"/>
        <v>Pays de Galles</v>
      </c>
      <c r="P38" s="50" t="str">
        <f t="shared" si="13"/>
        <v>Géorgie</v>
      </c>
      <c r="Q38" s="50">
        <f t="shared" si="14"/>
        <v>43</v>
      </c>
      <c r="R38" s="50">
        <f t="shared" si="15"/>
        <v>19</v>
      </c>
      <c r="S38" s="50" t="str">
        <f t="shared" si="16"/>
        <v>non</v>
      </c>
      <c r="T38" s="94"/>
      <c r="U38" s="96">
        <f t="shared" si="17"/>
        <v>0</v>
      </c>
      <c r="V38" s="96">
        <f t="shared" si="17"/>
        <v>0</v>
      </c>
      <c r="W38" s="96">
        <f t="shared" si="17"/>
        <v>0</v>
      </c>
      <c r="X38" s="96">
        <f t="shared" si="17"/>
        <v>0</v>
      </c>
      <c r="Y38" s="96">
        <f t="shared" si="17"/>
        <v>0</v>
      </c>
      <c r="Z38" s="96">
        <f t="shared" si="17"/>
        <v>0</v>
      </c>
      <c r="AA38" s="96">
        <f t="shared" si="17"/>
        <v>0</v>
      </c>
      <c r="AB38" s="96">
        <f t="shared" si="17"/>
        <v>0</v>
      </c>
      <c r="AC38" s="96">
        <f t="shared" si="17"/>
        <v>0</v>
      </c>
      <c r="AD38" s="96">
        <f t="shared" si="17"/>
        <v>0</v>
      </c>
      <c r="AE38" s="96">
        <f t="shared" si="17"/>
        <v>1</v>
      </c>
      <c r="AF38" s="96">
        <f t="shared" si="17"/>
        <v>0</v>
      </c>
      <c r="AG38" s="96">
        <f t="shared" si="17"/>
        <v>0</v>
      </c>
      <c r="AH38" s="96">
        <f t="shared" si="17"/>
        <v>0</v>
      </c>
      <c r="AI38" s="96">
        <f t="shared" si="17"/>
        <v>0</v>
      </c>
      <c r="AJ38" s="96">
        <f t="shared" si="17"/>
        <v>0</v>
      </c>
      <c r="AK38" s="96">
        <f t="shared" si="23"/>
        <v>0</v>
      </c>
      <c r="AL38" s="96">
        <f t="shared" si="23"/>
        <v>0</v>
      </c>
      <c r="AM38" s="96">
        <f t="shared" si="23"/>
        <v>0</v>
      </c>
      <c r="AN38" s="96">
        <f t="shared" si="23"/>
        <v>0</v>
      </c>
      <c r="AO38" s="94"/>
      <c r="AP38" s="96">
        <f t="shared" si="18"/>
        <v>0</v>
      </c>
      <c r="AQ38" s="96">
        <f t="shared" si="18"/>
        <v>0</v>
      </c>
      <c r="AR38" s="96">
        <f t="shared" si="18"/>
        <v>0</v>
      </c>
      <c r="AS38" s="96">
        <f t="shared" si="18"/>
        <v>0</v>
      </c>
      <c r="AT38" s="96">
        <f t="shared" si="18"/>
        <v>0</v>
      </c>
      <c r="AU38" s="96">
        <f t="shared" si="18"/>
        <v>0</v>
      </c>
      <c r="AV38" s="96">
        <f t="shared" si="18"/>
        <v>0</v>
      </c>
      <c r="AW38" s="96">
        <f t="shared" si="18"/>
        <v>0</v>
      </c>
      <c r="AX38" s="96">
        <f t="shared" si="18"/>
        <v>0</v>
      </c>
      <c r="AY38" s="96">
        <f t="shared" si="18"/>
        <v>0</v>
      </c>
      <c r="AZ38" s="96">
        <f t="shared" si="18"/>
        <v>0</v>
      </c>
      <c r="BA38" s="96">
        <f t="shared" si="18"/>
        <v>0</v>
      </c>
      <c r="BB38" s="96">
        <f t="shared" si="18"/>
        <v>0</v>
      </c>
      <c r="BC38" s="96">
        <f t="shared" si="18"/>
        <v>0</v>
      </c>
      <c r="BD38" s="96">
        <f t="shared" si="18"/>
        <v>0</v>
      </c>
      <c r="BE38" s="96">
        <f t="shared" si="18"/>
        <v>0</v>
      </c>
      <c r="BF38" s="96">
        <f t="shared" si="24"/>
        <v>0</v>
      </c>
      <c r="BG38" s="96">
        <f t="shared" si="24"/>
        <v>0</v>
      </c>
      <c r="BH38" s="96">
        <f t="shared" si="24"/>
        <v>0</v>
      </c>
      <c r="BI38" s="96">
        <f t="shared" si="24"/>
        <v>0</v>
      </c>
      <c r="BJ38" s="94"/>
      <c r="BK38" s="96">
        <f t="shared" si="27"/>
        <v>0</v>
      </c>
      <c r="BL38" s="96">
        <f t="shared" si="27"/>
        <v>0</v>
      </c>
      <c r="BM38" s="96">
        <f t="shared" si="27"/>
        <v>0</v>
      </c>
      <c r="BN38" s="96">
        <f t="shared" si="27"/>
        <v>0</v>
      </c>
      <c r="BO38" s="96">
        <f t="shared" si="27"/>
        <v>0</v>
      </c>
      <c r="BP38" s="96">
        <f t="shared" si="27"/>
        <v>0</v>
      </c>
      <c r="BQ38" s="96">
        <f t="shared" si="27"/>
        <v>0</v>
      </c>
      <c r="BR38" s="96">
        <f t="shared" si="27"/>
        <v>0</v>
      </c>
      <c r="BS38" s="96">
        <f t="shared" si="27"/>
        <v>0</v>
      </c>
      <c r="BT38" s="96">
        <f t="shared" si="27"/>
        <v>0</v>
      </c>
      <c r="BU38" s="96">
        <f t="shared" si="28"/>
        <v>4</v>
      </c>
      <c r="BV38" s="96">
        <f t="shared" si="28"/>
        <v>0</v>
      </c>
      <c r="BW38" s="96">
        <f t="shared" si="28"/>
        <v>0</v>
      </c>
      <c r="BX38" s="96">
        <f t="shared" si="28"/>
        <v>0</v>
      </c>
      <c r="BY38" s="96">
        <f t="shared" si="28"/>
        <v>0</v>
      </c>
      <c r="BZ38" s="96">
        <f t="shared" si="28"/>
        <v>0</v>
      </c>
      <c r="CA38" s="96">
        <f t="shared" si="28"/>
        <v>0</v>
      </c>
      <c r="CB38" s="96">
        <f t="shared" si="28"/>
        <v>0</v>
      </c>
      <c r="CC38" s="96">
        <f t="shared" si="28"/>
        <v>0</v>
      </c>
      <c r="CD38" s="96">
        <f t="shared" si="28"/>
        <v>0</v>
      </c>
      <c r="CE38" s="99"/>
      <c r="CF38" s="96">
        <f t="shared" si="19"/>
        <v>0</v>
      </c>
      <c r="CG38" s="96">
        <f t="shared" si="19"/>
        <v>0</v>
      </c>
      <c r="CH38" s="96">
        <f t="shared" si="19"/>
        <v>0</v>
      </c>
      <c r="CI38" s="96">
        <f t="shared" si="19"/>
        <v>0</v>
      </c>
      <c r="CJ38" s="96">
        <f t="shared" si="19"/>
        <v>0</v>
      </c>
      <c r="CK38" s="96">
        <f t="shared" si="19"/>
        <v>0</v>
      </c>
      <c r="CL38" s="96">
        <f t="shared" si="19"/>
        <v>0</v>
      </c>
      <c r="CM38" s="96">
        <f t="shared" si="19"/>
        <v>0</v>
      </c>
      <c r="CN38" s="96">
        <f t="shared" si="19"/>
        <v>0</v>
      </c>
      <c r="CO38" s="96">
        <f t="shared" si="19"/>
        <v>0</v>
      </c>
      <c r="CP38" s="96">
        <f t="shared" si="19"/>
        <v>43</v>
      </c>
      <c r="CQ38" s="96">
        <f t="shared" si="19"/>
        <v>0</v>
      </c>
      <c r="CR38" s="96">
        <f t="shared" si="19"/>
        <v>0</v>
      </c>
      <c r="CS38" s="96">
        <f t="shared" si="19"/>
        <v>19</v>
      </c>
      <c r="CT38" s="96">
        <f t="shared" si="19"/>
        <v>0</v>
      </c>
      <c r="CU38" s="96">
        <f t="shared" si="19"/>
        <v>0</v>
      </c>
      <c r="CV38" s="96">
        <f t="shared" si="25"/>
        <v>0</v>
      </c>
      <c r="CW38" s="96">
        <f t="shared" si="25"/>
        <v>0</v>
      </c>
      <c r="CX38" s="96">
        <f t="shared" si="25"/>
        <v>0</v>
      </c>
      <c r="CY38" s="96">
        <f t="shared" si="25"/>
        <v>0</v>
      </c>
      <c r="CZ38" s="99"/>
      <c r="DA38" s="96">
        <f t="shared" si="20"/>
        <v>0</v>
      </c>
      <c r="DB38" s="96">
        <f t="shared" si="20"/>
        <v>0</v>
      </c>
      <c r="DC38" s="96">
        <f t="shared" si="20"/>
        <v>0</v>
      </c>
      <c r="DD38" s="96">
        <f t="shared" si="20"/>
        <v>0</v>
      </c>
      <c r="DE38" s="96">
        <f t="shared" si="20"/>
        <v>0</v>
      </c>
      <c r="DF38" s="96">
        <f t="shared" si="20"/>
        <v>0</v>
      </c>
      <c r="DG38" s="96">
        <f t="shared" si="20"/>
        <v>0</v>
      </c>
      <c r="DH38" s="96">
        <f t="shared" si="20"/>
        <v>0</v>
      </c>
      <c r="DI38" s="96">
        <f t="shared" si="20"/>
        <v>0</v>
      </c>
      <c r="DJ38" s="96">
        <f t="shared" si="20"/>
        <v>0</v>
      </c>
      <c r="DK38" s="96">
        <f t="shared" si="20"/>
        <v>19</v>
      </c>
      <c r="DL38" s="96">
        <f t="shared" si="20"/>
        <v>0</v>
      </c>
      <c r="DM38" s="96">
        <f t="shared" si="20"/>
        <v>0</v>
      </c>
      <c r="DN38" s="96">
        <f t="shared" si="20"/>
        <v>43</v>
      </c>
      <c r="DO38" s="96">
        <f t="shared" si="20"/>
        <v>0</v>
      </c>
      <c r="DP38" s="96">
        <f t="shared" si="20"/>
        <v>0</v>
      </c>
      <c r="DQ38" s="96">
        <f t="shared" si="26"/>
        <v>0</v>
      </c>
      <c r="DR38" s="96">
        <f t="shared" si="26"/>
        <v>0</v>
      </c>
      <c r="DS38" s="96">
        <f t="shared" si="26"/>
        <v>0</v>
      </c>
      <c r="DT38" s="96">
        <f t="shared" si="26"/>
        <v>0</v>
      </c>
      <c r="DU38" s="46"/>
      <c r="DV38" s="46"/>
      <c r="DW38" s="57"/>
      <c r="DX38" s="142"/>
      <c r="DY38" s="143"/>
      <c r="DZ38" s="143"/>
      <c r="EA38" s="143"/>
      <c r="EC38" s="8"/>
      <c r="ED38" s="9"/>
      <c r="EG38" s="4"/>
      <c r="EH38" s="197" t="str">
        <f>IF(ISERROR(VLOOKUP(LARGE(EE40:EF44,1),EE40:EF44,2,0)),"",VLOOKUP(LARGE(EE40:EF44,1),EE40:EF44,2,0))</f>
        <v/>
      </c>
      <c r="EI38" s="194"/>
      <c r="EJ38" s="195" t="str">
        <f>EH38</f>
        <v/>
      </c>
      <c r="EK38" s="2"/>
      <c r="EL38" s="198"/>
      <c r="EM38" s="200"/>
      <c r="EN38" s="2"/>
      <c r="EO38" s="196"/>
      <c r="EP38" s="196"/>
      <c r="EQ38" s="2"/>
      <c r="ER38" s="2"/>
    </row>
    <row r="39" spans="2:148" ht="18.7" customHeight="1" x14ac:dyDescent="0.2">
      <c r="B39" s="54" t="s">
        <v>28</v>
      </c>
      <c r="C39" s="54" t="s">
        <v>80</v>
      </c>
      <c r="D39" s="2"/>
      <c r="E39" s="209"/>
      <c r="F39" s="54" t="str">
        <f>VLOOKUP(B39,Paramètres!$C$10:$D$29,2,0)</f>
        <v>Fidji</v>
      </c>
      <c r="G39" s="178">
        <v>23</v>
      </c>
      <c r="H39" s="174">
        <v>2</v>
      </c>
      <c r="I39" s="175">
        <v>3</v>
      </c>
      <c r="J39" s="181">
        <v>24</v>
      </c>
      <c r="K39" s="54" t="str">
        <f>VLOOKUP(C39,Paramètres!$C$10:$D$29,2,0)</f>
        <v>Portugal</v>
      </c>
      <c r="L39" s="183">
        <f t="shared" si="12"/>
        <v>24</v>
      </c>
      <c r="M39" s="55" t="s">
        <v>135</v>
      </c>
      <c r="N39" s="86" t="s">
        <v>100</v>
      </c>
      <c r="O39" s="188" t="str">
        <f t="shared" si="5"/>
        <v>Portugal</v>
      </c>
      <c r="P39" s="56" t="str">
        <f t="shared" si="13"/>
        <v>Fidji</v>
      </c>
      <c r="Q39" s="56">
        <f t="shared" si="14"/>
        <v>24</v>
      </c>
      <c r="R39" s="56">
        <f t="shared" si="15"/>
        <v>23</v>
      </c>
      <c r="S39" s="56" t="str">
        <f t="shared" si="16"/>
        <v>oui</v>
      </c>
      <c r="T39" s="94"/>
      <c r="U39" s="96">
        <f t="shared" si="17"/>
        <v>0</v>
      </c>
      <c r="V39" s="96">
        <f t="shared" si="17"/>
        <v>0</v>
      </c>
      <c r="W39" s="96">
        <f t="shared" ref="W39:AL49" si="29">IF($F39=W$8,IF($H39&gt;=4,1,0),0)+IF($K39=W$8,IF($I39&gt;=4,1,0),0)</f>
        <v>0</v>
      </c>
      <c r="X39" s="96">
        <f t="shared" si="29"/>
        <v>0</v>
      </c>
      <c r="Y39" s="96">
        <f t="shared" si="29"/>
        <v>0</v>
      </c>
      <c r="Z39" s="96">
        <f t="shared" si="29"/>
        <v>0</v>
      </c>
      <c r="AA39" s="96">
        <f t="shared" si="29"/>
        <v>0</v>
      </c>
      <c r="AB39" s="96">
        <f t="shared" si="29"/>
        <v>0</v>
      </c>
      <c r="AC39" s="96">
        <f t="shared" si="29"/>
        <v>0</v>
      </c>
      <c r="AD39" s="96">
        <f t="shared" si="29"/>
        <v>0</v>
      </c>
      <c r="AE39" s="96">
        <f t="shared" si="29"/>
        <v>0</v>
      </c>
      <c r="AF39" s="96">
        <f t="shared" si="29"/>
        <v>0</v>
      </c>
      <c r="AG39" s="96">
        <f t="shared" si="29"/>
        <v>0</v>
      </c>
      <c r="AH39" s="96">
        <f t="shared" si="29"/>
        <v>0</v>
      </c>
      <c r="AI39" s="96">
        <f t="shared" si="29"/>
        <v>0</v>
      </c>
      <c r="AJ39" s="96">
        <f t="shared" si="29"/>
        <v>0</v>
      </c>
      <c r="AK39" s="96">
        <f t="shared" si="29"/>
        <v>0</v>
      </c>
      <c r="AL39" s="96">
        <f t="shared" si="29"/>
        <v>0</v>
      </c>
      <c r="AM39" s="96">
        <f t="shared" si="23"/>
        <v>0</v>
      </c>
      <c r="AN39" s="96">
        <f t="shared" si="23"/>
        <v>0</v>
      </c>
      <c r="AO39" s="94"/>
      <c r="AP39" s="96">
        <f t="shared" si="18"/>
        <v>0</v>
      </c>
      <c r="AQ39" s="96">
        <f t="shared" si="18"/>
        <v>0</v>
      </c>
      <c r="AR39" s="96">
        <f t="shared" ref="AR39:BG49" si="30">IF($P39=AR$8,IF($S39="oui",1,0),0)</f>
        <v>0</v>
      </c>
      <c r="AS39" s="96">
        <f t="shared" si="30"/>
        <v>0</v>
      </c>
      <c r="AT39" s="96">
        <f t="shared" si="30"/>
        <v>0</v>
      </c>
      <c r="AU39" s="96">
        <f t="shared" si="30"/>
        <v>0</v>
      </c>
      <c r="AV39" s="96">
        <f t="shared" si="30"/>
        <v>0</v>
      </c>
      <c r="AW39" s="96">
        <f t="shared" si="30"/>
        <v>0</v>
      </c>
      <c r="AX39" s="96">
        <f t="shared" si="30"/>
        <v>0</v>
      </c>
      <c r="AY39" s="96">
        <f t="shared" si="30"/>
        <v>0</v>
      </c>
      <c r="AZ39" s="96">
        <f t="shared" si="30"/>
        <v>0</v>
      </c>
      <c r="BA39" s="96">
        <f t="shared" si="30"/>
        <v>0</v>
      </c>
      <c r="BB39" s="96">
        <f t="shared" si="30"/>
        <v>1</v>
      </c>
      <c r="BC39" s="96">
        <f t="shared" si="30"/>
        <v>0</v>
      </c>
      <c r="BD39" s="96">
        <f t="shared" si="30"/>
        <v>0</v>
      </c>
      <c r="BE39" s="96">
        <f t="shared" si="30"/>
        <v>0</v>
      </c>
      <c r="BF39" s="96">
        <f t="shared" si="30"/>
        <v>0</v>
      </c>
      <c r="BG39" s="96">
        <f t="shared" si="30"/>
        <v>0</v>
      </c>
      <c r="BH39" s="96">
        <f t="shared" si="24"/>
        <v>0</v>
      </c>
      <c r="BI39" s="96">
        <f t="shared" si="24"/>
        <v>0</v>
      </c>
      <c r="BJ39" s="94"/>
      <c r="BK39" s="96">
        <f t="shared" si="27"/>
        <v>0</v>
      </c>
      <c r="BL39" s="96">
        <f t="shared" si="27"/>
        <v>0</v>
      </c>
      <c r="BM39" s="96">
        <f t="shared" si="27"/>
        <v>0</v>
      </c>
      <c r="BN39" s="96">
        <f t="shared" si="27"/>
        <v>0</v>
      </c>
      <c r="BO39" s="96">
        <f t="shared" si="27"/>
        <v>0</v>
      </c>
      <c r="BP39" s="96">
        <f t="shared" si="27"/>
        <v>0</v>
      </c>
      <c r="BQ39" s="96">
        <f t="shared" si="27"/>
        <v>0</v>
      </c>
      <c r="BR39" s="96">
        <f t="shared" si="27"/>
        <v>0</v>
      </c>
      <c r="BS39" s="96">
        <f t="shared" si="27"/>
        <v>0</v>
      </c>
      <c r="BT39" s="96">
        <f t="shared" si="27"/>
        <v>0</v>
      </c>
      <c r="BU39" s="96">
        <f t="shared" si="28"/>
        <v>0</v>
      </c>
      <c r="BV39" s="96">
        <f t="shared" si="28"/>
        <v>0</v>
      </c>
      <c r="BW39" s="96">
        <f t="shared" si="28"/>
        <v>0</v>
      </c>
      <c r="BX39" s="96">
        <f t="shared" si="28"/>
        <v>0</v>
      </c>
      <c r="BY39" s="96">
        <f t="shared" si="28"/>
        <v>4</v>
      </c>
      <c r="BZ39" s="96">
        <f t="shared" si="28"/>
        <v>0</v>
      </c>
      <c r="CA39" s="96">
        <f t="shared" si="28"/>
        <v>0</v>
      </c>
      <c r="CB39" s="96">
        <f t="shared" si="28"/>
        <v>0</v>
      </c>
      <c r="CC39" s="96">
        <f t="shared" si="28"/>
        <v>0</v>
      </c>
      <c r="CD39" s="96">
        <f t="shared" si="28"/>
        <v>0</v>
      </c>
      <c r="CE39" s="99"/>
      <c r="CF39" s="96">
        <f t="shared" si="19"/>
        <v>0</v>
      </c>
      <c r="CG39" s="96">
        <f t="shared" si="19"/>
        <v>0</v>
      </c>
      <c r="CH39" s="96">
        <f t="shared" ref="CH39:CW49" si="31">IF($F39=CH$8,$G39)+IF($K39=CH$8,$J39)</f>
        <v>0</v>
      </c>
      <c r="CI39" s="96">
        <f t="shared" si="31"/>
        <v>0</v>
      </c>
      <c r="CJ39" s="96">
        <f t="shared" si="31"/>
        <v>0</v>
      </c>
      <c r="CK39" s="96">
        <f t="shared" si="31"/>
        <v>0</v>
      </c>
      <c r="CL39" s="96">
        <f t="shared" si="31"/>
        <v>0</v>
      </c>
      <c r="CM39" s="96">
        <f t="shared" si="31"/>
        <v>0</v>
      </c>
      <c r="CN39" s="96">
        <f t="shared" si="31"/>
        <v>0</v>
      </c>
      <c r="CO39" s="96">
        <f t="shared" si="31"/>
        <v>0</v>
      </c>
      <c r="CP39" s="96">
        <f t="shared" si="31"/>
        <v>0</v>
      </c>
      <c r="CQ39" s="96">
        <f t="shared" si="31"/>
        <v>0</v>
      </c>
      <c r="CR39" s="96">
        <f t="shared" si="31"/>
        <v>23</v>
      </c>
      <c r="CS39" s="96">
        <f t="shared" si="31"/>
        <v>0</v>
      </c>
      <c r="CT39" s="96">
        <f t="shared" si="31"/>
        <v>24</v>
      </c>
      <c r="CU39" s="96">
        <f t="shared" si="31"/>
        <v>0</v>
      </c>
      <c r="CV39" s="96">
        <f t="shared" si="31"/>
        <v>0</v>
      </c>
      <c r="CW39" s="96">
        <f t="shared" si="31"/>
        <v>0</v>
      </c>
      <c r="CX39" s="96">
        <f t="shared" si="25"/>
        <v>0</v>
      </c>
      <c r="CY39" s="96">
        <f t="shared" si="25"/>
        <v>0</v>
      </c>
      <c r="CZ39" s="99"/>
      <c r="DA39" s="96">
        <f t="shared" si="20"/>
        <v>0</v>
      </c>
      <c r="DB39" s="96">
        <f t="shared" si="20"/>
        <v>0</v>
      </c>
      <c r="DC39" s="96">
        <f t="shared" ref="DC39:DR49" si="32">IF($F39=DC$8,$J39)+IF($K39=DC$8,$G39)</f>
        <v>0</v>
      </c>
      <c r="DD39" s="96">
        <f t="shared" si="32"/>
        <v>0</v>
      </c>
      <c r="DE39" s="96">
        <f t="shared" si="32"/>
        <v>0</v>
      </c>
      <c r="DF39" s="96">
        <f t="shared" si="32"/>
        <v>0</v>
      </c>
      <c r="DG39" s="96">
        <f t="shared" si="32"/>
        <v>0</v>
      </c>
      <c r="DH39" s="96">
        <f t="shared" si="32"/>
        <v>0</v>
      </c>
      <c r="DI39" s="96">
        <f t="shared" si="32"/>
        <v>0</v>
      </c>
      <c r="DJ39" s="96">
        <f t="shared" si="32"/>
        <v>0</v>
      </c>
      <c r="DK39" s="96">
        <f t="shared" si="32"/>
        <v>0</v>
      </c>
      <c r="DL39" s="96">
        <f t="shared" si="32"/>
        <v>0</v>
      </c>
      <c r="DM39" s="96">
        <f t="shared" si="32"/>
        <v>24</v>
      </c>
      <c r="DN39" s="96">
        <f t="shared" si="32"/>
        <v>0</v>
      </c>
      <c r="DO39" s="96">
        <f t="shared" si="32"/>
        <v>23</v>
      </c>
      <c r="DP39" s="96">
        <f t="shared" si="32"/>
        <v>0</v>
      </c>
      <c r="DQ39" s="96">
        <f t="shared" si="32"/>
        <v>0</v>
      </c>
      <c r="DR39" s="96">
        <f t="shared" si="32"/>
        <v>0</v>
      </c>
      <c r="DS39" s="96">
        <f t="shared" si="26"/>
        <v>0</v>
      </c>
      <c r="DT39" s="96">
        <f t="shared" si="26"/>
        <v>0</v>
      </c>
      <c r="DU39" s="46"/>
      <c r="DV39" s="46"/>
      <c r="DW39" s="57"/>
      <c r="DX39" s="57"/>
      <c r="DY39" s="2"/>
      <c r="DZ39" s="2"/>
      <c r="EA39" s="2"/>
      <c r="EB39" s="206"/>
      <c r="EC39" s="206"/>
      <c r="ED39" s="155"/>
      <c r="EE39" s="8" t="s">
        <v>0</v>
      </c>
      <c r="EF39" s="8"/>
      <c r="EG39" s="2"/>
      <c r="EH39" s="198"/>
      <c r="EI39" s="200"/>
      <c r="EJ39" s="195"/>
      <c r="EK39" s="2"/>
      <c r="EL39" s="52" t="s">
        <v>179</v>
      </c>
      <c r="EM39" s="42"/>
      <c r="EN39" s="2"/>
      <c r="EO39" s="9"/>
      <c r="EP39" s="11"/>
      <c r="EQ39" s="2"/>
      <c r="ER39" s="2"/>
    </row>
    <row r="40" spans="2:148" ht="18.7" customHeight="1" x14ac:dyDescent="0.2">
      <c r="B40" s="43" t="s">
        <v>30</v>
      </c>
      <c r="C40" s="43" t="s">
        <v>32</v>
      </c>
      <c r="D40" s="2"/>
      <c r="E40" s="210" t="s">
        <v>43</v>
      </c>
      <c r="F40" s="43" t="str">
        <f>VLOOKUP(B40,Paramètres!$C$10:$D$29,2,0)</f>
        <v>Angleterre</v>
      </c>
      <c r="G40" s="176">
        <v>27</v>
      </c>
      <c r="H40" s="170">
        <v>0</v>
      </c>
      <c r="I40" s="171">
        <v>1</v>
      </c>
      <c r="J40" s="179">
        <v>10</v>
      </c>
      <c r="K40" s="43" t="str">
        <f>VLOOKUP(C40,Paramètres!$C$10:$D$29,2,0)</f>
        <v>Argentine</v>
      </c>
      <c r="L40" s="183">
        <f t="shared" si="12"/>
        <v>10</v>
      </c>
      <c r="M40" s="44" t="s">
        <v>136</v>
      </c>
      <c r="N40" s="83" t="s">
        <v>102</v>
      </c>
      <c r="O40" s="186" t="str">
        <f t="shared" si="5"/>
        <v>Angleterre</v>
      </c>
      <c r="P40" s="45" t="str">
        <f t="shared" si="13"/>
        <v>Argentine</v>
      </c>
      <c r="Q40" s="45">
        <f t="shared" si="14"/>
        <v>27</v>
      </c>
      <c r="R40" s="45">
        <f t="shared" si="15"/>
        <v>10</v>
      </c>
      <c r="S40" s="45" t="str">
        <f t="shared" si="16"/>
        <v>non</v>
      </c>
      <c r="T40" s="94"/>
      <c r="U40" s="96">
        <f t="shared" ref="U40:AJ49" si="33">IF($F40=U$8,IF($H40&gt;=4,1,0),0)+IF($K40=U$8,IF($I40&gt;=4,1,0),0)</f>
        <v>0</v>
      </c>
      <c r="V40" s="96">
        <f t="shared" si="33"/>
        <v>0</v>
      </c>
      <c r="W40" s="96">
        <f t="shared" si="33"/>
        <v>0</v>
      </c>
      <c r="X40" s="96">
        <f t="shared" si="33"/>
        <v>0</v>
      </c>
      <c r="Y40" s="96">
        <f t="shared" si="33"/>
        <v>0</v>
      </c>
      <c r="Z40" s="96">
        <f t="shared" si="33"/>
        <v>0</v>
      </c>
      <c r="AA40" s="96">
        <f t="shared" si="33"/>
        <v>0</v>
      </c>
      <c r="AB40" s="96">
        <f t="shared" si="33"/>
        <v>0</v>
      </c>
      <c r="AC40" s="96">
        <f t="shared" si="33"/>
        <v>0</v>
      </c>
      <c r="AD40" s="96">
        <f t="shared" si="33"/>
        <v>0</v>
      </c>
      <c r="AE40" s="96">
        <f t="shared" si="33"/>
        <v>0</v>
      </c>
      <c r="AF40" s="96">
        <f t="shared" si="33"/>
        <v>0</v>
      </c>
      <c r="AG40" s="96">
        <f t="shared" si="33"/>
        <v>0</v>
      </c>
      <c r="AH40" s="96">
        <f t="shared" si="33"/>
        <v>0</v>
      </c>
      <c r="AI40" s="96">
        <f t="shared" si="33"/>
        <v>0</v>
      </c>
      <c r="AJ40" s="96">
        <f t="shared" si="33"/>
        <v>0</v>
      </c>
      <c r="AK40" s="96">
        <f t="shared" si="29"/>
        <v>0</v>
      </c>
      <c r="AL40" s="96">
        <f t="shared" si="29"/>
        <v>0</v>
      </c>
      <c r="AM40" s="96">
        <f t="shared" si="23"/>
        <v>0</v>
      </c>
      <c r="AN40" s="96">
        <f t="shared" si="23"/>
        <v>0</v>
      </c>
      <c r="AO40" s="94"/>
      <c r="AP40" s="96">
        <f t="shared" ref="AP40:BE49" si="34">IF($P40=AP$8,IF($S40="oui",1,0),0)</f>
        <v>0</v>
      </c>
      <c r="AQ40" s="96">
        <f t="shared" si="34"/>
        <v>0</v>
      </c>
      <c r="AR40" s="96">
        <f t="shared" si="34"/>
        <v>0</v>
      </c>
      <c r="AS40" s="96">
        <f t="shared" si="34"/>
        <v>0</v>
      </c>
      <c r="AT40" s="96">
        <f t="shared" si="34"/>
        <v>0</v>
      </c>
      <c r="AU40" s="96">
        <f t="shared" si="34"/>
        <v>0</v>
      </c>
      <c r="AV40" s="96">
        <f t="shared" si="34"/>
        <v>0</v>
      </c>
      <c r="AW40" s="96">
        <f t="shared" si="34"/>
        <v>0</v>
      </c>
      <c r="AX40" s="96">
        <f t="shared" si="34"/>
        <v>0</v>
      </c>
      <c r="AY40" s="96">
        <f t="shared" si="34"/>
        <v>0</v>
      </c>
      <c r="AZ40" s="96">
        <f t="shared" si="34"/>
        <v>0</v>
      </c>
      <c r="BA40" s="96">
        <f t="shared" si="34"/>
        <v>0</v>
      </c>
      <c r="BB40" s="96">
        <f t="shared" si="34"/>
        <v>0</v>
      </c>
      <c r="BC40" s="96">
        <f t="shared" si="34"/>
        <v>0</v>
      </c>
      <c r="BD40" s="96">
        <f t="shared" si="34"/>
        <v>0</v>
      </c>
      <c r="BE40" s="96">
        <f t="shared" si="34"/>
        <v>0</v>
      </c>
      <c r="BF40" s="96">
        <f t="shared" si="30"/>
        <v>0</v>
      </c>
      <c r="BG40" s="96">
        <f t="shared" si="30"/>
        <v>0</v>
      </c>
      <c r="BH40" s="96">
        <f t="shared" si="24"/>
        <v>0</v>
      </c>
      <c r="BI40" s="96">
        <f t="shared" si="24"/>
        <v>0</v>
      </c>
      <c r="BJ40" s="94"/>
      <c r="BK40" s="96">
        <f t="shared" ref="BK40:BT49" si="35">IF($O40=BK$8,4,IF(AND(OR($F40=BK$8,$K40=BK$8),$O40="Nul"),2,0))</f>
        <v>0</v>
      </c>
      <c r="BL40" s="96">
        <f t="shared" si="35"/>
        <v>0</v>
      </c>
      <c r="BM40" s="96">
        <f t="shared" si="35"/>
        <v>0</v>
      </c>
      <c r="BN40" s="96">
        <f t="shared" si="35"/>
        <v>0</v>
      </c>
      <c r="BO40" s="96">
        <f t="shared" si="35"/>
        <v>0</v>
      </c>
      <c r="BP40" s="96">
        <f t="shared" si="35"/>
        <v>0</v>
      </c>
      <c r="BQ40" s="96">
        <f t="shared" si="35"/>
        <v>0</v>
      </c>
      <c r="BR40" s="96">
        <f t="shared" si="35"/>
        <v>0</v>
      </c>
      <c r="BS40" s="96">
        <f t="shared" si="35"/>
        <v>0</v>
      </c>
      <c r="BT40" s="96">
        <f t="shared" si="35"/>
        <v>0</v>
      </c>
      <c r="BU40" s="96">
        <f t="shared" ref="BU40:CD49" si="36">IF($O40=BU$8,4,IF(AND(OR($F40=BU$8,$K40=BU$8),$O40="Nul"),2,0))</f>
        <v>0</v>
      </c>
      <c r="BV40" s="96">
        <f t="shared" si="36"/>
        <v>0</v>
      </c>
      <c r="BW40" s="96">
        <f t="shared" si="36"/>
        <v>0</v>
      </c>
      <c r="BX40" s="96">
        <f t="shared" si="36"/>
        <v>0</v>
      </c>
      <c r="BY40" s="96">
        <f t="shared" si="36"/>
        <v>0</v>
      </c>
      <c r="BZ40" s="96">
        <f t="shared" si="36"/>
        <v>4</v>
      </c>
      <c r="CA40" s="96">
        <f t="shared" si="36"/>
        <v>0</v>
      </c>
      <c r="CB40" s="96">
        <f t="shared" si="36"/>
        <v>0</v>
      </c>
      <c r="CC40" s="96">
        <f t="shared" si="36"/>
        <v>0</v>
      </c>
      <c r="CD40" s="96">
        <f t="shared" si="36"/>
        <v>0</v>
      </c>
      <c r="CE40" s="99"/>
      <c r="CF40" s="96">
        <f t="shared" ref="CF40:CU49" si="37">IF($F40=CF$8,$G40)+IF($K40=CF$8,$J40)</f>
        <v>0</v>
      </c>
      <c r="CG40" s="96">
        <f t="shared" si="37"/>
        <v>0</v>
      </c>
      <c r="CH40" s="96">
        <f t="shared" si="37"/>
        <v>0</v>
      </c>
      <c r="CI40" s="96">
        <f t="shared" si="37"/>
        <v>0</v>
      </c>
      <c r="CJ40" s="96">
        <f t="shared" si="37"/>
        <v>0</v>
      </c>
      <c r="CK40" s="96">
        <f t="shared" si="37"/>
        <v>0</v>
      </c>
      <c r="CL40" s="96">
        <f t="shared" si="37"/>
        <v>0</v>
      </c>
      <c r="CM40" s="96">
        <f t="shared" si="37"/>
        <v>0</v>
      </c>
      <c r="CN40" s="96">
        <f t="shared" si="37"/>
        <v>0</v>
      </c>
      <c r="CO40" s="96">
        <f t="shared" si="37"/>
        <v>0</v>
      </c>
      <c r="CP40" s="96">
        <f t="shared" si="37"/>
        <v>0</v>
      </c>
      <c r="CQ40" s="96">
        <f t="shared" si="37"/>
        <v>0</v>
      </c>
      <c r="CR40" s="96">
        <f t="shared" si="37"/>
        <v>0</v>
      </c>
      <c r="CS40" s="96">
        <f t="shared" si="37"/>
        <v>0</v>
      </c>
      <c r="CT40" s="96">
        <f t="shared" si="37"/>
        <v>0</v>
      </c>
      <c r="CU40" s="96">
        <f t="shared" si="37"/>
        <v>27</v>
      </c>
      <c r="CV40" s="96">
        <f t="shared" si="31"/>
        <v>0</v>
      </c>
      <c r="CW40" s="96">
        <f t="shared" si="31"/>
        <v>10</v>
      </c>
      <c r="CX40" s="96">
        <f t="shared" si="25"/>
        <v>0</v>
      </c>
      <c r="CY40" s="96">
        <f t="shared" si="25"/>
        <v>0</v>
      </c>
      <c r="CZ40" s="99"/>
      <c r="DA40" s="96">
        <f t="shared" ref="DA40:DP49" si="38">IF($F40=DA$8,$J40)+IF($K40=DA$8,$G40)</f>
        <v>0</v>
      </c>
      <c r="DB40" s="96">
        <f t="shared" si="38"/>
        <v>0</v>
      </c>
      <c r="DC40" s="96">
        <f t="shared" si="38"/>
        <v>0</v>
      </c>
      <c r="DD40" s="96">
        <f t="shared" si="38"/>
        <v>0</v>
      </c>
      <c r="DE40" s="96">
        <f t="shared" si="38"/>
        <v>0</v>
      </c>
      <c r="DF40" s="96">
        <f t="shared" si="38"/>
        <v>0</v>
      </c>
      <c r="DG40" s="96">
        <f t="shared" si="38"/>
        <v>0</v>
      </c>
      <c r="DH40" s="96">
        <f t="shared" si="38"/>
        <v>0</v>
      </c>
      <c r="DI40" s="96">
        <f t="shared" si="38"/>
        <v>0</v>
      </c>
      <c r="DJ40" s="96">
        <f t="shared" si="38"/>
        <v>0</v>
      </c>
      <c r="DK40" s="96">
        <f t="shared" si="38"/>
        <v>0</v>
      </c>
      <c r="DL40" s="96">
        <f t="shared" si="38"/>
        <v>0</v>
      </c>
      <c r="DM40" s="96">
        <f t="shared" si="38"/>
        <v>0</v>
      </c>
      <c r="DN40" s="96">
        <f t="shared" si="38"/>
        <v>0</v>
      </c>
      <c r="DO40" s="96">
        <f t="shared" si="38"/>
        <v>0</v>
      </c>
      <c r="DP40" s="96">
        <f t="shared" si="38"/>
        <v>10</v>
      </c>
      <c r="DQ40" s="96">
        <f t="shared" si="32"/>
        <v>0</v>
      </c>
      <c r="DR40" s="96">
        <f t="shared" si="32"/>
        <v>27</v>
      </c>
      <c r="DS40" s="96">
        <f t="shared" si="26"/>
        <v>0</v>
      </c>
      <c r="DT40" s="96">
        <f t="shared" si="26"/>
        <v>0</v>
      </c>
      <c r="DU40" s="46"/>
      <c r="DV40" s="105" t="s">
        <v>43</v>
      </c>
      <c r="DW40" s="74" t="s">
        <v>1</v>
      </c>
      <c r="DX40" s="74" t="s">
        <v>5</v>
      </c>
      <c r="DY40" s="118" t="s">
        <v>150</v>
      </c>
      <c r="DZ40" s="118" t="s">
        <v>151</v>
      </c>
      <c r="EA40" s="119" t="s">
        <v>4</v>
      </c>
      <c r="EC40" s="8"/>
      <c r="ED40" s="106" t="s">
        <v>55</v>
      </c>
      <c r="EE40" s="193"/>
      <c r="EF40" s="195" t="str">
        <f>ED41</f>
        <v>France</v>
      </c>
      <c r="EG40" s="2"/>
      <c r="EH40" s="52" t="s">
        <v>178</v>
      </c>
      <c r="EI40" s="42"/>
      <c r="EJ40" s="42"/>
      <c r="EK40" s="2"/>
      <c r="EL40" s="9"/>
      <c r="EM40" s="42"/>
      <c r="EN40" s="2"/>
      <c r="EO40" s="35"/>
      <c r="EP40" s="11"/>
      <c r="EQ40" s="2"/>
      <c r="ER40" s="2"/>
    </row>
    <row r="41" spans="2:148" ht="18.7" customHeight="1" x14ac:dyDescent="0.2">
      <c r="B41" s="48" t="s">
        <v>31</v>
      </c>
      <c r="C41" s="48" t="s">
        <v>81</v>
      </c>
      <c r="D41" s="2"/>
      <c r="E41" s="211"/>
      <c r="F41" s="48" t="str">
        <f>VLOOKUP(B41,Paramètres!$C$10:$D$29,2,0)</f>
        <v>Japon</v>
      </c>
      <c r="G41" s="177">
        <v>42</v>
      </c>
      <c r="H41" s="172">
        <v>6</v>
      </c>
      <c r="I41" s="173">
        <v>2</v>
      </c>
      <c r="J41" s="180">
        <v>12</v>
      </c>
      <c r="K41" s="48" t="str">
        <f>VLOOKUP(C41,Paramètres!$C$10:$D$29,2,0)</f>
        <v>Chili</v>
      </c>
      <c r="L41" s="183">
        <f t="shared" si="12"/>
        <v>12</v>
      </c>
      <c r="M41" s="49" t="s">
        <v>137</v>
      </c>
      <c r="N41" s="84" t="s">
        <v>100</v>
      </c>
      <c r="O41" s="187" t="str">
        <f t="shared" si="5"/>
        <v>Japon</v>
      </c>
      <c r="P41" s="50" t="str">
        <f t="shared" si="13"/>
        <v>Chili</v>
      </c>
      <c r="Q41" s="50">
        <f t="shared" si="14"/>
        <v>42</v>
      </c>
      <c r="R41" s="50">
        <f t="shared" si="15"/>
        <v>12</v>
      </c>
      <c r="S41" s="50" t="str">
        <f t="shared" si="16"/>
        <v>non</v>
      </c>
      <c r="T41" s="94"/>
      <c r="U41" s="96">
        <f t="shared" si="33"/>
        <v>0</v>
      </c>
      <c r="V41" s="96">
        <f t="shared" si="33"/>
        <v>0</v>
      </c>
      <c r="W41" s="96">
        <f t="shared" si="33"/>
        <v>0</v>
      </c>
      <c r="X41" s="96">
        <f t="shared" si="33"/>
        <v>0</v>
      </c>
      <c r="Y41" s="96">
        <f t="shared" si="33"/>
        <v>0</v>
      </c>
      <c r="Z41" s="96">
        <f t="shared" si="33"/>
        <v>0</v>
      </c>
      <c r="AA41" s="96">
        <f t="shared" si="33"/>
        <v>0</v>
      </c>
      <c r="AB41" s="96">
        <f t="shared" si="33"/>
        <v>0</v>
      </c>
      <c r="AC41" s="96">
        <f t="shared" si="33"/>
        <v>0</v>
      </c>
      <c r="AD41" s="96">
        <f t="shared" si="33"/>
        <v>0</v>
      </c>
      <c r="AE41" s="96">
        <f t="shared" si="33"/>
        <v>0</v>
      </c>
      <c r="AF41" s="96">
        <f t="shared" si="33"/>
        <v>0</v>
      </c>
      <c r="AG41" s="96">
        <f t="shared" si="33"/>
        <v>0</v>
      </c>
      <c r="AH41" s="96">
        <f t="shared" si="33"/>
        <v>0</v>
      </c>
      <c r="AI41" s="96">
        <f t="shared" si="33"/>
        <v>0</v>
      </c>
      <c r="AJ41" s="96">
        <f t="shared" si="33"/>
        <v>0</v>
      </c>
      <c r="AK41" s="96">
        <f t="shared" si="29"/>
        <v>1</v>
      </c>
      <c r="AL41" s="96">
        <f t="shared" si="29"/>
        <v>0</v>
      </c>
      <c r="AM41" s="96">
        <f t="shared" si="23"/>
        <v>0</v>
      </c>
      <c r="AN41" s="96">
        <f t="shared" si="23"/>
        <v>0</v>
      </c>
      <c r="AO41" s="94"/>
      <c r="AP41" s="96">
        <f t="shared" si="34"/>
        <v>0</v>
      </c>
      <c r="AQ41" s="96">
        <f t="shared" si="34"/>
        <v>0</v>
      </c>
      <c r="AR41" s="96">
        <f t="shared" si="34"/>
        <v>0</v>
      </c>
      <c r="AS41" s="96">
        <f t="shared" si="34"/>
        <v>0</v>
      </c>
      <c r="AT41" s="96">
        <f t="shared" si="34"/>
        <v>0</v>
      </c>
      <c r="AU41" s="96">
        <f t="shared" si="34"/>
        <v>0</v>
      </c>
      <c r="AV41" s="96">
        <f t="shared" si="34"/>
        <v>0</v>
      </c>
      <c r="AW41" s="96">
        <f t="shared" si="34"/>
        <v>0</v>
      </c>
      <c r="AX41" s="96">
        <f t="shared" si="34"/>
        <v>0</v>
      </c>
      <c r="AY41" s="96">
        <f t="shared" si="34"/>
        <v>0</v>
      </c>
      <c r="AZ41" s="96">
        <f t="shared" si="34"/>
        <v>0</v>
      </c>
      <c r="BA41" s="96">
        <f t="shared" si="34"/>
        <v>0</v>
      </c>
      <c r="BB41" s="96">
        <f t="shared" si="34"/>
        <v>0</v>
      </c>
      <c r="BC41" s="96">
        <f t="shared" si="34"/>
        <v>0</v>
      </c>
      <c r="BD41" s="96">
        <f t="shared" si="34"/>
        <v>0</v>
      </c>
      <c r="BE41" s="96">
        <f t="shared" si="34"/>
        <v>0</v>
      </c>
      <c r="BF41" s="96">
        <f t="shared" si="30"/>
        <v>0</v>
      </c>
      <c r="BG41" s="96">
        <f t="shared" si="30"/>
        <v>0</v>
      </c>
      <c r="BH41" s="96">
        <f t="shared" si="24"/>
        <v>0</v>
      </c>
      <c r="BI41" s="96">
        <f t="shared" si="24"/>
        <v>0</v>
      </c>
      <c r="BJ41" s="94"/>
      <c r="BK41" s="96">
        <f t="shared" si="35"/>
        <v>0</v>
      </c>
      <c r="BL41" s="96">
        <f t="shared" si="35"/>
        <v>0</v>
      </c>
      <c r="BM41" s="96">
        <f t="shared" si="35"/>
        <v>0</v>
      </c>
      <c r="BN41" s="96">
        <f t="shared" si="35"/>
        <v>0</v>
      </c>
      <c r="BO41" s="96">
        <f t="shared" si="35"/>
        <v>0</v>
      </c>
      <c r="BP41" s="96">
        <f t="shared" si="35"/>
        <v>0</v>
      </c>
      <c r="BQ41" s="96">
        <f t="shared" si="35"/>
        <v>0</v>
      </c>
      <c r="BR41" s="96">
        <f t="shared" si="35"/>
        <v>0</v>
      </c>
      <c r="BS41" s="96">
        <f t="shared" si="35"/>
        <v>0</v>
      </c>
      <c r="BT41" s="96">
        <f t="shared" si="35"/>
        <v>0</v>
      </c>
      <c r="BU41" s="96">
        <f t="shared" si="36"/>
        <v>0</v>
      </c>
      <c r="BV41" s="96">
        <f t="shared" si="36"/>
        <v>0</v>
      </c>
      <c r="BW41" s="96">
        <f t="shared" si="36"/>
        <v>0</v>
      </c>
      <c r="BX41" s="96">
        <f t="shared" si="36"/>
        <v>0</v>
      </c>
      <c r="BY41" s="96">
        <f t="shared" si="36"/>
        <v>0</v>
      </c>
      <c r="BZ41" s="96">
        <f t="shared" si="36"/>
        <v>0</v>
      </c>
      <c r="CA41" s="96">
        <f t="shared" si="36"/>
        <v>4</v>
      </c>
      <c r="CB41" s="96">
        <f t="shared" si="36"/>
        <v>0</v>
      </c>
      <c r="CC41" s="96">
        <f t="shared" si="36"/>
        <v>0</v>
      </c>
      <c r="CD41" s="96">
        <f t="shared" si="36"/>
        <v>0</v>
      </c>
      <c r="CE41" s="99"/>
      <c r="CF41" s="96">
        <f t="shared" si="37"/>
        <v>0</v>
      </c>
      <c r="CG41" s="96">
        <f t="shared" si="37"/>
        <v>0</v>
      </c>
      <c r="CH41" s="96">
        <f t="shared" si="37"/>
        <v>0</v>
      </c>
      <c r="CI41" s="96">
        <f t="shared" si="37"/>
        <v>0</v>
      </c>
      <c r="CJ41" s="96">
        <f t="shared" si="37"/>
        <v>0</v>
      </c>
      <c r="CK41" s="96">
        <f t="shared" si="37"/>
        <v>0</v>
      </c>
      <c r="CL41" s="96">
        <f t="shared" si="37"/>
        <v>0</v>
      </c>
      <c r="CM41" s="96">
        <f t="shared" si="37"/>
        <v>0</v>
      </c>
      <c r="CN41" s="96">
        <f t="shared" si="37"/>
        <v>0</v>
      </c>
      <c r="CO41" s="96">
        <f t="shared" si="37"/>
        <v>0</v>
      </c>
      <c r="CP41" s="96">
        <f t="shared" si="37"/>
        <v>0</v>
      </c>
      <c r="CQ41" s="96">
        <f t="shared" si="37"/>
        <v>0</v>
      </c>
      <c r="CR41" s="96">
        <f t="shared" si="37"/>
        <v>0</v>
      </c>
      <c r="CS41" s="96">
        <f t="shared" si="37"/>
        <v>0</v>
      </c>
      <c r="CT41" s="96">
        <f t="shared" si="37"/>
        <v>0</v>
      </c>
      <c r="CU41" s="96">
        <f t="shared" si="37"/>
        <v>0</v>
      </c>
      <c r="CV41" s="96">
        <f t="shared" si="31"/>
        <v>42</v>
      </c>
      <c r="CW41" s="96">
        <f t="shared" si="31"/>
        <v>0</v>
      </c>
      <c r="CX41" s="96">
        <f t="shared" si="25"/>
        <v>0</v>
      </c>
      <c r="CY41" s="96">
        <f t="shared" si="25"/>
        <v>12</v>
      </c>
      <c r="CZ41" s="99"/>
      <c r="DA41" s="96">
        <f t="shared" si="38"/>
        <v>0</v>
      </c>
      <c r="DB41" s="96">
        <f t="shared" si="38"/>
        <v>0</v>
      </c>
      <c r="DC41" s="96">
        <f t="shared" si="38"/>
        <v>0</v>
      </c>
      <c r="DD41" s="96">
        <f t="shared" si="38"/>
        <v>0</v>
      </c>
      <c r="DE41" s="96">
        <f t="shared" si="38"/>
        <v>0</v>
      </c>
      <c r="DF41" s="96">
        <f t="shared" si="38"/>
        <v>0</v>
      </c>
      <c r="DG41" s="96">
        <f t="shared" si="38"/>
        <v>0</v>
      </c>
      <c r="DH41" s="96">
        <f t="shared" si="38"/>
        <v>0</v>
      </c>
      <c r="DI41" s="96">
        <f t="shared" si="38"/>
        <v>0</v>
      </c>
      <c r="DJ41" s="96">
        <f t="shared" si="38"/>
        <v>0</v>
      </c>
      <c r="DK41" s="96">
        <f t="shared" si="38"/>
        <v>0</v>
      </c>
      <c r="DL41" s="96">
        <f t="shared" si="38"/>
        <v>0</v>
      </c>
      <c r="DM41" s="96">
        <f t="shared" si="38"/>
        <v>0</v>
      </c>
      <c r="DN41" s="96">
        <f t="shared" si="38"/>
        <v>0</v>
      </c>
      <c r="DO41" s="96">
        <f t="shared" si="38"/>
        <v>0</v>
      </c>
      <c r="DP41" s="96">
        <f t="shared" si="38"/>
        <v>0</v>
      </c>
      <c r="DQ41" s="96">
        <f t="shared" si="32"/>
        <v>12</v>
      </c>
      <c r="DR41" s="96">
        <f t="shared" si="32"/>
        <v>0</v>
      </c>
      <c r="DS41" s="96">
        <f t="shared" si="26"/>
        <v>0</v>
      </c>
      <c r="DT41" s="96">
        <f t="shared" si="26"/>
        <v>42</v>
      </c>
      <c r="DU41" s="46"/>
      <c r="DV41" s="104">
        <v>1</v>
      </c>
      <c r="DW41" s="70" t="str">
        <f>Paramètres!AF25</f>
        <v>Angleterre</v>
      </c>
      <c r="DX41" s="69">
        <f>Paramètres!AG25</f>
        <v>18</v>
      </c>
      <c r="DY41" s="73">
        <f>Paramètres!AH25</f>
        <v>150</v>
      </c>
      <c r="DZ41" s="73">
        <f>Paramètres!AI25</f>
        <v>39</v>
      </c>
      <c r="EA41" s="73">
        <f>Paramètres!AJ25</f>
        <v>111</v>
      </c>
      <c r="EC41" s="8"/>
      <c r="ED41" s="125" t="str">
        <f>IF(DX11=0,"",DW11)</f>
        <v>France</v>
      </c>
      <c r="EE41" s="194"/>
      <c r="EF41" s="195"/>
      <c r="EG41" s="2"/>
      <c r="EH41" s="52"/>
      <c r="EI41" s="42"/>
      <c r="EJ41" s="42"/>
      <c r="EK41" s="2"/>
      <c r="EL41" s="9"/>
      <c r="EM41" s="42"/>
      <c r="EN41" s="2"/>
      <c r="EO41" s="35"/>
      <c r="EP41" s="11"/>
      <c r="EQ41" s="2"/>
      <c r="ER41" s="2"/>
    </row>
    <row r="42" spans="2:148" ht="18.7" customHeight="1" x14ac:dyDescent="0.2">
      <c r="B42" s="48" t="s">
        <v>33</v>
      </c>
      <c r="C42" s="48" t="s">
        <v>81</v>
      </c>
      <c r="D42" s="2"/>
      <c r="E42" s="211"/>
      <c r="F42" s="48" t="str">
        <f>VLOOKUP(B42,Paramètres!$C$10:$D$29,2,0)</f>
        <v>Samoa</v>
      </c>
      <c r="G42" s="177">
        <v>43</v>
      </c>
      <c r="H42" s="172">
        <v>5</v>
      </c>
      <c r="I42" s="173">
        <v>1</v>
      </c>
      <c r="J42" s="180">
        <v>10</v>
      </c>
      <c r="K42" s="48" t="str">
        <f>VLOOKUP(C42,Paramètres!$C$10:$D$29,2,0)</f>
        <v>Chili</v>
      </c>
      <c r="L42" s="183">
        <f t="shared" si="12"/>
        <v>10</v>
      </c>
      <c r="M42" s="49" t="s">
        <v>138</v>
      </c>
      <c r="N42" s="84" t="s">
        <v>104</v>
      </c>
      <c r="O42" s="187" t="str">
        <f t="shared" si="5"/>
        <v>Samoa</v>
      </c>
      <c r="P42" s="50" t="str">
        <f t="shared" si="13"/>
        <v>Chili</v>
      </c>
      <c r="Q42" s="50">
        <f t="shared" si="14"/>
        <v>43</v>
      </c>
      <c r="R42" s="50">
        <f t="shared" si="15"/>
        <v>10</v>
      </c>
      <c r="S42" s="50" t="str">
        <f t="shared" si="16"/>
        <v>non</v>
      </c>
      <c r="T42" s="94"/>
      <c r="U42" s="96">
        <f t="shared" si="33"/>
        <v>0</v>
      </c>
      <c r="V42" s="96">
        <f t="shared" si="33"/>
        <v>0</v>
      </c>
      <c r="W42" s="96">
        <f t="shared" si="33"/>
        <v>0</v>
      </c>
      <c r="X42" s="96">
        <f t="shared" si="33"/>
        <v>0</v>
      </c>
      <c r="Y42" s="96">
        <f t="shared" si="33"/>
        <v>0</v>
      </c>
      <c r="Z42" s="96">
        <f t="shared" si="33"/>
        <v>0</v>
      </c>
      <c r="AA42" s="96">
        <f t="shared" si="33"/>
        <v>0</v>
      </c>
      <c r="AB42" s="96">
        <f t="shared" si="33"/>
        <v>0</v>
      </c>
      <c r="AC42" s="96">
        <f t="shared" si="33"/>
        <v>0</v>
      </c>
      <c r="AD42" s="96">
        <f t="shared" si="33"/>
        <v>0</v>
      </c>
      <c r="AE42" s="96">
        <f t="shared" si="33"/>
        <v>0</v>
      </c>
      <c r="AF42" s="96">
        <f t="shared" si="33"/>
        <v>0</v>
      </c>
      <c r="AG42" s="96">
        <f t="shared" si="33"/>
        <v>0</v>
      </c>
      <c r="AH42" s="96">
        <f t="shared" si="33"/>
        <v>0</v>
      </c>
      <c r="AI42" s="96">
        <f t="shared" si="33"/>
        <v>0</v>
      </c>
      <c r="AJ42" s="96">
        <f t="shared" si="33"/>
        <v>0</v>
      </c>
      <c r="AK42" s="96">
        <f t="shared" si="29"/>
        <v>0</v>
      </c>
      <c r="AL42" s="96">
        <f t="shared" si="29"/>
        <v>0</v>
      </c>
      <c r="AM42" s="96">
        <f t="shared" si="23"/>
        <v>1</v>
      </c>
      <c r="AN42" s="96">
        <f t="shared" si="23"/>
        <v>0</v>
      </c>
      <c r="AO42" s="94"/>
      <c r="AP42" s="96">
        <f t="shared" si="34"/>
        <v>0</v>
      </c>
      <c r="AQ42" s="96">
        <f t="shared" si="34"/>
        <v>0</v>
      </c>
      <c r="AR42" s="96">
        <f t="shared" si="34"/>
        <v>0</v>
      </c>
      <c r="AS42" s="96">
        <f t="shared" si="34"/>
        <v>0</v>
      </c>
      <c r="AT42" s="96">
        <f t="shared" si="34"/>
        <v>0</v>
      </c>
      <c r="AU42" s="96">
        <f t="shared" si="34"/>
        <v>0</v>
      </c>
      <c r="AV42" s="96">
        <f t="shared" si="34"/>
        <v>0</v>
      </c>
      <c r="AW42" s="96">
        <f t="shared" si="34"/>
        <v>0</v>
      </c>
      <c r="AX42" s="96">
        <f t="shared" si="34"/>
        <v>0</v>
      </c>
      <c r="AY42" s="96">
        <f t="shared" si="34"/>
        <v>0</v>
      </c>
      <c r="AZ42" s="96">
        <f t="shared" si="34"/>
        <v>0</v>
      </c>
      <c r="BA42" s="96">
        <f t="shared" si="34"/>
        <v>0</v>
      </c>
      <c r="BB42" s="96">
        <f t="shared" si="34"/>
        <v>0</v>
      </c>
      <c r="BC42" s="96">
        <f t="shared" si="34"/>
        <v>0</v>
      </c>
      <c r="BD42" s="96">
        <f t="shared" si="34"/>
        <v>0</v>
      </c>
      <c r="BE42" s="96">
        <f t="shared" si="34"/>
        <v>0</v>
      </c>
      <c r="BF42" s="96">
        <f t="shared" si="30"/>
        <v>0</v>
      </c>
      <c r="BG42" s="96">
        <f t="shared" si="30"/>
        <v>0</v>
      </c>
      <c r="BH42" s="96">
        <f t="shared" si="24"/>
        <v>0</v>
      </c>
      <c r="BI42" s="96">
        <f t="shared" si="24"/>
        <v>0</v>
      </c>
      <c r="BJ42" s="94"/>
      <c r="BK42" s="96">
        <f t="shared" si="35"/>
        <v>0</v>
      </c>
      <c r="BL42" s="96">
        <f t="shared" si="35"/>
        <v>0</v>
      </c>
      <c r="BM42" s="96">
        <f t="shared" si="35"/>
        <v>0</v>
      </c>
      <c r="BN42" s="96">
        <f t="shared" si="35"/>
        <v>0</v>
      </c>
      <c r="BO42" s="96">
        <f t="shared" si="35"/>
        <v>0</v>
      </c>
      <c r="BP42" s="96">
        <f t="shared" si="35"/>
        <v>0</v>
      </c>
      <c r="BQ42" s="96">
        <f t="shared" si="35"/>
        <v>0</v>
      </c>
      <c r="BR42" s="96">
        <f t="shared" si="35"/>
        <v>0</v>
      </c>
      <c r="BS42" s="96">
        <f t="shared" si="35"/>
        <v>0</v>
      </c>
      <c r="BT42" s="96">
        <f t="shared" si="35"/>
        <v>0</v>
      </c>
      <c r="BU42" s="96">
        <f t="shared" si="36"/>
        <v>0</v>
      </c>
      <c r="BV42" s="96">
        <f t="shared" si="36"/>
        <v>0</v>
      </c>
      <c r="BW42" s="96">
        <f t="shared" si="36"/>
        <v>0</v>
      </c>
      <c r="BX42" s="96">
        <f t="shared" si="36"/>
        <v>0</v>
      </c>
      <c r="BY42" s="96">
        <f t="shared" si="36"/>
        <v>0</v>
      </c>
      <c r="BZ42" s="96">
        <f t="shared" si="36"/>
        <v>0</v>
      </c>
      <c r="CA42" s="96">
        <f t="shared" si="36"/>
        <v>0</v>
      </c>
      <c r="CB42" s="96">
        <f t="shared" si="36"/>
        <v>0</v>
      </c>
      <c r="CC42" s="96">
        <f t="shared" si="36"/>
        <v>4</v>
      </c>
      <c r="CD42" s="96">
        <f t="shared" si="36"/>
        <v>0</v>
      </c>
      <c r="CE42" s="99"/>
      <c r="CF42" s="96">
        <f t="shared" si="37"/>
        <v>0</v>
      </c>
      <c r="CG42" s="96">
        <f t="shared" si="37"/>
        <v>0</v>
      </c>
      <c r="CH42" s="96">
        <f t="shared" si="37"/>
        <v>0</v>
      </c>
      <c r="CI42" s="96">
        <f t="shared" si="37"/>
        <v>0</v>
      </c>
      <c r="CJ42" s="96">
        <f t="shared" si="37"/>
        <v>0</v>
      </c>
      <c r="CK42" s="96">
        <f t="shared" si="37"/>
        <v>0</v>
      </c>
      <c r="CL42" s="96">
        <f t="shared" si="37"/>
        <v>0</v>
      </c>
      <c r="CM42" s="96">
        <f t="shared" si="37"/>
        <v>0</v>
      </c>
      <c r="CN42" s="96">
        <f t="shared" si="37"/>
        <v>0</v>
      </c>
      <c r="CO42" s="96">
        <f t="shared" si="37"/>
        <v>0</v>
      </c>
      <c r="CP42" s="96">
        <f t="shared" si="37"/>
        <v>0</v>
      </c>
      <c r="CQ42" s="96">
        <f t="shared" si="37"/>
        <v>0</v>
      </c>
      <c r="CR42" s="96">
        <f t="shared" si="37"/>
        <v>0</v>
      </c>
      <c r="CS42" s="96">
        <f t="shared" si="37"/>
        <v>0</v>
      </c>
      <c r="CT42" s="96">
        <f t="shared" si="37"/>
        <v>0</v>
      </c>
      <c r="CU42" s="96">
        <f t="shared" si="37"/>
        <v>0</v>
      </c>
      <c r="CV42" s="96">
        <f t="shared" si="31"/>
        <v>0</v>
      </c>
      <c r="CW42" s="96">
        <f t="shared" si="31"/>
        <v>0</v>
      </c>
      <c r="CX42" s="96">
        <f t="shared" si="25"/>
        <v>43</v>
      </c>
      <c r="CY42" s="96">
        <f t="shared" si="25"/>
        <v>10</v>
      </c>
      <c r="CZ42" s="99"/>
      <c r="DA42" s="96">
        <f t="shared" si="38"/>
        <v>0</v>
      </c>
      <c r="DB42" s="96">
        <f t="shared" si="38"/>
        <v>0</v>
      </c>
      <c r="DC42" s="96">
        <f t="shared" si="38"/>
        <v>0</v>
      </c>
      <c r="DD42" s="96">
        <f t="shared" si="38"/>
        <v>0</v>
      </c>
      <c r="DE42" s="96">
        <f t="shared" si="38"/>
        <v>0</v>
      </c>
      <c r="DF42" s="96">
        <f t="shared" si="38"/>
        <v>0</v>
      </c>
      <c r="DG42" s="96">
        <f t="shared" si="38"/>
        <v>0</v>
      </c>
      <c r="DH42" s="96">
        <f t="shared" si="38"/>
        <v>0</v>
      </c>
      <c r="DI42" s="96">
        <f t="shared" si="38"/>
        <v>0</v>
      </c>
      <c r="DJ42" s="96">
        <f t="shared" si="38"/>
        <v>0</v>
      </c>
      <c r="DK42" s="96">
        <f t="shared" si="38"/>
        <v>0</v>
      </c>
      <c r="DL42" s="96">
        <f t="shared" si="38"/>
        <v>0</v>
      </c>
      <c r="DM42" s="96">
        <f t="shared" si="38"/>
        <v>0</v>
      </c>
      <c r="DN42" s="96">
        <f t="shared" si="38"/>
        <v>0</v>
      </c>
      <c r="DO42" s="96">
        <f t="shared" si="38"/>
        <v>0</v>
      </c>
      <c r="DP42" s="96">
        <f t="shared" si="38"/>
        <v>0</v>
      </c>
      <c r="DQ42" s="96">
        <f t="shared" si="32"/>
        <v>0</v>
      </c>
      <c r="DR42" s="96">
        <f t="shared" si="32"/>
        <v>0</v>
      </c>
      <c r="DS42" s="96">
        <f t="shared" si="26"/>
        <v>10</v>
      </c>
      <c r="DT42" s="96">
        <f t="shared" si="26"/>
        <v>43</v>
      </c>
      <c r="DU42" s="46"/>
      <c r="DV42" s="104">
        <v>2</v>
      </c>
      <c r="DW42" s="70" t="str">
        <f>Paramètres!AF26</f>
        <v>Argentine</v>
      </c>
      <c r="DX42" s="69">
        <f>Paramètres!AG26</f>
        <v>14</v>
      </c>
      <c r="DY42" s="73">
        <f>Paramètres!AH26</f>
        <v>127</v>
      </c>
      <c r="DZ42" s="73">
        <f>Paramètres!AI26</f>
        <v>69</v>
      </c>
      <c r="EA42" s="73">
        <f>Paramètres!AJ26</f>
        <v>58</v>
      </c>
      <c r="EC42" s="8"/>
      <c r="ED42" s="107"/>
      <c r="EE42" s="157"/>
      <c r="EF42" s="109"/>
      <c r="EG42" s="2"/>
      <c r="EH42" s="52"/>
      <c r="EI42" s="42"/>
      <c r="EJ42" s="42"/>
      <c r="EK42" s="2"/>
      <c r="EL42" s="9"/>
      <c r="EM42" s="42"/>
      <c r="EN42" s="2"/>
      <c r="EO42" s="35"/>
      <c r="EP42" s="11"/>
      <c r="EQ42" s="2"/>
      <c r="ER42" s="2"/>
    </row>
    <row r="43" spans="2:148" ht="18.7" customHeight="1" x14ac:dyDescent="0.2">
      <c r="B43" s="48" t="s">
        <v>30</v>
      </c>
      <c r="C43" s="48" t="s">
        <v>31</v>
      </c>
      <c r="D43" s="2"/>
      <c r="E43" s="211"/>
      <c r="F43" s="48" t="str">
        <f>VLOOKUP(B43,Paramètres!$C$10:$D$29,2,0)</f>
        <v>Angleterre</v>
      </c>
      <c r="G43" s="177">
        <v>34</v>
      </c>
      <c r="H43" s="172">
        <v>4</v>
      </c>
      <c r="I43" s="173">
        <v>0</v>
      </c>
      <c r="J43" s="180">
        <v>12</v>
      </c>
      <c r="K43" s="48" t="str">
        <f>VLOOKUP(C43,Paramètres!$C$10:$D$29,2,0)</f>
        <v>Japon</v>
      </c>
      <c r="L43" s="183">
        <f t="shared" si="12"/>
        <v>12</v>
      </c>
      <c r="M43" s="49" t="s">
        <v>139</v>
      </c>
      <c r="N43" s="84" t="s">
        <v>101</v>
      </c>
      <c r="O43" s="187" t="str">
        <f t="shared" si="5"/>
        <v>Angleterre</v>
      </c>
      <c r="P43" s="50" t="str">
        <f t="shared" si="13"/>
        <v>Japon</v>
      </c>
      <c r="Q43" s="50">
        <f t="shared" si="14"/>
        <v>34</v>
      </c>
      <c r="R43" s="50">
        <f t="shared" si="15"/>
        <v>12</v>
      </c>
      <c r="S43" s="50" t="str">
        <f t="shared" si="16"/>
        <v>non</v>
      </c>
      <c r="T43" s="94"/>
      <c r="U43" s="96">
        <f t="shared" si="33"/>
        <v>0</v>
      </c>
      <c r="V43" s="96">
        <f t="shared" si="33"/>
        <v>0</v>
      </c>
      <c r="W43" s="96">
        <f t="shared" si="33"/>
        <v>0</v>
      </c>
      <c r="X43" s="96">
        <f t="shared" si="33"/>
        <v>0</v>
      </c>
      <c r="Y43" s="96">
        <f t="shared" si="33"/>
        <v>0</v>
      </c>
      <c r="Z43" s="96">
        <f t="shared" si="33"/>
        <v>0</v>
      </c>
      <c r="AA43" s="96">
        <f t="shared" si="33"/>
        <v>0</v>
      </c>
      <c r="AB43" s="96">
        <f t="shared" si="33"/>
        <v>0</v>
      </c>
      <c r="AC43" s="96">
        <f t="shared" si="33"/>
        <v>0</v>
      </c>
      <c r="AD43" s="96">
        <f t="shared" si="33"/>
        <v>0</v>
      </c>
      <c r="AE43" s="96">
        <f t="shared" si="33"/>
        <v>0</v>
      </c>
      <c r="AF43" s="96">
        <f t="shared" si="33"/>
        <v>0</v>
      </c>
      <c r="AG43" s="96">
        <f t="shared" si="33"/>
        <v>0</v>
      </c>
      <c r="AH43" s="96">
        <f t="shared" si="33"/>
        <v>0</v>
      </c>
      <c r="AI43" s="96">
        <f t="shared" si="33"/>
        <v>0</v>
      </c>
      <c r="AJ43" s="96">
        <f t="shared" si="33"/>
        <v>1</v>
      </c>
      <c r="AK43" s="96">
        <f t="shared" si="29"/>
        <v>0</v>
      </c>
      <c r="AL43" s="96">
        <f t="shared" si="29"/>
        <v>0</v>
      </c>
      <c r="AM43" s="96">
        <f t="shared" si="23"/>
        <v>0</v>
      </c>
      <c r="AN43" s="96">
        <f t="shared" si="23"/>
        <v>0</v>
      </c>
      <c r="AO43" s="94"/>
      <c r="AP43" s="96">
        <f t="shared" si="34"/>
        <v>0</v>
      </c>
      <c r="AQ43" s="96">
        <f t="shared" si="34"/>
        <v>0</v>
      </c>
      <c r="AR43" s="96">
        <f t="shared" si="34"/>
        <v>0</v>
      </c>
      <c r="AS43" s="96">
        <f t="shared" si="34"/>
        <v>0</v>
      </c>
      <c r="AT43" s="96">
        <f t="shared" si="34"/>
        <v>0</v>
      </c>
      <c r="AU43" s="96">
        <f t="shared" si="34"/>
        <v>0</v>
      </c>
      <c r="AV43" s="96">
        <f t="shared" si="34"/>
        <v>0</v>
      </c>
      <c r="AW43" s="96">
        <f t="shared" si="34"/>
        <v>0</v>
      </c>
      <c r="AX43" s="96">
        <f t="shared" si="34"/>
        <v>0</v>
      </c>
      <c r="AY43" s="96">
        <f t="shared" si="34"/>
        <v>0</v>
      </c>
      <c r="AZ43" s="96">
        <f t="shared" si="34"/>
        <v>0</v>
      </c>
      <c r="BA43" s="96">
        <f t="shared" si="34"/>
        <v>0</v>
      </c>
      <c r="BB43" s="96">
        <f t="shared" si="34"/>
        <v>0</v>
      </c>
      <c r="BC43" s="96">
        <f t="shared" si="34"/>
        <v>0</v>
      </c>
      <c r="BD43" s="96">
        <f t="shared" si="34"/>
        <v>0</v>
      </c>
      <c r="BE43" s="96">
        <f t="shared" si="34"/>
        <v>0</v>
      </c>
      <c r="BF43" s="96">
        <f t="shared" si="30"/>
        <v>0</v>
      </c>
      <c r="BG43" s="96">
        <f t="shared" si="30"/>
        <v>0</v>
      </c>
      <c r="BH43" s="96">
        <f t="shared" si="24"/>
        <v>0</v>
      </c>
      <c r="BI43" s="96">
        <f t="shared" si="24"/>
        <v>0</v>
      </c>
      <c r="BJ43" s="94"/>
      <c r="BK43" s="96">
        <f t="shared" si="35"/>
        <v>0</v>
      </c>
      <c r="BL43" s="96">
        <f t="shared" si="35"/>
        <v>0</v>
      </c>
      <c r="BM43" s="96">
        <f t="shared" si="35"/>
        <v>0</v>
      </c>
      <c r="BN43" s="96">
        <f t="shared" si="35"/>
        <v>0</v>
      </c>
      <c r="BO43" s="96">
        <f t="shared" si="35"/>
        <v>0</v>
      </c>
      <c r="BP43" s="96">
        <f t="shared" si="35"/>
        <v>0</v>
      </c>
      <c r="BQ43" s="96">
        <f t="shared" si="35"/>
        <v>0</v>
      </c>
      <c r="BR43" s="96">
        <f t="shared" si="35"/>
        <v>0</v>
      </c>
      <c r="BS43" s="96">
        <f t="shared" si="35"/>
        <v>0</v>
      </c>
      <c r="BT43" s="96">
        <f t="shared" si="35"/>
        <v>0</v>
      </c>
      <c r="BU43" s="96">
        <f t="shared" si="36"/>
        <v>0</v>
      </c>
      <c r="BV43" s="96">
        <f t="shared" si="36"/>
        <v>0</v>
      </c>
      <c r="BW43" s="96">
        <f t="shared" si="36"/>
        <v>0</v>
      </c>
      <c r="BX43" s="96">
        <f t="shared" si="36"/>
        <v>0</v>
      </c>
      <c r="BY43" s="96">
        <f t="shared" si="36"/>
        <v>0</v>
      </c>
      <c r="BZ43" s="96">
        <f t="shared" si="36"/>
        <v>4</v>
      </c>
      <c r="CA43" s="96">
        <f t="shared" si="36"/>
        <v>0</v>
      </c>
      <c r="CB43" s="96">
        <f t="shared" si="36"/>
        <v>0</v>
      </c>
      <c r="CC43" s="96">
        <f t="shared" si="36"/>
        <v>0</v>
      </c>
      <c r="CD43" s="96">
        <f t="shared" si="36"/>
        <v>0</v>
      </c>
      <c r="CE43" s="99"/>
      <c r="CF43" s="96">
        <f t="shared" si="37"/>
        <v>0</v>
      </c>
      <c r="CG43" s="96">
        <f t="shared" si="37"/>
        <v>0</v>
      </c>
      <c r="CH43" s="96">
        <f t="shared" si="37"/>
        <v>0</v>
      </c>
      <c r="CI43" s="96">
        <f t="shared" si="37"/>
        <v>0</v>
      </c>
      <c r="CJ43" s="96">
        <f t="shared" si="37"/>
        <v>0</v>
      </c>
      <c r="CK43" s="96">
        <f t="shared" si="37"/>
        <v>0</v>
      </c>
      <c r="CL43" s="96">
        <f t="shared" si="37"/>
        <v>0</v>
      </c>
      <c r="CM43" s="96">
        <f t="shared" si="37"/>
        <v>0</v>
      </c>
      <c r="CN43" s="96">
        <f t="shared" si="37"/>
        <v>0</v>
      </c>
      <c r="CO43" s="96">
        <f t="shared" si="37"/>
        <v>0</v>
      </c>
      <c r="CP43" s="96">
        <f t="shared" si="37"/>
        <v>0</v>
      </c>
      <c r="CQ43" s="96">
        <f t="shared" si="37"/>
        <v>0</v>
      </c>
      <c r="CR43" s="96">
        <f t="shared" si="37"/>
        <v>0</v>
      </c>
      <c r="CS43" s="96">
        <f t="shared" si="37"/>
        <v>0</v>
      </c>
      <c r="CT43" s="96">
        <f t="shared" si="37"/>
        <v>0</v>
      </c>
      <c r="CU43" s="96">
        <f t="shared" si="37"/>
        <v>34</v>
      </c>
      <c r="CV43" s="96">
        <f t="shared" si="31"/>
        <v>12</v>
      </c>
      <c r="CW43" s="96">
        <f t="shared" si="31"/>
        <v>0</v>
      </c>
      <c r="CX43" s="96">
        <f t="shared" si="25"/>
        <v>0</v>
      </c>
      <c r="CY43" s="96">
        <f t="shared" si="25"/>
        <v>0</v>
      </c>
      <c r="CZ43" s="99"/>
      <c r="DA43" s="96">
        <f t="shared" si="38"/>
        <v>0</v>
      </c>
      <c r="DB43" s="96">
        <f t="shared" si="38"/>
        <v>0</v>
      </c>
      <c r="DC43" s="96">
        <f t="shared" si="38"/>
        <v>0</v>
      </c>
      <c r="DD43" s="96">
        <f t="shared" si="38"/>
        <v>0</v>
      </c>
      <c r="DE43" s="96">
        <f t="shared" si="38"/>
        <v>0</v>
      </c>
      <c r="DF43" s="96">
        <f t="shared" si="38"/>
        <v>0</v>
      </c>
      <c r="DG43" s="96">
        <f t="shared" si="38"/>
        <v>0</v>
      </c>
      <c r="DH43" s="96">
        <f t="shared" si="38"/>
        <v>0</v>
      </c>
      <c r="DI43" s="96">
        <f t="shared" si="38"/>
        <v>0</v>
      </c>
      <c r="DJ43" s="96">
        <f t="shared" si="38"/>
        <v>0</v>
      </c>
      <c r="DK43" s="96">
        <f t="shared" si="38"/>
        <v>0</v>
      </c>
      <c r="DL43" s="96">
        <f t="shared" si="38"/>
        <v>0</v>
      </c>
      <c r="DM43" s="96">
        <f t="shared" si="38"/>
        <v>0</v>
      </c>
      <c r="DN43" s="96">
        <f t="shared" si="38"/>
        <v>0</v>
      </c>
      <c r="DO43" s="96">
        <f t="shared" si="38"/>
        <v>0</v>
      </c>
      <c r="DP43" s="96">
        <f t="shared" si="38"/>
        <v>12</v>
      </c>
      <c r="DQ43" s="96">
        <f t="shared" si="32"/>
        <v>34</v>
      </c>
      <c r="DR43" s="96">
        <f t="shared" si="32"/>
        <v>0</v>
      </c>
      <c r="DS43" s="96">
        <f t="shared" si="26"/>
        <v>0</v>
      </c>
      <c r="DT43" s="96">
        <f t="shared" si="26"/>
        <v>0</v>
      </c>
      <c r="DU43" s="46"/>
      <c r="DV43" s="104">
        <v>3</v>
      </c>
      <c r="DW43" s="70" t="str">
        <f>Paramètres!AF27</f>
        <v>Japon</v>
      </c>
      <c r="DX43" s="69">
        <f>Paramètres!AG27</f>
        <v>9</v>
      </c>
      <c r="DY43" s="73">
        <f>Paramètres!AH27</f>
        <v>109</v>
      </c>
      <c r="DZ43" s="73">
        <f>Paramètres!AI27</f>
        <v>107</v>
      </c>
      <c r="EA43" s="73">
        <f>Paramètres!AJ27</f>
        <v>2</v>
      </c>
      <c r="EC43" s="8"/>
      <c r="ED43" s="107" t="s">
        <v>56</v>
      </c>
      <c r="EE43" s="194"/>
      <c r="EF43" s="195" t="str">
        <f>ED44</f>
        <v>Afrique du Sud</v>
      </c>
      <c r="EG43" s="2"/>
      <c r="EH43" s="52"/>
      <c r="EI43" s="42"/>
      <c r="EJ43" s="42"/>
      <c r="EK43" s="2"/>
      <c r="EL43" s="9"/>
      <c r="EM43" s="42"/>
      <c r="EN43" s="2"/>
      <c r="EO43" s="35"/>
      <c r="EP43" s="11"/>
      <c r="EQ43" s="2"/>
      <c r="ER43" s="2"/>
    </row>
    <row r="44" spans="2:148" ht="18.7" customHeight="1" x14ac:dyDescent="0.2">
      <c r="B44" s="48" t="s">
        <v>32</v>
      </c>
      <c r="C44" s="48" t="s">
        <v>33</v>
      </c>
      <c r="D44" s="2"/>
      <c r="E44" s="211"/>
      <c r="F44" s="48" t="str">
        <f>VLOOKUP(B44,Paramètres!$C$10:$D$29,2,0)</f>
        <v>Argentine</v>
      </c>
      <c r="G44" s="177">
        <v>19</v>
      </c>
      <c r="H44" s="172">
        <v>1</v>
      </c>
      <c r="I44" s="173">
        <v>1</v>
      </c>
      <c r="J44" s="180">
        <v>10</v>
      </c>
      <c r="K44" s="48" t="str">
        <f>VLOOKUP(C44,Paramètres!$C$10:$D$29,2,0)</f>
        <v>Samoa</v>
      </c>
      <c r="L44" s="183">
        <f t="shared" si="12"/>
        <v>10</v>
      </c>
      <c r="M44" s="49" t="s">
        <v>140</v>
      </c>
      <c r="N44" s="84" t="s">
        <v>98</v>
      </c>
      <c r="O44" s="187" t="str">
        <f t="shared" si="5"/>
        <v>Argentine</v>
      </c>
      <c r="P44" s="50" t="str">
        <f t="shared" si="13"/>
        <v>Samoa</v>
      </c>
      <c r="Q44" s="50">
        <f t="shared" si="14"/>
        <v>19</v>
      </c>
      <c r="R44" s="50">
        <f t="shared" si="15"/>
        <v>10</v>
      </c>
      <c r="S44" s="50" t="str">
        <f t="shared" si="16"/>
        <v>non</v>
      </c>
      <c r="T44" s="94"/>
      <c r="U44" s="96">
        <f t="shared" si="33"/>
        <v>0</v>
      </c>
      <c r="V44" s="96">
        <f t="shared" si="33"/>
        <v>0</v>
      </c>
      <c r="W44" s="96">
        <f t="shared" si="33"/>
        <v>0</v>
      </c>
      <c r="X44" s="96">
        <f t="shared" si="33"/>
        <v>0</v>
      </c>
      <c r="Y44" s="96">
        <f t="shared" si="33"/>
        <v>0</v>
      </c>
      <c r="Z44" s="96">
        <f t="shared" si="33"/>
        <v>0</v>
      </c>
      <c r="AA44" s="96">
        <f t="shared" si="33"/>
        <v>0</v>
      </c>
      <c r="AB44" s="96">
        <f t="shared" si="33"/>
        <v>0</v>
      </c>
      <c r="AC44" s="96">
        <f t="shared" si="33"/>
        <v>0</v>
      </c>
      <c r="AD44" s="96">
        <f t="shared" si="33"/>
        <v>0</v>
      </c>
      <c r="AE44" s="96">
        <f t="shared" si="33"/>
        <v>0</v>
      </c>
      <c r="AF44" s="96">
        <f t="shared" si="33"/>
        <v>0</v>
      </c>
      <c r="AG44" s="96">
        <f t="shared" si="33"/>
        <v>0</v>
      </c>
      <c r="AH44" s="96">
        <f t="shared" si="33"/>
        <v>0</v>
      </c>
      <c r="AI44" s="96">
        <f t="shared" si="33"/>
        <v>0</v>
      </c>
      <c r="AJ44" s="96">
        <f t="shared" si="33"/>
        <v>0</v>
      </c>
      <c r="AK44" s="96">
        <f t="shared" si="29"/>
        <v>0</v>
      </c>
      <c r="AL44" s="96">
        <f t="shared" si="29"/>
        <v>0</v>
      </c>
      <c r="AM44" s="96">
        <f t="shared" si="23"/>
        <v>0</v>
      </c>
      <c r="AN44" s="96">
        <f t="shared" si="23"/>
        <v>0</v>
      </c>
      <c r="AO44" s="94"/>
      <c r="AP44" s="96">
        <f t="shared" si="34"/>
        <v>0</v>
      </c>
      <c r="AQ44" s="96">
        <f t="shared" si="34"/>
        <v>0</v>
      </c>
      <c r="AR44" s="96">
        <f t="shared" si="34"/>
        <v>0</v>
      </c>
      <c r="AS44" s="96">
        <f t="shared" si="34"/>
        <v>0</v>
      </c>
      <c r="AT44" s="96">
        <f t="shared" si="34"/>
        <v>0</v>
      </c>
      <c r="AU44" s="96">
        <f t="shared" si="34"/>
        <v>0</v>
      </c>
      <c r="AV44" s="96">
        <f t="shared" si="34"/>
        <v>0</v>
      </c>
      <c r="AW44" s="96">
        <f t="shared" si="34"/>
        <v>0</v>
      </c>
      <c r="AX44" s="96">
        <f t="shared" si="34"/>
        <v>0</v>
      </c>
      <c r="AY44" s="96">
        <f t="shared" si="34"/>
        <v>0</v>
      </c>
      <c r="AZ44" s="96">
        <f t="shared" si="34"/>
        <v>0</v>
      </c>
      <c r="BA44" s="96">
        <f t="shared" si="34"/>
        <v>0</v>
      </c>
      <c r="BB44" s="96">
        <f t="shared" si="34"/>
        <v>0</v>
      </c>
      <c r="BC44" s="96">
        <f t="shared" si="34"/>
        <v>0</v>
      </c>
      <c r="BD44" s="96">
        <f t="shared" si="34"/>
        <v>0</v>
      </c>
      <c r="BE44" s="96">
        <f t="shared" si="34"/>
        <v>0</v>
      </c>
      <c r="BF44" s="96">
        <f t="shared" si="30"/>
        <v>0</v>
      </c>
      <c r="BG44" s="96">
        <f t="shared" si="30"/>
        <v>0</v>
      </c>
      <c r="BH44" s="96">
        <f t="shared" si="24"/>
        <v>0</v>
      </c>
      <c r="BI44" s="96">
        <f t="shared" si="24"/>
        <v>0</v>
      </c>
      <c r="BJ44" s="94"/>
      <c r="BK44" s="96">
        <f t="shared" si="35"/>
        <v>0</v>
      </c>
      <c r="BL44" s="96">
        <f t="shared" si="35"/>
        <v>0</v>
      </c>
      <c r="BM44" s="96">
        <f t="shared" si="35"/>
        <v>0</v>
      </c>
      <c r="BN44" s="96">
        <f t="shared" si="35"/>
        <v>0</v>
      </c>
      <c r="BO44" s="96">
        <f t="shared" si="35"/>
        <v>0</v>
      </c>
      <c r="BP44" s="96">
        <f t="shared" si="35"/>
        <v>0</v>
      </c>
      <c r="BQ44" s="96">
        <f t="shared" si="35"/>
        <v>0</v>
      </c>
      <c r="BR44" s="96">
        <f t="shared" si="35"/>
        <v>0</v>
      </c>
      <c r="BS44" s="96">
        <f t="shared" si="35"/>
        <v>0</v>
      </c>
      <c r="BT44" s="96">
        <f t="shared" si="35"/>
        <v>0</v>
      </c>
      <c r="BU44" s="96">
        <f t="shared" si="36"/>
        <v>0</v>
      </c>
      <c r="BV44" s="96">
        <f t="shared" si="36"/>
        <v>0</v>
      </c>
      <c r="BW44" s="96">
        <f t="shared" si="36"/>
        <v>0</v>
      </c>
      <c r="BX44" s="96">
        <f t="shared" si="36"/>
        <v>0</v>
      </c>
      <c r="BY44" s="96">
        <f t="shared" si="36"/>
        <v>0</v>
      </c>
      <c r="BZ44" s="96">
        <f t="shared" si="36"/>
        <v>0</v>
      </c>
      <c r="CA44" s="96">
        <f t="shared" si="36"/>
        <v>0</v>
      </c>
      <c r="CB44" s="96">
        <f t="shared" si="36"/>
        <v>4</v>
      </c>
      <c r="CC44" s="96">
        <f t="shared" si="36"/>
        <v>0</v>
      </c>
      <c r="CD44" s="96">
        <f t="shared" si="36"/>
        <v>0</v>
      </c>
      <c r="CE44" s="99"/>
      <c r="CF44" s="96">
        <f t="shared" si="37"/>
        <v>0</v>
      </c>
      <c r="CG44" s="96">
        <f t="shared" si="37"/>
        <v>0</v>
      </c>
      <c r="CH44" s="96">
        <f t="shared" si="37"/>
        <v>0</v>
      </c>
      <c r="CI44" s="96">
        <f t="shared" si="37"/>
        <v>0</v>
      </c>
      <c r="CJ44" s="96">
        <f t="shared" si="37"/>
        <v>0</v>
      </c>
      <c r="CK44" s="96">
        <f t="shared" si="37"/>
        <v>0</v>
      </c>
      <c r="CL44" s="96">
        <f t="shared" si="37"/>
        <v>0</v>
      </c>
      <c r="CM44" s="96">
        <f t="shared" si="37"/>
        <v>0</v>
      </c>
      <c r="CN44" s="96">
        <f t="shared" si="37"/>
        <v>0</v>
      </c>
      <c r="CO44" s="96">
        <f t="shared" si="37"/>
        <v>0</v>
      </c>
      <c r="CP44" s="96">
        <f t="shared" si="37"/>
        <v>0</v>
      </c>
      <c r="CQ44" s="96">
        <f t="shared" si="37"/>
        <v>0</v>
      </c>
      <c r="CR44" s="96">
        <f t="shared" si="37"/>
        <v>0</v>
      </c>
      <c r="CS44" s="96">
        <f t="shared" si="37"/>
        <v>0</v>
      </c>
      <c r="CT44" s="96">
        <f t="shared" si="37"/>
        <v>0</v>
      </c>
      <c r="CU44" s="96">
        <f t="shared" si="37"/>
        <v>0</v>
      </c>
      <c r="CV44" s="96">
        <f t="shared" si="31"/>
        <v>0</v>
      </c>
      <c r="CW44" s="96">
        <f t="shared" si="31"/>
        <v>19</v>
      </c>
      <c r="CX44" s="96">
        <f t="shared" si="25"/>
        <v>10</v>
      </c>
      <c r="CY44" s="96">
        <f t="shared" si="25"/>
        <v>0</v>
      </c>
      <c r="CZ44" s="99"/>
      <c r="DA44" s="96">
        <f t="shared" si="38"/>
        <v>0</v>
      </c>
      <c r="DB44" s="96">
        <f t="shared" si="38"/>
        <v>0</v>
      </c>
      <c r="DC44" s="96">
        <f t="shared" si="38"/>
        <v>0</v>
      </c>
      <c r="DD44" s="96">
        <f t="shared" si="38"/>
        <v>0</v>
      </c>
      <c r="DE44" s="96">
        <f t="shared" si="38"/>
        <v>0</v>
      </c>
      <c r="DF44" s="96">
        <f t="shared" si="38"/>
        <v>0</v>
      </c>
      <c r="DG44" s="96">
        <f t="shared" si="38"/>
        <v>0</v>
      </c>
      <c r="DH44" s="96">
        <f t="shared" si="38"/>
        <v>0</v>
      </c>
      <c r="DI44" s="96">
        <f t="shared" si="38"/>
        <v>0</v>
      </c>
      <c r="DJ44" s="96">
        <f t="shared" si="38"/>
        <v>0</v>
      </c>
      <c r="DK44" s="96">
        <f t="shared" si="38"/>
        <v>0</v>
      </c>
      <c r="DL44" s="96">
        <f t="shared" si="38"/>
        <v>0</v>
      </c>
      <c r="DM44" s="96">
        <f t="shared" si="38"/>
        <v>0</v>
      </c>
      <c r="DN44" s="96">
        <f t="shared" si="38"/>
        <v>0</v>
      </c>
      <c r="DO44" s="96">
        <f t="shared" si="38"/>
        <v>0</v>
      </c>
      <c r="DP44" s="96">
        <f t="shared" si="38"/>
        <v>0</v>
      </c>
      <c r="DQ44" s="96">
        <f t="shared" si="32"/>
        <v>0</v>
      </c>
      <c r="DR44" s="96">
        <f t="shared" si="32"/>
        <v>10</v>
      </c>
      <c r="DS44" s="96">
        <f t="shared" si="26"/>
        <v>19</v>
      </c>
      <c r="DT44" s="96">
        <f t="shared" si="26"/>
        <v>0</v>
      </c>
      <c r="DU44" s="46"/>
      <c r="DV44" s="104">
        <v>4</v>
      </c>
      <c r="DW44" s="70" t="str">
        <f>Paramètres!AF28</f>
        <v>Samoa</v>
      </c>
      <c r="DX44" s="69">
        <f>Paramètres!AG28</f>
        <v>7</v>
      </c>
      <c r="DY44" s="73">
        <f>Paramètres!AH28</f>
        <v>92</v>
      </c>
      <c r="DZ44" s="73">
        <f>Paramètres!AI28</f>
        <v>75</v>
      </c>
      <c r="EA44" s="73">
        <f>Paramètres!AJ28</f>
        <v>17</v>
      </c>
      <c r="EC44" s="8"/>
      <c r="ED44" s="159" t="str">
        <f>IF(DX22=0,"",DW22)</f>
        <v>Afrique du Sud</v>
      </c>
      <c r="EE44" s="194"/>
      <c r="EF44" s="195"/>
      <c r="EG44" s="2"/>
      <c r="EH44" s="52"/>
      <c r="EI44" s="42"/>
      <c r="EJ44" s="42"/>
      <c r="EK44" s="2"/>
      <c r="EL44" s="9"/>
      <c r="EM44" s="42"/>
      <c r="EN44" s="2"/>
      <c r="EO44" s="35"/>
      <c r="EP44" s="11"/>
      <c r="EQ44" s="2"/>
      <c r="ER44" s="2"/>
    </row>
    <row r="45" spans="2:148" ht="18.7" customHeight="1" x14ac:dyDescent="0.2">
      <c r="B45" s="48" t="s">
        <v>30</v>
      </c>
      <c r="C45" s="48" t="s">
        <v>81</v>
      </c>
      <c r="D45" s="2"/>
      <c r="E45" s="211"/>
      <c r="F45" s="48" t="str">
        <f>VLOOKUP(B45,Paramètres!$C$10:$D$29,2,0)</f>
        <v>Angleterre</v>
      </c>
      <c r="G45" s="177">
        <v>71</v>
      </c>
      <c r="H45" s="172">
        <v>11</v>
      </c>
      <c r="I45" s="173">
        <v>0</v>
      </c>
      <c r="J45" s="180">
        <v>0</v>
      </c>
      <c r="K45" s="48" t="str">
        <f>VLOOKUP(C45,Paramètres!$C$10:$D$29,2,0)</f>
        <v>Chili</v>
      </c>
      <c r="L45" s="183">
        <f t="shared" si="12"/>
        <v>0</v>
      </c>
      <c r="M45" s="49" t="s">
        <v>141</v>
      </c>
      <c r="N45" s="84" t="s">
        <v>99</v>
      </c>
      <c r="O45" s="187" t="str">
        <f t="shared" si="5"/>
        <v>Angleterre</v>
      </c>
      <c r="P45" s="50" t="str">
        <f t="shared" si="13"/>
        <v>Chili</v>
      </c>
      <c r="Q45" s="50">
        <f t="shared" si="14"/>
        <v>71</v>
      </c>
      <c r="R45" s="50">
        <f t="shared" si="15"/>
        <v>0</v>
      </c>
      <c r="S45" s="50" t="str">
        <f t="shared" si="16"/>
        <v>non</v>
      </c>
      <c r="T45" s="94"/>
      <c r="U45" s="96">
        <f t="shared" si="33"/>
        <v>0</v>
      </c>
      <c r="V45" s="96">
        <f t="shared" si="33"/>
        <v>0</v>
      </c>
      <c r="W45" s="96">
        <f t="shared" si="33"/>
        <v>0</v>
      </c>
      <c r="X45" s="96">
        <f t="shared" si="33"/>
        <v>0</v>
      </c>
      <c r="Y45" s="96">
        <f t="shared" si="33"/>
        <v>0</v>
      </c>
      <c r="Z45" s="96">
        <f t="shared" si="33"/>
        <v>0</v>
      </c>
      <c r="AA45" s="96">
        <f t="shared" si="33"/>
        <v>0</v>
      </c>
      <c r="AB45" s="96">
        <f t="shared" si="33"/>
        <v>0</v>
      </c>
      <c r="AC45" s="96">
        <f t="shared" si="33"/>
        <v>0</v>
      </c>
      <c r="AD45" s="96">
        <f t="shared" si="33"/>
        <v>0</v>
      </c>
      <c r="AE45" s="96">
        <f t="shared" si="33"/>
        <v>0</v>
      </c>
      <c r="AF45" s="96">
        <f t="shared" si="33"/>
        <v>0</v>
      </c>
      <c r="AG45" s="96">
        <f t="shared" si="33"/>
        <v>0</v>
      </c>
      <c r="AH45" s="96">
        <f t="shared" si="33"/>
        <v>0</v>
      </c>
      <c r="AI45" s="96">
        <f t="shared" si="33"/>
        <v>0</v>
      </c>
      <c r="AJ45" s="96">
        <f t="shared" si="33"/>
        <v>1</v>
      </c>
      <c r="AK45" s="96">
        <f t="shared" si="29"/>
        <v>0</v>
      </c>
      <c r="AL45" s="96">
        <f t="shared" si="29"/>
        <v>0</v>
      </c>
      <c r="AM45" s="96">
        <f t="shared" si="23"/>
        <v>0</v>
      </c>
      <c r="AN45" s="96">
        <f t="shared" si="23"/>
        <v>0</v>
      </c>
      <c r="AO45" s="94"/>
      <c r="AP45" s="96">
        <f t="shared" si="34"/>
        <v>0</v>
      </c>
      <c r="AQ45" s="96">
        <f t="shared" si="34"/>
        <v>0</v>
      </c>
      <c r="AR45" s="96">
        <f t="shared" si="34"/>
        <v>0</v>
      </c>
      <c r="AS45" s="96">
        <f t="shared" si="34"/>
        <v>0</v>
      </c>
      <c r="AT45" s="96">
        <f t="shared" si="34"/>
        <v>0</v>
      </c>
      <c r="AU45" s="96">
        <f t="shared" si="34"/>
        <v>0</v>
      </c>
      <c r="AV45" s="96">
        <f t="shared" si="34"/>
        <v>0</v>
      </c>
      <c r="AW45" s="96">
        <f t="shared" si="34"/>
        <v>0</v>
      </c>
      <c r="AX45" s="96">
        <f t="shared" si="34"/>
        <v>0</v>
      </c>
      <c r="AY45" s="96">
        <f t="shared" si="34"/>
        <v>0</v>
      </c>
      <c r="AZ45" s="96">
        <f t="shared" si="34"/>
        <v>0</v>
      </c>
      <c r="BA45" s="96">
        <f t="shared" si="34"/>
        <v>0</v>
      </c>
      <c r="BB45" s="96">
        <f t="shared" si="34"/>
        <v>0</v>
      </c>
      <c r="BC45" s="96">
        <f t="shared" si="34"/>
        <v>0</v>
      </c>
      <c r="BD45" s="96">
        <f t="shared" si="34"/>
        <v>0</v>
      </c>
      <c r="BE45" s="96">
        <f t="shared" si="34"/>
        <v>0</v>
      </c>
      <c r="BF45" s="96">
        <f t="shared" si="30"/>
        <v>0</v>
      </c>
      <c r="BG45" s="96">
        <f t="shared" si="30"/>
        <v>0</v>
      </c>
      <c r="BH45" s="96">
        <f t="shared" si="24"/>
        <v>0</v>
      </c>
      <c r="BI45" s="96">
        <f t="shared" si="24"/>
        <v>0</v>
      </c>
      <c r="BJ45" s="94"/>
      <c r="BK45" s="96">
        <f t="shared" si="35"/>
        <v>0</v>
      </c>
      <c r="BL45" s="96">
        <f t="shared" si="35"/>
        <v>0</v>
      </c>
      <c r="BM45" s="96">
        <f t="shared" si="35"/>
        <v>0</v>
      </c>
      <c r="BN45" s="96">
        <f t="shared" si="35"/>
        <v>0</v>
      </c>
      <c r="BO45" s="96">
        <f t="shared" si="35"/>
        <v>0</v>
      </c>
      <c r="BP45" s="96">
        <f t="shared" si="35"/>
        <v>0</v>
      </c>
      <c r="BQ45" s="96">
        <f t="shared" si="35"/>
        <v>0</v>
      </c>
      <c r="BR45" s="96">
        <f t="shared" si="35"/>
        <v>0</v>
      </c>
      <c r="BS45" s="96">
        <f t="shared" si="35"/>
        <v>0</v>
      </c>
      <c r="BT45" s="96">
        <f t="shared" si="35"/>
        <v>0</v>
      </c>
      <c r="BU45" s="96">
        <f t="shared" si="36"/>
        <v>0</v>
      </c>
      <c r="BV45" s="96">
        <f t="shared" si="36"/>
        <v>0</v>
      </c>
      <c r="BW45" s="96">
        <f t="shared" si="36"/>
        <v>0</v>
      </c>
      <c r="BX45" s="96">
        <f t="shared" si="36"/>
        <v>0</v>
      </c>
      <c r="BY45" s="96">
        <f t="shared" si="36"/>
        <v>0</v>
      </c>
      <c r="BZ45" s="96">
        <f t="shared" si="36"/>
        <v>4</v>
      </c>
      <c r="CA45" s="96">
        <f t="shared" si="36"/>
        <v>0</v>
      </c>
      <c r="CB45" s="96">
        <f t="shared" si="36"/>
        <v>0</v>
      </c>
      <c r="CC45" s="96">
        <f t="shared" si="36"/>
        <v>0</v>
      </c>
      <c r="CD45" s="96">
        <f t="shared" si="36"/>
        <v>0</v>
      </c>
      <c r="CE45" s="99"/>
      <c r="CF45" s="96">
        <f t="shared" si="37"/>
        <v>0</v>
      </c>
      <c r="CG45" s="96">
        <f t="shared" si="37"/>
        <v>0</v>
      </c>
      <c r="CH45" s="96">
        <f t="shared" si="37"/>
        <v>0</v>
      </c>
      <c r="CI45" s="96">
        <f t="shared" si="37"/>
        <v>0</v>
      </c>
      <c r="CJ45" s="96">
        <f t="shared" si="37"/>
        <v>0</v>
      </c>
      <c r="CK45" s="96">
        <f t="shared" si="37"/>
        <v>0</v>
      </c>
      <c r="CL45" s="96">
        <f t="shared" si="37"/>
        <v>0</v>
      </c>
      <c r="CM45" s="96">
        <f t="shared" si="37"/>
        <v>0</v>
      </c>
      <c r="CN45" s="96">
        <f t="shared" si="37"/>
        <v>0</v>
      </c>
      <c r="CO45" s="96">
        <f t="shared" si="37"/>
        <v>0</v>
      </c>
      <c r="CP45" s="96">
        <f t="shared" si="37"/>
        <v>0</v>
      </c>
      <c r="CQ45" s="96">
        <f t="shared" si="37"/>
        <v>0</v>
      </c>
      <c r="CR45" s="96">
        <f t="shared" si="37"/>
        <v>0</v>
      </c>
      <c r="CS45" s="96">
        <f t="shared" si="37"/>
        <v>0</v>
      </c>
      <c r="CT45" s="96">
        <f t="shared" si="37"/>
        <v>0</v>
      </c>
      <c r="CU45" s="96">
        <f t="shared" si="37"/>
        <v>71</v>
      </c>
      <c r="CV45" s="96">
        <f t="shared" si="31"/>
        <v>0</v>
      </c>
      <c r="CW45" s="96">
        <f t="shared" si="31"/>
        <v>0</v>
      </c>
      <c r="CX45" s="96">
        <f t="shared" si="25"/>
        <v>0</v>
      </c>
      <c r="CY45" s="96">
        <f t="shared" si="25"/>
        <v>0</v>
      </c>
      <c r="CZ45" s="99"/>
      <c r="DA45" s="96">
        <f t="shared" si="38"/>
        <v>0</v>
      </c>
      <c r="DB45" s="96">
        <f t="shared" si="38"/>
        <v>0</v>
      </c>
      <c r="DC45" s="96">
        <f t="shared" si="38"/>
        <v>0</v>
      </c>
      <c r="DD45" s="96">
        <f t="shared" si="38"/>
        <v>0</v>
      </c>
      <c r="DE45" s="96">
        <f t="shared" si="38"/>
        <v>0</v>
      </c>
      <c r="DF45" s="96">
        <f t="shared" si="38"/>
        <v>0</v>
      </c>
      <c r="DG45" s="96">
        <f t="shared" si="38"/>
        <v>0</v>
      </c>
      <c r="DH45" s="96">
        <f t="shared" si="38"/>
        <v>0</v>
      </c>
      <c r="DI45" s="96">
        <f t="shared" si="38"/>
        <v>0</v>
      </c>
      <c r="DJ45" s="96">
        <f t="shared" si="38"/>
        <v>0</v>
      </c>
      <c r="DK45" s="96">
        <f t="shared" si="38"/>
        <v>0</v>
      </c>
      <c r="DL45" s="96">
        <f t="shared" si="38"/>
        <v>0</v>
      </c>
      <c r="DM45" s="96">
        <f t="shared" si="38"/>
        <v>0</v>
      </c>
      <c r="DN45" s="96">
        <f t="shared" si="38"/>
        <v>0</v>
      </c>
      <c r="DO45" s="96">
        <f t="shared" si="38"/>
        <v>0</v>
      </c>
      <c r="DP45" s="96">
        <f t="shared" si="38"/>
        <v>0</v>
      </c>
      <c r="DQ45" s="96">
        <f t="shared" si="32"/>
        <v>0</v>
      </c>
      <c r="DR45" s="96">
        <f t="shared" si="32"/>
        <v>0</v>
      </c>
      <c r="DS45" s="96">
        <f t="shared" si="26"/>
        <v>0</v>
      </c>
      <c r="DT45" s="96">
        <f t="shared" si="26"/>
        <v>71</v>
      </c>
      <c r="DU45" s="46"/>
      <c r="DV45" s="104">
        <v>5</v>
      </c>
      <c r="DW45" s="70" t="str">
        <f>Paramètres!AF29</f>
        <v>Chili</v>
      </c>
      <c r="DX45" s="69">
        <f>Paramètres!AG29</f>
        <v>0</v>
      </c>
      <c r="DY45" s="73">
        <f>Paramètres!AH29</f>
        <v>27</v>
      </c>
      <c r="DZ45" s="73">
        <f>Paramètres!AI29</f>
        <v>215</v>
      </c>
      <c r="EA45" s="73">
        <f>Paramètres!AJ29</f>
        <v>-188</v>
      </c>
      <c r="EC45" s="8"/>
      <c r="ED45" s="154"/>
      <c r="EE45" s="158"/>
      <c r="EF45" s="109"/>
      <c r="EG45" s="2"/>
      <c r="EH45" s="10"/>
      <c r="EI45" s="42"/>
      <c r="EJ45" s="42"/>
      <c r="EK45" s="2"/>
      <c r="EL45" s="9"/>
      <c r="EM45" s="42"/>
      <c r="EN45" s="2"/>
      <c r="EO45" s="39"/>
      <c r="EP45" s="8"/>
      <c r="EQ45" s="4"/>
      <c r="ER45" s="2"/>
    </row>
    <row r="46" spans="2:148" ht="18.7" customHeight="1" x14ac:dyDescent="0.2">
      <c r="B46" s="48" t="s">
        <v>31</v>
      </c>
      <c r="C46" s="48" t="s">
        <v>33</v>
      </c>
      <c r="D46" s="2"/>
      <c r="E46" s="211"/>
      <c r="F46" s="48" t="str">
        <f>VLOOKUP(B46,Paramètres!$C$10:$D$29,2,0)</f>
        <v>Japon</v>
      </c>
      <c r="G46" s="177">
        <v>28</v>
      </c>
      <c r="H46" s="172">
        <v>3</v>
      </c>
      <c r="I46" s="173">
        <v>3</v>
      </c>
      <c r="J46" s="180">
        <v>22</v>
      </c>
      <c r="K46" s="48" t="str">
        <f>VLOOKUP(C46,Paramètres!$C$10:$D$29,2,0)</f>
        <v>Samoa</v>
      </c>
      <c r="L46" s="183">
        <f t="shared" si="12"/>
        <v>22</v>
      </c>
      <c r="M46" s="51" t="s">
        <v>142</v>
      </c>
      <c r="N46" s="84" t="s">
        <v>100</v>
      </c>
      <c r="O46" s="187" t="str">
        <f t="shared" si="5"/>
        <v>Japon</v>
      </c>
      <c r="P46" s="50" t="str">
        <f t="shared" si="13"/>
        <v>Samoa</v>
      </c>
      <c r="Q46" s="50">
        <f t="shared" si="14"/>
        <v>28</v>
      </c>
      <c r="R46" s="50">
        <f t="shared" si="15"/>
        <v>22</v>
      </c>
      <c r="S46" s="50" t="str">
        <f t="shared" si="16"/>
        <v>oui</v>
      </c>
      <c r="T46" s="94"/>
      <c r="U46" s="96">
        <f t="shared" si="33"/>
        <v>0</v>
      </c>
      <c r="V46" s="96">
        <f t="shared" si="33"/>
        <v>0</v>
      </c>
      <c r="W46" s="96">
        <f t="shared" si="33"/>
        <v>0</v>
      </c>
      <c r="X46" s="96">
        <f t="shared" si="33"/>
        <v>0</v>
      </c>
      <c r="Y46" s="96">
        <f t="shared" si="33"/>
        <v>0</v>
      </c>
      <c r="Z46" s="96">
        <f t="shared" si="33"/>
        <v>0</v>
      </c>
      <c r="AA46" s="96">
        <f t="shared" si="33"/>
        <v>0</v>
      </c>
      <c r="AB46" s="96">
        <f t="shared" si="33"/>
        <v>0</v>
      </c>
      <c r="AC46" s="96">
        <f t="shared" si="33"/>
        <v>0</v>
      </c>
      <c r="AD46" s="96">
        <f t="shared" si="33"/>
        <v>0</v>
      </c>
      <c r="AE46" s="96">
        <f t="shared" si="33"/>
        <v>0</v>
      </c>
      <c r="AF46" s="96">
        <f t="shared" si="33"/>
        <v>0</v>
      </c>
      <c r="AG46" s="96">
        <f t="shared" si="33"/>
        <v>0</v>
      </c>
      <c r="AH46" s="96">
        <f t="shared" si="33"/>
        <v>0</v>
      </c>
      <c r="AI46" s="96">
        <f t="shared" si="33"/>
        <v>0</v>
      </c>
      <c r="AJ46" s="96">
        <f t="shared" si="33"/>
        <v>0</v>
      </c>
      <c r="AK46" s="96">
        <f t="shared" si="29"/>
        <v>0</v>
      </c>
      <c r="AL46" s="96">
        <f t="shared" si="29"/>
        <v>0</v>
      </c>
      <c r="AM46" s="96">
        <f t="shared" si="23"/>
        <v>0</v>
      </c>
      <c r="AN46" s="96">
        <f t="shared" si="23"/>
        <v>0</v>
      </c>
      <c r="AO46" s="94"/>
      <c r="AP46" s="96">
        <f t="shared" si="34"/>
        <v>0</v>
      </c>
      <c r="AQ46" s="96">
        <f t="shared" si="34"/>
        <v>0</v>
      </c>
      <c r="AR46" s="96">
        <f t="shared" si="34"/>
        <v>0</v>
      </c>
      <c r="AS46" s="96">
        <f t="shared" si="34"/>
        <v>0</v>
      </c>
      <c r="AT46" s="96">
        <f t="shared" si="34"/>
        <v>0</v>
      </c>
      <c r="AU46" s="96">
        <f t="shared" si="34"/>
        <v>0</v>
      </c>
      <c r="AV46" s="96">
        <f t="shared" si="34"/>
        <v>0</v>
      </c>
      <c r="AW46" s="96">
        <f t="shared" si="34"/>
        <v>0</v>
      </c>
      <c r="AX46" s="96">
        <f t="shared" si="34"/>
        <v>0</v>
      </c>
      <c r="AY46" s="96">
        <f t="shared" si="34"/>
        <v>0</v>
      </c>
      <c r="AZ46" s="96">
        <f t="shared" si="34"/>
        <v>0</v>
      </c>
      <c r="BA46" s="96">
        <f t="shared" si="34"/>
        <v>0</v>
      </c>
      <c r="BB46" s="96">
        <f t="shared" si="34"/>
        <v>0</v>
      </c>
      <c r="BC46" s="96">
        <f t="shared" si="34"/>
        <v>0</v>
      </c>
      <c r="BD46" s="96">
        <f t="shared" si="34"/>
        <v>0</v>
      </c>
      <c r="BE46" s="96">
        <f t="shared" si="34"/>
        <v>0</v>
      </c>
      <c r="BF46" s="96">
        <f t="shared" si="30"/>
        <v>0</v>
      </c>
      <c r="BG46" s="96">
        <f t="shared" si="30"/>
        <v>0</v>
      </c>
      <c r="BH46" s="96">
        <f t="shared" si="24"/>
        <v>1</v>
      </c>
      <c r="BI46" s="96">
        <f t="shared" si="24"/>
        <v>0</v>
      </c>
      <c r="BJ46" s="94"/>
      <c r="BK46" s="96">
        <f t="shared" si="35"/>
        <v>0</v>
      </c>
      <c r="BL46" s="96">
        <f t="shared" si="35"/>
        <v>0</v>
      </c>
      <c r="BM46" s="96">
        <f t="shared" si="35"/>
        <v>0</v>
      </c>
      <c r="BN46" s="96">
        <f t="shared" si="35"/>
        <v>0</v>
      </c>
      <c r="BO46" s="96">
        <f t="shared" si="35"/>
        <v>0</v>
      </c>
      <c r="BP46" s="96">
        <f t="shared" si="35"/>
        <v>0</v>
      </c>
      <c r="BQ46" s="96">
        <f t="shared" si="35"/>
        <v>0</v>
      </c>
      <c r="BR46" s="96">
        <f t="shared" si="35"/>
        <v>0</v>
      </c>
      <c r="BS46" s="96">
        <f t="shared" si="35"/>
        <v>0</v>
      </c>
      <c r="BT46" s="96">
        <f t="shared" si="35"/>
        <v>0</v>
      </c>
      <c r="BU46" s="96">
        <f t="shared" si="36"/>
        <v>0</v>
      </c>
      <c r="BV46" s="96">
        <f t="shared" si="36"/>
        <v>0</v>
      </c>
      <c r="BW46" s="96">
        <f t="shared" si="36"/>
        <v>0</v>
      </c>
      <c r="BX46" s="96">
        <f t="shared" si="36"/>
        <v>0</v>
      </c>
      <c r="BY46" s="96">
        <f t="shared" si="36"/>
        <v>0</v>
      </c>
      <c r="BZ46" s="96">
        <f t="shared" si="36"/>
        <v>0</v>
      </c>
      <c r="CA46" s="96">
        <f t="shared" si="36"/>
        <v>4</v>
      </c>
      <c r="CB46" s="96">
        <f t="shared" si="36"/>
        <v>0</v>
      </c>
      <c r="CC46" s="96">
        <f t="shared" si="36"/>
        <v>0</v>
      </c>
      <c r="CD46" s="96">
        <f t="shared" si="36"/>
        <v>0</v>
      </c>
      <c r="CE46" s="99"/>
      <c r="CF46" s="96">
        <f t="shared" si="37"/>
        <v>0</v>
      </c>
      <c r="CG46" s="96">
        <f t="shared" si="37"/>
        <v>0</v>
      </c>
      <c r="CH46" s="96">
        <f t="shared" si="37"/>
        <v>0</v>
      </c>
      <c r="CI46" s="96">
        <f t="shared" si="37"/>
        <v>0</v>
      </c>
      <c r="CJ46" s="96">
        <f t="shared" si="37"/>
        <v>0</v>
      </c>
      <c r="CK46" s="96">
        <f t="shared" si="37"/>
        <v>0</v>
      </c>
      <c r="CL46" s="96">
        <f t="shared" si="37"/>
        <v>0</v>
      </c>
      <c r="CM46" s="96">
        <f t="shared" si="37"/>
        <v>0</v>
      </c>
      <c r="CN46" s="96">
        <f t="shared" si="37"/>
        <v>0</v>
      </c>
      <c r="CO46" s="96">
        <f t="shared" si="37"/>
        <v>0</v>
      </c>
      <c r="CP46" s="96">
        <f t="shared" si="37"/>
        <v>0</v>
      </c>
      <c r="CQ46" s="96">
        <f t="shared" si="37"/>
        <v>0</v>
      </c>
      <c r="CR46" s="96">
        <f t="shared" si="37"/>
        <v>0</v>
      </c>
      <c r="CS46" s="96">
        <f t="shared" si="37"/>
        <v>0</v>
      </c>
      <c r="CT46" s="96">
        <f t="shared" si="37"/>
        <v>0</v>
      </c>
      <c r="CU46" s="96">
        <f t="shared" si="37"/>
        <v>0</v>
      </c>
      <c r="CV46" s="96">
        <f t="shared" si="31"/>
        <v>28</v>
      </c>
      <c r="CW46" s="96">
        <f t="shared" si="31"/>
        <v>0</v>
      </c>
      <c r="CX46" s="96">
        <f t="shared" si="25"/>
        <v>22</v>
      </c>
      <c r="CY46" s="96">
        <f t="shared" si="25"/>
        <v>0</v>
      </c>
      <c r="CZ46" s="99"/>
      <c r="DA46" s="96">
        <f t="shared" si="38"/>
        <v>0</v>
      </c>
      <c r="DB46" s="96">
        <f t="shared" si="38"/>
        <v>0</v>
      </c>
      <c r="DC46" s="96">
        <f t="shared" si="38"/>
        <v>0</v>
      </c>
      <c r="DD46" s="96">
        <f t="shared" si="38"/>
        <v>0</v>
      </c>
      <c r="DE46" s="96">
        <f t="shared" si="38"/>
        <v>0</v>
      </c>
      <c r="DF46" s="96">
        <f t="shared" si="38"/>
        <v>0</v>
      </c>
      <c r="DG46" s="96">
        <f t="shared" si="38"/>
        <v>0</v>
      </c>
      <c r="DH46" s="96">
        <f t="shared" si="38"/>
        <v>0</v>
      </c>
      <c r="DI46" s="96">
        <f t="shared" si="38"/>
        <v>0</v>
      </c>
      <c r="DJ46" s="96">
        <f t="shared" si="38"/>
        <v>0</v>
      </c>
      <c r="DK46" s="96">
        <f t="shared" si="38"/>
        <v>0</v>
      </c>
      <c r="DL46" s="96">
        <f t="shared" si="38"/>
        <v>0</v>
      </c>
      <c r="DM46" s="96">
        <f t="shared" si="38"/>
        <v>0</v>
      </c>
      <c r="DN46" s="96">
        <f t="shared" si="38"/>
        <v>0</v>
      </c>
      <c r="DO46" s="96">
        <f t="shared" si="38"/>
        <v>0</v>
      </c>
      <c r="DP46" s="96">
        <f t="shared" si="38"/>
        <v>0</v>
      </c>
      <c r="DQ46" s="96">
        <f t="shared" si="32"/>
        <v>22</v>
      </c>
      <c r="DR46" s="96">
        <f t="shared" si="32"/>
        <v>0</v>
      </c>
      <c r="DS46" s="96">
        <f t="shared" si="26"/>
        <v>28</v>
      </c>
      <c r="DT46" s="96">
        <f t="shared" si="26"/>
        <v>0</v>
      </c>
      <c r="DU46" s="46"/>
      <c r="DV46" s="134"/>
      <c r="DW46" s="135"/>
      <c r="DX46" s="139"/>
      <c r="DY46" s="141"/>
      <c r="DZ46" s="141"/>
      <c r="EA46" s="141"/>
      <c r="EC46" s="8"/>
      <c r="ED46" s="160" t="s">
        <v>176</v>
      </c>
      <c r="EE46" s="156"/>
      <c r="EF46" s="161"/>
      <c r="EG46" s="2"/>
      <c r="EH46" s="10"/>
      <c r="EI46" s="42"/>
      <c r="EJ46" s="42"/>
      <c r="EK46" s="2"/>
      <c r="EL46" s="108"/>
      <c r="EM46" s="42"/>
      <c r="EN46" s="2"/>
      <c r="EO46" s="214"/>
      <c r="EP46" s="218"/>
      <c r="EQ46" s="219"/>
      <c r="ER46" s="220"/>
    </row>
    <row r="47" spans="2:148" ht="18.7" customHeight="1" x14ac:dyDescent="0.2">
      <c r="B47" s="48" t="s">
        <v>32</v>
      </c>
      <c r="C47" s="48" t="s">
        <v>81</v>
      </c>
      <c r="D47" s="2"/>
      <c r="E47" s="211"/>
      <c r="F47" s="48" t="str">
        <f>VLOOKUP(B47,Paramètres!$C$10:$D$29,2,0)</f>
        <v>Argentine</v>
      </c>
      <c r="G47" s="177">
        <v>59</v>
      </c>
      <c r="H47" s="172">
        <v>8</v>
      </c>
      <c r="I47" s="173">
        <v>1</v>
      </c>
      <c r="J47" s="180">
        <v>5</v>
      </c>
      <c r="K47" s="48" t="str">
        <f>VLOOKUP(C47,Paramètres!$C$10:$D$29,2,0)</f>
        <v>Chili</v>
      </c>
      <c r="L47" s="183">
        <f t="shared" si="12"/>
        <v>5</v>
      </c>
      <c r="M47" s="51" t="s">
        <v>143</v>
      </c>
      <c r="N47" s="84" t="s">
        <v>105</v>
      </c>
      <c r="O47" s="187" t="str">
        <f t="shared" si="5"/>
        <v>Argentine</v>
      </c>
      <c r="P47" s="50" t="str">
        <f t="shared" si="13"/>
        <v>Chili</v>
      </c>
      <c r="Q47" s="50">
        <f t="shared" si="14"/>
        <v>59</v>
      </c>
      <c r="R47" s="50">
        <f t="shared" si="15"/>
        <v>5</v>
      </c>
      <c r="S47" s="50" t="str">
        <f t="shared" si="16"/>
        <v>non</v>
      </c>
      <c r="T47" s="94"/>
      <c r="U47" s="96">
        <f t="shared" si="33"/>
        <v>0</v>
      </c>
      <c r="V47" s="96">
        <f t="shared" si="33"/>
        <v>0</v>
      </c>
      <c r="W47" s="96">
        <f t="shared" si="33"/>
        <v>0</v>
      </c>
      <c r="X47" s="96">
        <f t="shared" si="33"/>
        <v>0</v>
      </c>
      <c r="Y47" s="96">
        <f t="shared" si="33"/>
        <v>0</v>
      </c>
      <c r="Z47" s="96">
        <f t="shared" si="33"/>
        <v>0</v>
      </c>
      <c r="AA47" s="96">
        <f t="shared" si="33"/>
        <v>0</v>
      </c>
      <c r="AB47" s="96">
        <f t="shared" si="33"/>
        <v>0</v>
      </c>
      <c r="AC47" s="96">
        <f t="shared" si="33"/>
        <v>0</v>
      </c>
      <c r="AD47" s="96">
        <f t="shared" si="33"/>
        <v>0</v>
      </c>
      <c r="AE47" s="96">
        <f t="shared" si="33"/>
        <v>0</v>
      </c>
      <c r="AF47" s="96">
        <f t="shared" si="33"/>
        <v>0</v>
      </c>
      <c r="AG47" s="96">
        <f t="shared" si="33"/>
        <v>0</v>
      </c>
      <c r="AH47" s="96">
        <f t="shared" si="33"/>
        <v>0</v>
      </c>
      <c r="AI47" s="96">
        <f t="shared" si="33"/>
        <v>0</v>
      </c>
      <c r="AJ47" s="96">
        <f t="shared" si="33"/>
        <v>0</v>
      </c>
      <c r="AK47" s="96">
        <f t="shared" si="29"/>
        <v>0</v>
      </c>
      <c r="AL47" s="96">
        <f t="shared" si="29"/>
        <v>1</v>
      </c>
      <c r="AM47" s="96">
        <f t="shared" si="23"/>
        <v>0</v>
      </c>
      <c r="AN47" s="96">
        <f t="shared" si="23"/>
        <v>0</v>
      </c>
      <c r="AO47" s="94"/>
      <c r="AP47" s="96">
        <f t="shared" si="34"/>
        <v>0</v>
      </c>
      <c r="AQ47" s="96">
        <f t="shared" si="34"/>
        <v>0</v>
      </c>
      <c r="AR47" s="96">
        <f t="shared" si="34"/>
        <v>0</v>
      </c>
      <c r="AS47" s="96">
        <f t="shared" si="34"/>
        <v>0</v>
      </c>
      <c r="AT47" s="96">
        <f t="shared" si="34"/>
        <v>0</v>
      </c>
      <c r="AU47" s="96">
        <f t="shared" si="34"/>
        <v>0</v>
      </c>
      <c r="AV47" s="96">
        <f t="shared" si="34"/>
        <v>0</v>
      </c>
      <c r="AW47" s="96">
        <f t="shared" si="34"/>
        <v>0</v>
      </c>
      <c r="AX47" s="96">
        <f t="shared" si="34"/>
        <v>0</v>
      </c>
      <c r="AY47" s="96">
        <f t="shared" si="34"/>
        <v>0</v>
      </c>
      <c r="AZ47" s="96">
        <f t="shared" si="34"/>
        <v>0</v>
      </c>
      <c r="BA47" s="96">
        <f t="shared" si="34"/>
        <v>0</v>
      </c>
      <c r="BB47" s="96">
        <f t="shared" si="34"/>
        <v>0</v>
      </c>
      <c r="BC47" s="96">
        <f t="shared" si="34"/>
        <v>0</v>
      </c>
      <c r="BD47" s="96">
        <f t="shared" si="34"/>
        <v>0</v>
      </c>
      <c r="BE47" s="96">
        <f t="shared" si="34"/>
        <v>0</v>
      </c>
      <c r="BF47" s="96">
        <f t="shared" si="30"/>
        <v>0</v>
      </c>
      <c r="BG47" s="96">
        <f t="shared" si="30"/>
        <v>0</v>
      </c>
      <c r="BH47" s="96">
        <f t="shared" si="24"/>
        <v>0</v>
      </c>
      <c r="BI47" s="96">
        <f t="shared" si="24"/>
        <v>0</v>
      </c>
      <c r="BJ47" s="94"/>
      <c r="BK47" s="96">
        <f t="shared" si="35"/>
        <v>0</v>
      </c>
      <c r="BL47" s="96">
        <f t="shared" si="35"/>
        <v>0</v>
      </c>
      <c r="BM47" s="96">
        <f t="shared" si="35"/>
        <v>0</v>
      </c>
      <c r="BN47" s="96">
        <f t="shared" si="35"/>
        <v>0</v>
      </c>
      <c r="BO47" s="96">
        <f t="shared" si="35"/>
        <v>0</v>
      </c>
      <c r="BP47" s="96">
        <f t="shared" si="35"/>
        <v>0</v>
      </c>
      <c r="BQ47" s="96">
        <f t="shared" si="35"/>
        <v>0</v>
      </c>
      <c r="BR47" s="96">
        <f t="shared" si="35"/>
        <v>0</v>
      </c>
      <c r="BS47" s="96">
        <f t="shared" si="35"/>
        <v>0</v>
      </c>
      <c r="BT47" s="96">
        <f t="shared" si="35"/>
        <v>0</v>
      </c>
      <c r="BU47" s="96">
        <f t="shared" si="36"/>
        <v>0</v>
      </c>
      <c r="BV47" s="96">
        <f t="shared" si="36"/>
        <v>0</v>
      </c>
      <c r="BW47" s="96">
        <f t="shared" si="36"/>
        <v>0</v>
      </c>
      <c r="BX47" s="96">
        <f t="shared" si="36"/>
        <v>0</v>
      </c>
      <c r="BY47" s="96">
        <f t="shared" si="36"/>
        <v>0</v>
      </c>
      <c r="BZ47" s="96">
        <f t="shared" si="36"/>
        <v>0</v>
      </c>
      <c r="CA47" s="96">
        <f t="shared" si="36"/>
        <v>0</v>
      </c>
      <c r="CB47" s="96">
        <f t="shared" si="36"/>
        <v>4</v>
      </c>
      <c r="CC47" s="96">
        <f t="shared" si="36"/>
        <v>0</v>
      </c>
      <c r="CD47" s="96">
        <f t="shared" si="36"/>
        <v>0</v>
      </c>
      <c r="CE47" s="99"/>
      <c r="CF47" s="96">
        <f t="shared" si="37"/>
        <v>0</v>
      </c>
      <c r="CG47" s="96">
        <f t="shared" si="37"/>
        <v>0</v>
      </c>
      <c r="CH47" s="96">
        <f t="shared" si="37"/>
        <v>0</v>
      </c>
      <c r="CI47" s="96">
        <f t="shared" si="37"/>
        <v>0</v>
      </c>
      <c r="CJ47" s="96">
        <f t="shared" si="37"/>
        <v>0</v>
      </c>
      <c r="CK47" s="96">
        <f t="shared" si="37"/>
        <v>0</v>
      </c>
      <c r="CL47" s="96">
        <f t="shared" si="37"/>
        <v>0</v>
      </c>
      <c r="CM47" s="96">
        <f t="shared" si="37"/>
        <v>0</v>
      </c>
      <c r="CN47" s="96">
        <f t="shared" si="37"/>
        <v>0</v>
      </c>
      <c r="CO47" s="96">
        <f t="shared" si="37"/>
        <v>0</v>
      </c>
      <c r="CP47" s="96">
        <f t="shared" si="37"/>
        <v>0</v>
      </c>
      <c r="CQ47" s="96">
        <f t="shared" si="37"/>
        <v>0</v>
      </c>
      <c r="CR47" s="96">
        <f t="shared" si="37"/>
        <v>0</v>
      </c>
      <c r="CS47" s="96">
        <f t="shared" si="37"/>
        <v>0</v>
      </c>
      <c r="CT47" s="96">
        <f t="shared" si="37"/>
        <v>0</v>
      </c>
      <c r="CU47" s="96">
        <f t="shared" si="37"/>
        <v>0</v>
      </c>
      <c r="CV47" s="96">
        <f t="shared" si="31"/>
        <v>0</v>
      </c>
      <c r="CW47" s="96">
        <f t="shared" si="31"/>
        <v>59</v>
      </c>
      <c r="CX47" s="96">
        <f t="shared" si="25"/>
        <v>0</v>
      </c>
      <c r="CY47" s="96">
        <f t="shared" si="25"/>
        <v>5</v>
      </c>
      <c r="CZ47" s="99"/>
      <c r="DA47" s="96">
        <f t="shared" si="38"/>
        <v>0</v>
      </c>
      <c r="DB47" s="96">
        <f t="shared" si="38"/>
        <v>0</v>
      </c>
      <c r="DC47" s="96">
        <f t="shared" si="38"/>
        <v>0</v>
      </c>
      <c r="DD47" s="96">
        <f t="shared" si="38"/>
        <v>0</v>
      </c>
      <c r="DE47" s="96">
        <f t="shared" si="38"/>
        <v>0</v>
      </c>
      <c r="DF47" s="96">
        <f t="shared" si="38"/>
        <v>0</v>
      </c>
      <c r="DG47" s="96">
        <f t="shared" si="38"/>
        <v>0</v>
      </c>
      <c r="DH47" s="96">
        <f t="shared" si="38"/>
        <v>0</v>
      </c>
      <c r="DI47" s="96">
        <f t="shared" si="38"/>
        <v>0</v>
      </c>
      <c r="DJ47" s="96">
        <f t="shared" si="38"/>
        <v>0</v>
      </c>
      <c r="DK47" s="96">
        <f t="shared" si="38"/>
        <v>0</v>
      </c>
      <c r="DL47" s="96">
        <f t="shared" si="38"/>
        <v>0</v>
      </c>
      <c r="DM47" s="96">
        <f t="shared" si="38"/>
        <v>0</v>
      </c>
      <c r="DN47" s="96">
        <f t="shared" si="38"/>
        <v>0</v>
      </c>
      <c r="DO47" s="96">
        <f t="shared" si="38"/>
        <v>0</v>
      </c>
      <c r="DP47" s="96">
        <f t="shared" si="38"/>
        <v>0</v>
      </c>
      <c r="DQ47" s="96">
        <f t="shared" si="32"/>
        <v>0</v>
      </c>
      <c r="DR47" s="96">
        <f t="shared" si="32"/>
        <v>5</v>
      </c>
      <c r="DS47" s="96">
        <f t="shared" si="26"/>
        <v>0</v>
      </c>
      <c r="DT47" s="96">
        <f t="shared" si="26"/>
        <v>59</v>
      </c>
      <c r="DU47" s="46"/>
      <c r="DV47" s="46"/>
      <c r="DW47" s="57"/>
      <c r="DX47" s="142"/>
      <c r="DY47" s="143"/>
      <c r="DZ47" s="143"/>
      <c r="EA47" s="143"/>
      <c r="EC47" s="8"/>
      <c r="ED47" s="52"/>
      <c r="EE47" s="42"/>
      <c r="EF47" s="42"/>
      <c r="EG47" s="2"/>
      <c r="EH47" s="10"/>
      <c r="EI47" s="42"/>
      <c r="EJ47" s="42"/>
      <c r="EK47" s="2"/>
      <c r="EL47" s="108"/>
      <c r="EM47" s="42"/>
      <c r="EN47" s="4"/>
      <c r="EO47" s="214"/>
      <c r="EP47" s="218"/>
      <c r="EQ47" s="219"/>
      <c r="ER47" s="220"/>
    </row>
    <row r="48" spans="2:148" ht="18.7" customHeight="1" x14ac:dyDescent="0.25">
      <c r="B48" s="48" t="s">
        <v>30</v>
      </c>
      <c r="C48" s="48" t="s">
        <v>33</v>
      </c>
      <c r="D48" s="2"/>
      <c r="E48" s="211"/>
      <c r="F48" s="48" t="str">
        <f>VLOOKUP(B48,Paramètres!$C$10:$D$29,2,0)</f>
        <v>Angleterre</v>
      </c>
      <c r="G48" s="177">
        <v>18</v>
      </c>
      <c r="H48" s="172">
        <v>2</v>
      </c>
      <c r="I48" s="173">
        <v>2</v>
      </c>
      <c r="J48" s="180">
        <v>17</v>
      </c>
      <c r="K48" s="48" t="str">
        <f>VLOOKUP(C48,Paramètres!$C$10:$D$29,2,0)</f>
        <v>Samoa</v>
      </c>
      <c r="L48" s="183">
        <f t="shared" si="12"/>
        <v>17</v>
      </c>
      <c r="M48" s="49" t="s">
        <v>144</v>
      </c>
      <c r="N48" s="84" t="s">
        <v>99</v>
      </c>
      <c r="O48" s="187" t="str">
        <f t="shared" si="5"/>
        <v>Angleterre</v>
      </c>
      <c r="P48" s="50" t="str">
        <f t="shared" si="13"/>
        <v>Samoa</v>
      </c>
      <c r="Q48" s="50">
        <f t="shared" si="14"/>
        <v>18</v>
      </c>
      <c r="R48" s="50">
        <f t="shared" si="15"/>
        <v>17</v>
      </c>
      <c r="S48" s="50" t="str">
        <f t="shared" si="16"/>
        <v>oui</v>
      </c>
      <c r="T48" s="94"/>
      <c r="U48" s="96">
        <f t="shared" si="33"/>
        <v>0</v>
      </c>
      <c r="V48" s="96">
        <f t="shared" si="33"/>
        <v>0</v>
      </c>
      <c r="W48" s="96">
        <f t="shared" si="33"/>
        <v>0</v>
      </c>
      <c r="X48" s="96">
        <f t="shared" si="33"/>
        <v>0</v>
      </c>
      <c r="Y48" s="96">
        <f t="shared" si="33"/>
        <v>0</v>
      </c>
      <c r="Z48" s="96">
        <f t="shared" si="33"/>
        <v>0</v>
      </c>
      <c r="AA48" s="96">
        <f t="shared" si="33"/>
        <v>0</v>
      </c>
      <c r="AB48" s="96">
        <f t="shared" si="33"/>
        <v>0</v>
      </c>
      <c r="AC48" s="96">
        <f t="shared" si="33"/>
        <v>0</v>
      </c>
      <c r="AD48" s="96">
        <f t="shared" si="33"/>
        <v>0</v>
      </c>
      <c r="AE48" s="96">
        <f t="shared" si="33"/>
        <v>0</v>
      </c>
      <c r="AF48" s="96">
        <f t="shared" si="33"/>
        <v>0</v>
      </c>
      <c r="AG48" s="96">
        <f t="shared" si="33"/>
        <v>0</v>
      </c>
      <c r="AH48" s="96">
        <f t="shared" si="33"/>
        <v>0</v>
      </c>
      <c r="AI48" s="96">
        <f t="shared" si="33"/>
        <v>0</v>
      </c>
      <c r="AJ48" s="96">
        <f t="shared" si="33"/>
        <v>0</v>
      </c>
      <c r="AK48" s="96">
        <f t="shared" si="29"/>
        <v>0</v>
      </c>
      <c r="AL48" s="96">
        <f t="shared" si="29"/>
        <v>0</v>
      </c>
      <c r="AM48" s="96">
        <f t="shared" si="23"/>
        <v>0</v>
      </c>
      <c r="AN48" s="96">
        <f t="shared" si="23"/>
        <v>0</v>
      </c>
      <c r="AO48" s="94"/>
      <c r="AP48" s="96">
        <f t="shared" si="34"/>
        <v>0</v>
      </c>
      <c r="AQ48" s="96">
        <f t="shared" si="34"/>
        <v>0</v>
      </c>
      <c r="AR48" s="96">
        <f t="shared" si="34"/>
        <v>0</v>
      </c>
      <c r="AS48" s="96">
        <f t="shared" si="34"/>
        <v>0</v>
      </c>
      <c r="AT48" s="96">
        <f t="shared" si="34"/>
        <v>0</v>
      </c>
      <c r="AU48" s="96">
        <f t="shared" si="34"/>
        <v>0</v>
      </c>
      <c r="AV48" s="96">
        <f t="shared" si="34"/>
        <v>0</v>
      </c>
      <c r="AW48" s="96">
        <f t="shared" si="34"/>
        <v>0</v>
      </c>
      <c r="AX48" s="96">
        <f t="shared" si="34"/>
        <v>0</v>
      </c>
      <c r="AY48" s="96">
        <f t="shared" si="34"/>
        <v>0</v>
      </c>
      <c r="AZ48" s="96">
        <f t="shared" si="34"/>
        <v>0</v>
      </c>
      <c r="BA48" s="96">
        <f t="shared" si="34"/>
        <v>0</v>
      </c>
      <c r="BB48" s="96">
        <f t="shared" si="34"/>
        <v>0</v>
      </c>
      <c r="BC48" s="96">
        <f t="shared" si="34"/>
        <v>0</v>
      </c>
      <c r="BD48" s="96">
        <f t="shared" si="34"/>
        <v>0</v>
      </c>
      <c r="BE48" s="96">
        <f t="shared" si="34"/>
        <v>0</v>
      </c>
      <c r="BF48" s="96">
        <f t="shared" si="30"/>
        <v>0</v>
      </c>
      <c r="BG48" s="96">
        <f t="shared" si="30"/>
        <v>0</v>
      </c>
      <c r="BH48" s="96">
        <f t="shared" si="24"/>
        <v>1</v>
      </c>
      <c r="BI48" s="96">
        <f t="shared" si="24"/>
        <v>0</v>
      </c>
      <c r="BJ48" s="94"/>
      <c r="BK48" s="96">
        <f t="shared" si="35"/>
        <v>0</v>
      </c>
      <c r="BL48" s="96">
        <f t="shared" si="35"/>
        <v>0</v>
      </c>
      <c r="BM48" s="96">
        <f t="shared" si="35"/>
        <v>0</v>
      </c>
      <c r="BN48" s="96">
        <f t="shared" si="35"/>
        <v>0</v>
      </c>
      <c r="BO48" s="96">
        <f t="shared" si="35"/>
        <v>0</v>
      </c>
      <c r="BP48" s="96">
        <f t="shared" si="35"/>
        <v>0</v>
      </c>
      <c r="BQ48" s="96">
        <f t="shared" si="35"/>
        <v>0</v>
      </c>
      <c r="BR48" s="96">
        <f t="shared" si="35"/>
        <v>0</v>
      </c>
      <c r="BS48" s="96">
        <f t="shared" si="35"/>
        <v>0</v>
      </c>
      <c r="BT48" s="96">
        <f t="shared" si="35"/>
        <v>0</v>
      </c>
      <c r="BU48" s="96">
        <f t="shared" si="36"/>
        <v>0</v>
      </c>
      <c r="BV48" s="96">
        <f t="shared" si="36"/>
        <v>0</v>
      </c>
      <c r="BW48" s="96">
        <f t="shared" si="36"/>
        <v>0</v>
      </c>
      <c r="BX48" s="96">
        <f t="shared" si="36"/>
        <v>0</v>
      </c>
      <c r="BY48" s="96">
        <f t="shared" si="36"/>
        <v>0</v>
      </c>
      <c r="BZ48" s="96">
        <f t="shared" si="36"/>
        <v>4</v>
      </c>
      <c r="CA48" s="96">
        <f t="shared" si="36"/>
        <v>0</v>
      </c>
      <c r="CB48" s="96">
        <f t="shared" si="36"/>
        <v>0</v>
      </c>
      <c r="CC48" s="96">
        <f t="shared" si="36"/>
        <v>0</v>
      </c>
      <c r="CD48" s="96">
        <f t="shared" si="36"/>
        <v>0</v>
      </c>
      <c r="CE48" s="99"/>
      <c r="CF48" s="96">
        <f t="shared" si="37"/>
        <v>0</v>
      </c>
      <c r="CG48" s="96">
        <f t="shared" si="37"/>
        <v>0</v>
      </c>
      <c r="CH48" s="96">
        <f t="shared" si="37"/>
        <v>0</v>
      </c>
      <c r="CI48" s="96">
        <f t="shared" si="37"/>
        <v>0</v>
      </c>
      <c r="CJ48" s="96">
        <f t="shared" si="37"/>
        <v>0</v>
      </c>
      <c r="CK48" s="96">
        <f t="shared" si="37"/>
        <v>0</v>
      </c>
      <c r="CL48" s="96">
        <f t="shared" si="37"/>
        <v>0</v>
      </c>
      <c r="CM48" s="96">
        <f t="shared" si="37"/>
        <v>0</v>
      </c>
      <c r="CN48" s="96">
        <f t="shared" si="37"/>
        <v>0</v>
      </c>
      <c r="CO48" s="96">
        <f t="shared" si="37"/>
        <v>0</v>
      </c>
      <c r="CP48" s="96">
        <f t="shared" si="37"/>
        <v>0</v>
      </c>
      <c r="CQ48" s="96">
        <f t="shared" si="37"/>
        <v>0</v>
      </c>
      <c r="CR48" s="96">
        <f t="shared" si="37"/>
        <v>0</v>
      </c>
      <c r="CS48" s="96">
        <f t="shared" si="37"/>
        <v>0</v>
      </c>
      <c r="CT48" s="96">
        <f t="shared" si="37"/>
        <v>0</v>
      </c>
      <c r="CU48" s="96">
        <f t="shared" si="37"/>
        <v>18</v>
      </c>
      <c r="CV48" s="96">
        <f t="shared" si="31"/>
        <v>0</v>
      </c>
      <c r="CW48" s="96">
        <f t="shared" si="31"/>
        <v>0</v>
      </c>
      <c r="CX48" s="96">
        <f t="shared" si="25"/>
        <v>17</v>
      </c>
      <c r="CY48" s="96">
        <f t="shared" si="25"/>
        <v>0</v>
      </c>
      <c r="CZ48" s="99"/>
      <c r="DA48" s="96">
        <f t="shared" si="38"/>
        <v>0</v>
      </c>
      <c r="DB48" s="96">
        <f t="shared" si="38"/>
        <v>0</v>
      </c>
      <c r="DC48" s="96">
        <f t="shared" si="38"/>
        <v>0</v>
      </c>
      <c r="DD48" s="96">
        <f t="shared" si="38"/>
        <v>0</v>
      </c>
      <c r="DE48" s="96">
        <f t="shared" si="38"/>
        <v>0</v>
      </c>
      <c r="DF48" s="96">
        <f t="shared" si="38"/>
        <v>0</v>
      </c>
      <c r="DG48" s="96">
        <f t="shared" si="38"/>
        <v>0</v>
      </c>
      <c r="DH48" s="96">
        <f t="shared" si="38"/>
        <v>0</v>
      </c>
      <c r="DI48" s="96">
        <f t="shared" si="38"/>
        <v>0</v>
      </c>
      <c r="DJ48" s="96">
        <f t="shared" si="38"/>
        <v>0</v>
      </c>
      <c r="DK48" s="96">
        <f t="shared" si="38"/>
        <v>0</v>
      </c>
      <c r="DL48" s="96">
        <f t="shared" si="38"/>
        <v>0</v>
      </c>
      <c r="DM48" s="96">
        <f t="shared" si="38"/>
        <v>0</v>
      </c>
      <c r="DN48" s="96">
        <f t="shared" si="38"/>
        <v>0</v>
      </c>
      <c r="DO48" s="96">
        <f t="shared" si="38"/>
        <v>0</v>
      </c>
      <c r="DP48" s="96">
        <f t="shared" si="38"/>
        <v>17</v>
      </c>
      <c r="DQ48" s="96">
        <f t="shared" si="32"/>
        <v>0</v>
      </c>
      <c r="DR48" s="96">
        <f t="shared" si="32"/>
        <v>0</v>
      </c>
      <c r="DS48" s="96">
        <f t="shared" si="26"/>
        <v>18</v>
      </c>
      <c r="DT48" s="96">
        <f t="shared" si="26"/>
        <v>0</v>
      </c>
      <c r="DU48" s="46"/>
      <c r="DV48" s="46"/>
      <c r="DW48" s="33" t="s">
        <v>95</v>
      </c>
      <c r="DX48" s="16"/>
      <c r="DY48" s="16" t="s">
        <v>148</v>
      </c>
      <c r="DZ48" s="21"/>
      <c r="EA48" s="143"/>
      <c r="EC48" s="8"/>
      <c r="ED48" s="9"/>
      <c r="EE48" s="8"/>
      <c r="EF48" s="8"/>
      <c r="EG48" s="2"/>
      <c r="EH48" s="10"/>
      <c r="EI48" s="42"/>
      <c r="EJ48" s="42"/>
      <c r="EK48" s="2"/>
      <c r="EL48" s="9"/>
      <c r="EM48" s="42"/>
      <c r="EN48" s="4"/>
      <c r="EO48" s="214"/>
      <c r="EP48" s="218"/>
      <c r="EQ48" s="219"/>
      <c r="ER48" s="220"/>
    </row>
    <row r="49" spans="2:148" ht="18.7" customHeight="1" x14ac:dyDescent="0.2">
      <c r="B49" s="54" t="s">
        <v>31</v>
      </c>
      <c r="C49" s="54" t="s">
        <v>32</v>
      </c>
      <c r="D49" s="2"/>
      <c r="E49" s="212"/>
      <c r="F49" s="54" t="str">
        <f>VLOOKUP(B49,Paramètres!$C$10:$D$29,2,0)</f>
        <v>Japon</v>
      </c>
      <c r="G49" s="178">
        <v>27</v>
      </c>
      <c r="H49" s="174">
        <v>3</v>
      </c>
      <c r="I49" s="175">
        <v>5</v>
      </c>
      <c r="J49" s="181">
        <v>39</v>
      </c>
      <c r="K49" s="54" t="str">
        <f>VLOOKUP(C49,Paramètres!$C$10:$D$29,2,0)</f>
        <v>Argentine</v>
      </c>
      <c r="L49" s="183">
        <f t="shared" si="12"/>
        <v>39</v>
      </c>
      <c r="M49" s="55" t="s">
        <v>145</v>
      </c>
      <c r="N49" s="86" t="s">
        <v>105</v>
      </c>
      <c r="O49" s="188" t="str">
        <f t="shared" si="5"/>
        <v>Argentine</v>
      </c>
      <c r="P49" s="56" t="str">
        <f t="shared" si="13"/>
        <v>Japon</v>
      </c>
      <c r="Q49" s="56">
        <f t="shared" si="14"/>
        <v>39</v>
      </c>
      <c r="R49" s="56">
        <f t="shared" si="15"/>
        <v>27</v>
      </c>
      <c r="S49" s="56" t="str">
        <f t="shared" si="16"/>
        <v>non</v>
      </c>
      <c r="T49" s="94"/>
      <c r="U49" s="96">
        <f t="shared" si="33"/>
        <v>0</v>
      </c>
      <c r="V49" s="96">
        <f t="shared" si="33"/>
        <v>0</v>
      </c>
      <c r="W49" s="96">
        <f t="shared" si="33"/>
        <v>0</v>
      </c>
      <c r="X49" s="96">
        <f t="shared" si="33"/>
        <v>0</v>
      </c>
      <c r="Y49" s="96">
        <f t="shared" si="33"/>
        <v>0</v>
      </c>
      <c r="Z49" s="96">
        <f t="shared" si="33"/>
        <v>0</v>
      </c>
      <c r="AA49" s="96">
        <f t="shared" si="33"/>
        <v>0</v>
      </c>
      <c r="AB49" s="96">
        <f t="shared" si="33"/>
        <v>0</v>
      </c>
      <c r="AC49" s="96">
        <f t="shared" si="33"/>
        <v>0</v>
      </c>
      <c r="AD49" s="96">
        <f t="shared" si="33"/>
        <v>0</v>
      </c>
      <c r="AE49" s="96">
        <f t="shared" si="33"/>
        <v>0</v>
      </c>
      <c r="AF49" s="96">
        <f t="shared" si="33"/>
        <v>0</v>
      </c>
      <c r="AG49" s="96">
        <f t="shared" si="33"/>
        <v>0</v>
      </c>
      <c r="AH49" s="96">
        <f t="shared" si="33"/>
        <v>0</v>
      </c>
      <c r="AI49" s="96">
        <f t="shared" si="33"/>
        <v>0</v>
      </c>
      <c r="AJ49" s="96">
        <f t="shared" si="33"/>
        <v>0</v>
      </c>
      <c r="AK49" s="96">
        <f t="shared" si="29"/>
        <v>0</v>
      </c>
      <c r="AL49" s="96">
        <f t="shared" si="29"/>
        <v>1</v>
      </c>
      <c r="AM49" s="96">
        <f t="shared" si="23"/>
        <v>0</v>
      </c>
      <c r="AN49" s="96">
        <f t="shared" si="23"/>
        <v>0</v>
      </c>
      <c r="AO49" s="94"/>
      <c r="AP49" s="96">
        <f t="shared" si="34"/>
        <v>0</v>
      </c>
      <c r="AQ49" s="96">
        <f t="shared" si="34"/>
        <v>0</v>
      </c>
      <c r="AR49" s="96">
        <f t="shared" si="34"/>
        <v>0</v>
      </c>
      <c r="AS49" s="96">
        <f t="shared" si="34"/>
        <v>0</v>
      </c>
      <c r="AT49" s="96">
        <f t="shared" si="34"/>
        <v>0</v>
      </c>
      <c r="AU49" s="96">
        <f t="shared" si="34"/>
        <v>0</v>
      </c>
      <c r="AV49" s="96">
        <f t="shared" si="34"/>
        <v>0</v>
      </c>
      <c r="AW49" s="96">
        <f t="shared" si="34"/>
        <v>0</v>
      </c>
      <c r="AX49" s="96">
        <f t="shared" si="34"/>
        <v>0</v>
      </c>
      <c r="AY49" s="96">
        <f t="shared" si="34"/>
        <v>0</v>
      </c>
      <c r="AZ49" s="96">
        <f t="shared" si="34"/>
        <v>0</v>
      </c>
      <c r="BA49" s="96">
        <f t="shared" si="34"/>
        <v>0</v>
      </c>
      <c r="BB49" s="96">
        <f t="shared" si="34"/>
        <v>0</v>
      </c>
      <c r="BC49" s="96">
        <f t="shared" si="34"/>
        <v>0</v>
      </c>
      <c r="BD49" s="96">
        <f t="shared" si="34"/>
        <v>0</v>
      </c>
      <c r="BE49" s="96">
        <f t="shared" si="34"/>
        <v>0</v>
      </c>
      <c r="BF49" s="96">
        <f t="shared" si="30"/>
        <v>0</v>
      </c>
      <c r="BG49" s="96">
        <f t="shared" si="30"/>
        <v>0</v>
      </c>
      <c r="BH49" s="96">
        <f t="shared" si="24"/>
        <v>0</v>
      </c>
      <c r="BI49" s="96">
        <f t="shared" si="24"/>
        <v>0</v>
      </c>
      <c r="BJ49" s="94"/>
      <c r="BK49" s="96">
        <f t="shared" si="35"/>
        <v>0</v>
      </c>
      <c r="BL49" s="96">
        <f t="shared" si="35"/>
        <v>0</v>
      </c>
      <c r="BM49" s="96">
        <f t="shared" si="35"/>
        <v>0</v>
      </c>
      <c r="BN49" s="96">
        <f t="shared" si="35"/>
        <v>0</v>
      </c>
      <c r="BO49" s="96">
        <f t="shared" si="35"/>
        <v>0</v>
      </c>
      <c r="BP49" s="96">
        <f t="shared" si="35"/>
        <v>0</v>
      </c>
      <c r="BQ49" s="96">
        <f t="shared" si="35"/>
        <v>0</v>
      </c>
      <c r="BR49" s="96">
        <f t="shared" si="35"/>
        <v>0</v>
      </c>
      <c r="BS49" s="96">
        <f t="shared" si="35"/>
        <v>0</v>
      </c>
      <c r="BT49" s="96">
        <f t="shared" si="35"/>
        <v>0</v>
      </c>
      <c r="BU49" s="96">
        <f t="shared" si="36"/>
        <v>0</v>
      </c>
      <c r="BV49" s="96">
        <f t="shared" si="36"/>
        <v>0</v>
      </c>
      <c r="BW49" s="96">
        <f t="shared" si="36"/>
        <v>0</v>
      </c>
      <c r="BX49" s="96">
        <f t="shared" si="36"/>
        <v>0</v>
      </c>
      <c r="BY49" s="96">
        <f t="shared" si="36"/>
        <v>0</v>
      </c>
      <c r="BZ49" s="96">
        <f t="shared" si="36"/>
        <v>0</v>
      </c>
      <c r="CA49" s="96">
        <f t="shared" si="36"/>
        <v>0</v>
      </c>
      <c r="CB49" s="96">
        <f t="shared" si="36"/>
        <v>4</v>
      </c>
      <c r="CC49" s="96">
        <f t="shared" si="36"/>
        <v>0</v>
      </c>
      <c r="CD49" s="96">
        <f t="shared" si="36"/>
        <v>0</v>
      </c>
      <c r="CE49" s="99"/>
      <c r="CF49" s="96">
        <f t="shared" si="37"/>
        <v>0</v>
      </c>
      <c r="CG49" s="96">
        <f t="shared" si="37"/>
        <v>0</v>
      </c>
      <c r="CH49" s="96">
        <f t="shared" si="37"/>
        <v>0</v>
      </c>
      <c r="CI49" s="96">
        <f t="shared" si="37"/>
        <v>0</v>
      </c>
      <c r="CJ49" s="96">
        <f t="shared" si="37"/>
        <v>0</v>
      </c>
      <c r="CK49" s="96">
        <f t="shared" si="37"/>
        <v>0</v>
      </c>
      <c r="CL49" s="96">
        <f t="shared" si="37"/>
        <v>0</v>
      </c>
      <c r="CM49" s="96">
        <f t="shared" si="37"/>
        <v>0</v>
      </c>
      <c r="CN49" s="96">
        <f t="shared" si="37"/>
        <v>0</v>
      </c>
      <c r="CO49" s="96">
        <f t="shared" si="37"/>
        <v>0</v>
      </c>
      <c r="CP49" s="96">
        <f t="shared" si="37"/>
        <v>0</v>
      </c>
      <c r="CQ49" s="96">
        <f t="shared" si="37"/>
        <v>0</v>
      </c>
      <c r="CR49" s="96">
        <f t="shared" si="37"/>
        <v>0</v>
      </c>
      <c r="CS49" s="96">
        <f t="shared" si="37"/>
        <v>0</v>
      </c>
      <c r="CT49" s="96">
        <f t="shared" si="37"/>
        <v>0</v>
      </c>
      <c r="CU49" s="96">
        <f t="shared" si="37"/>
        <v>0</v>
      </c>
      <c r="CV49" s="96">
        <f t="shared" si="31"/>
        <v>27</v>
      </c>
      <c r="CW49" s="96">
        <f t="shared" si="31"/>
        <v>39</v>
      </c>
      <c r="CX49" s="96">
        <f t="shared" si="25"/>
        <v>0</v>
      </c>
      <c r="CY49" s="96">
        <f t="shared" si="25"/>
        <v>0</v>
      </c>
      <c r="CZ49" s="99"/>
      <c r="DA49" s="96">
        <f t="shared" si="38"/>
        <v>0</v>
      </c>
      <c r="DB49" s="96">
        <f t="shared" si="38"/>
        <v>0</v>
      </c>
      <c r="DC49" s="96">
        <f t="shared" si="38"/>
        <v>0</v>
      </c>
      <c r="DD49" s="96">
        <f t="shared" si="38"/>
        <v>0</v>
      </c>
      <c r="DE49" s="96">
        <f t="shared" si="38"/>
        <v>0</v>
      </c>
      <c r="DF49" s="96">
        <f t="shared" si="38"/>
        <v>0</v>
      </c>
      <c r="DG49" s="96">
        <f t="shared" si="38"/>
        <v>0</v>
      </c>
      <c r="DH49" s="96">
        <f t="shared" si="38"/>
        <v>0</v>
      </c>
      <c r="DI49" s="96">
        <f t="shared" si="38"/>
        <v>0</v>
      </c>
      <c r="DJ49" s="96">
        <f t="shared" si="38"/>
        <v>0</v>
      </c>
      <c r="DK49" s="96">
        <f t="shared" si="38"/>
        <v>0</v>
      </c>
      <c r="DL49" s="96">
        <f t="shared" si="38"/>
        <v>0</v>
      </c>
      <c r="DM49" s="96">
        <f t="shared" si="38"/>
        <v>0</v>
      </c>
      <c r="DN49" s="96">
        <f t="shared" si="38"/>
        <v>0</v>
      </c>
      <c r="DO49" s="96">
        <f t="shared" si="38"/>
        <v>0</v>
      </c>
      <c r="DP49" s="96">
        <f t="shared" si="38"/>
        <v>0</v>
      </c>
      <c r="DQ49" s="96">
        <f t="shared" si="32"/>
        <v>39</v>
      </c>
      <c r="DR49" s="96">
        <f t="shared" si="32"/>
        <v>27</v>
      </c>
      <c r="DS49" s="96">
        <f t="shared" si="26"/>
        <v>0</v>
      </c>
      <c r="DT49" s="96">
        <f t="shared" si="26"/>
        <v>0</v>
      </c>
      <c r="DU49" s="46"/>
      <c r="DV49" s="46"/>
      <c r="DW49" s="33" t="s">
        <v>96</v>
      </c>
      <c r="DX49" s="38"/>
      <c r="DY49" s="38" t="s">
        <v>149</v>
      </c>
      <c r="EA49" s="2"/>
      <c r="EB49" s="206"/>
      <c r="EC49" s="206"/>
      <c r="ED49" s="123"/>
      <c r="EE49" s="126"/>
      <c r="EF49" s="126"/>
      <c r="EG49" s="2"/>
      <c r="EH49" s="10"/>
      <c r="EI49" s="42"/>
      <c r="EJ49" s="42"/>
      <c r="EK49" s="2"/>
      <c r="EL49" s="9"/>
      <c r="EM49" s="42"/>
      <c r="EN49" s="2"/>
      <c r="EO49" s="214"/>
      <c r="EP49" s="218"/>
      <c r="EQ49" s="219"/>
      <c r="ER49" s="220"/>
    </row>
    <row r="50" spans="2:148" ht="18" customHeight="1" x14ac:dyDescent="0.2">
      <c r="E50" s="12"/>
      <c r="G50" s="12"/>
      <c r="H50" s="12"/>
      <c r="I50" s="12"/>
      <c r="J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  <c r="CH50" s="12"/>
      <c r="CI50" s="12"/>
      <c r="CJ50" s="12"/>
      <c r="CK50" s="12"/>
      <c r="CL50" s="12"/>
      <c r="CM50" s="12"/>
      <c r="CN50" s="12"/>
      <c r="CO50" s="12"/>
      <c r="CP50" s="12"/>
      <c r="CQ50" s="12"/>
      <c r="CR50" s="12"/>
      <c r="CS50" s="12"/>
      <c r="CT50" s="12"/>
      <c r="CU50" s="12"/>
      <c r="CV50" s="12"/>
      <c r="CW50" s="12"/>
      <c r="CX50" s="12"/>
      <c r="CY50" s="12"/>
      <c r="CZ50" s="12"/>
      <c r="DA50" s="12"/>
      <c r="DB50" s="12"/>
      <c r="DC50" s="12"/>
      <c r="DD50" s="12"/>
      <c r="DE50" s="12"/>
      <c r="DF50" s="12"/>
      <c r="DG50" s="12"/>
      <c r="DH50" s="12"/>
      <c r="DI50" s="12"/>
      <c r="DJ50" s="12"/>
      <c r="DK50" s="12"/>
      <c r="DL50" s="12"/>
      <c r="DM50" s="12"/>
      <c r="DN50" s="12"/>
      <c r="DO50" s="12"/>
      <c r="DP50" s="12"/>
      <c r="DQ50" s="12"/>
      <c r="DR50" s="12"/>
      <c r="DS50" s="12"/>
      <c r="DT50" s="12"/>
      <c r="DU50" s="12"/>
      <c r="DV50" s="12"/>
      <c r="EC50" s="8"/>
      <c r="ED50" s="9"/>
      <c r="EE50" s="8"/>
      <c r="EF50" s="8"/>
      <c r="EG50" s="2"/>
      <c r="EH50" s="10"/>
      <c r="EI50" s="11"/>
      <c r="EJ50" s="11"/>
      <c r="EK50" s="2"/>
      <c r="EL50" s="9"/>
      <c r="EM50" s="11"/>
      <c r="EN50" s="2"/>
      <c r="EO50" s="9"/>
      <c r="EP50" s="11"/>
      <c r="EQ50" s="2"/>
      <c r="ER50" s="2"/>
    </row>
    <row r="51" spans="2:148" ht="18" customHeight="1" x14ac:dyDescent="0.2">
      <c r="E51" s="12"/>
      <c r="G51" s="12"/>
      <c r="H51" s="12"/>
      <c r="I51" s="12"/>
      <c r="J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"/>
      <c r="CO51" s="12"/>
      <c r="CP51" s="12"/>
      <c r="CQ51" s="12"/>
      <c r="CR51" s="12"/>
      <c r="CS51" s="12"/>
      <c r="CT51" s="12"/>
      <c r="CU51" s="12"/>
      <c r="CV51" s="12"/>
      <c r="CW51" s="12"/>
      <c r="CX51" s="12"/>
      <c r="CY51" s="12"/>
      <c r="CZ51" s="12"/>
      <c r="DA51" s="12"/>
      <c r="DB51" s="12"/>
      <c r="DC51" s="12"/>
      <c r="DD51" s="12"/>
      <c r="DE51" s="12"/>
      <c r="DF51" s="12"/>
      <c r="DG51" s="12"/>
      <c r="DH51" s="12"/>
      <c r="DI51" s="12"/>
      <c r="DJ51" s="12"/>
      <c r="DK51" s="12"/>
      <c r="DL51" s="12"/>
      <c r="DM51" s="12"/>
      <c r="DN51" s="12"/>
      <c r="DO51" s="12"/>
      <c r="DP51" s="12"/>
      <c r="DQ51" s="12"/>
      <c r="DR51" s="12"/>
      <c r="DS51" s="12"/>
      <c r="DT51" s="12"/>
      <c r="DU51" s="12"/>
      <c r="DV51" s="12"/>
      <c r="EB51" s="206"/>
      <c r="EC51" s="206"/>
      <c r="ED51" s="123"/>
      <c r="EE51" s="218"/>
      <c r="EF51" s="126"/>
      <c r="EG51" s="2"/>
      <c r="EH51" s="10"/>
      <c r="EI51" s="11"/>
      <c r="EJ51" s="11"/>
      <c r="EK51" s="2"/>
      <c r="EL51" s="9"/>
      <c r="EM51" s="11"/>
      <c r="EN51" s="2"/>
      <c r="EO51" s="9"/>
      <c r="EP51" s="11"/>
      <c r="EQ51" s="2"/>
      <c r="ER51" s="2"/>
    </row>
    <row r="52" spans="2:148" ht="18" customHeight="1" x14ac:dyDescent="0.2">
      <c r="E52" s="12"/>
      <c r="G52" s="12"/>
      <c r="H52" s="12"/>
      <c r="I52" s="12"/>
      <c r="J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2"/>
      <c r="CI52" s="12"/>
      <c r="CJ52" s="12"/>
      <c r="CK52" s="12"/>
      <c r="CL52" s="12"/>
      <c r="CM52" s="12"/>
      <c r="CN52" s="12"/>
      <c r="CO52" s="12"/>
      <c r="CP52" s="12"/>
      <c r="CQ52" s="12"/>
      <c r="CR52" s="12"/>
      <c r="CS52" s="12"/>
      <c r="CT52" s="12"/>
      <c r="CU52" s="12"/>
      <c r="CV52" s="12"/>
      <c r="CW52" s="12"/>
      <c r="CX52" s="12"/>
      <c r="CY52" s="12"/>
      <c r="CZ52" s="12"/>
      <c r="DA52" s="12"/>
      <c r="DB52" s="12"/>
      <c r="DC52" s="12"/>
      <c r="DD52" s="12"/>
      <c r="DE52" s="12"/>
      <c r="DF52" s="12"/>
      <c r="DG52" s="12"/>
      <c r="DH52" s="12"/>
      <c r="DI52" s="12"/>
      <c r="DJ52" s="12"/>
      <c r="DK52" s="12"/>
      <c r="DL52" s="12"/>
      <c r="DM52" s="12"/>
      <c r="DN52" s="12"/>
      <c r="DO52" s="12"/>
      <c r="DP52" s="12"/>
      <c r="DQ52" s="12"/>
      <c r="DR52" s="12"/>
      <c r="DS52" s="12"/>
      <c r="DT52" s="12"/>
      <c r="DU52" s="12"/>
      <c r="DV52" s="12"/>
      <c r="DW52" s="12"/>
      <c r="EC52" s="8"/>
      <c r="ED52" s="9"/>
      <c r="EE52" s="218"/>
      <c r="EF52" s="126"/>
      <c r="EG52" s="2"/>
      <c r="EH52" s="10"/>
      <c r="EI52" s="11"/>
      <c r="EJ52" s="11"/>
      <c r="EK52" s="2"/>
      <c r="EL52" s="9"/>
      <c r="EM52" s="11"/>
      <c r="EN52" s="2"/>
      <c r="EO52" s="9"/>
      <c r="EP52" s="11"/>
      <c r="EQ52" s="2"/>
      <c r="ER52" s="2"/>
    </row>
    <row r="53" spans="2:148" ht="18" customHeight="1" x14ac:dyDescent="0.2">
      <c r="E53" s="12"/>
      <c r="G53" s="12"/>
      <c r="H53" s="12"/>
      <c r="I53" s="12"/>
      <c r="J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12"/>
      <c r="CO53" s="12"/>
      <c r="CP53" s="12"/>
      <c r="CQ53" s="12"/>
      <c r="CR53" s="12"/>
      <c r="CS53" s="12"/>
      <c r="CT53" s="12"/>
      <c r="CU53" s="12"/>
      <c r="CV53" s="12"/>
      <c r="CW53" s="12"/>
      <c r="CX53" s="12"/>
      <c r="CY53" s="12"/>
      <c r="CZ53" s="12"/>
      <c r="DA53" s="12"/>
      <c r="DB53" s="12"/>
      <c r="DC53" s="12"/>
      <c r="DD53" s="12"/>
      <c r="DE53" s="12"/>
      <c r="DF53" s="12"/>
      <c r="DG53" s="12"/>
      <c r="DH53" s="12"/>
      <c r="DI53" s="12"/>
      <c r="DJ53" s="12"/>
      <c r="DK53" s="12"/>
      <c r="DL53" s="12"/>
      <c r="DM53" s="12"/>
      <c r="DN53" s="12"/>
      <c r="DO53" s="12"/>
      <c r="DP53" s="12"/>
      <c r="DQ53" s="12"/>
      <c r="DR53" s="12"/>
      <c r="DS53" s="12"/>
      <c r="DT53" s="12"/>
      <c r="DU53" s="12"/>
      <c r="DV53" s="12"/>
      <c r="DW53" s="12"/>
      <c r="EC53" s="8"/>
      <c r="ED53" s="124"/>
      <c r="EE53" s="218"/>
      <c r="EF53" s="126"/>
      <c r="EG53" s="2"/>
      <c r="EH53" s="10"/>
      <c r="EI53" s="11"/>
      <c r="EJ53" s="11"/>
      <c r="EK53" s="2"/>
      <c r="EL53" s="9"/>
      <c r="EM53" s="11"/>
      <c r="EN53" s="2"/>
      <c r="EO53" s="9"/>
      <c r="EP53" s="11"/>
      <c r="EQ53" s="2"/>
      <c r="ER53" s="2"/>
    </row>
    <row r="54" spans="2:148" ht="18" x14ac:dyDescent="0.2">
      <c r="D54" s="2"/>
      <c r="E54" s="17"/>
      <c r="F54" s="5"/>
      <c r="G54" s="4"/>
      <c r="H54" s="4"/>
      <c r="I54" s="4"/>
      <c r="J54" s="4"/>
      <c r="K54" s="5"/>
      <c r="L54" s="5"/>
      <c r="M54" s="6"/>
      <c r="N54" s="76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W54" s="5"/>
      <c r="DX54" s="5"/>
      <c r="DY54" s="5"/>
      <c r="DZ54" s="5"/>
      <c r="EA54" s="5"/>
      <c r="EC54" s="8"/>
      <c r="ED54" s="9"/>
      <c r="EE54" s="218"/>
      <c r="EF54" s="126"/>
      <c r="EG54" s="2"/>
      <c r="EH54" s="10"/>
      <c r="EI54" s="11"/>
      <c r="EJ54" s="11"/>
      <c r="EK54" s="2"/>
      <c r="EL54" s="9"/>
      <c r="EM54" s="11"/>
      <c r="EN54" s="2"/>
      <c r="EO54" s="9"/>
      <c r="EP54" s="11"/>
      <c r="EQ54" s="2"/>
      <c r="ER54" s="2"/>
    </row>
    <row r="55" spans="2:148" ht="18" x14ac:dyDescent="0.2">
      <c r="D55" s="2"/>
      <c r="E55" s="17"/>
      <c r="F55" s="5"/>
      <c r="G55" s="4"/>
      <c r="H55" s="4"/>
      <c r="I55" s="4"/>
      <c r="J55" s="4"/>
      <c r="K55" s="5"/>
      <c r="L55" s="5"/>
      <c r="M55" s="6"/>
      <c r="N55" s="76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W55" s="5"/>
      <c r="DX55" s="5"/>
      <c r="DY55" s="5"/>
      <c r="DZ55" s="5"/>
      <c r="EA55" s="5"/>
      <c r="EC55" s="8"/>
      <c r="ED55" s="52"/>
      <c r="EE55" s="42"/>
      <c r="EF55" s="42"/>
      <c r="EG55" s="2"/>
      <c r="EH55" s="10"/>
      <c r="EI55" s="11"/>
      <c r="EJ55" s="11"/>
      <c r="EK55" s="2"/>
      <c r="EL55" s="9"/>
      <c r="EM55" s="11"/>
      <c r="EN55" s="2"/>
      <c r="EO55" s="9"/>
      <c r="EP55" s="11"/>
      <c r="EQ55" s="2"/>
      <c r="ER55" s="2"/>
    </row>
    <row r="56" spans="2:148" ht="18" x14ac:dyDescent="0.2">
      <c r="D56" s="2"/>
      <c r="E56" s="17"/>
      <c r="F56" s="5"/>
      <c r="G56" s="4"/>
      <c r="H56" s="4"/>
      <c r="I56" s="4"/>
      <c r="J56" s="4"/>
      <c r="K56" s="5"/>
      <c r="L56" s="5"/>
      <c r="M56" s="6"/>
      <c r="N56" s="76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W56" s="5"/>
      <c r="DX56" s="5"/>
      <c r="DY56" s="5"/>
      <c r="DZ56" s="5"/>
      <c r="EA56" s="5"/>
      <c r="EC56" s="8"/>
      <c r="ED56" s="9"/>
      <c r="EE56" s="8"/>
      <c r="EF56" s="8"/>
      <c r="EG56" s="2"/>
      <c r="EH56" s="10"/>
      <c r="EI56" s="11"/>
      <c r="EJ56" s="11"/>
      <c r="EK56" s="2"/>
      <c r="EL56" s="9"/>
      <c r="EM56" s="11"/>
      <c r="EN56" s="2"/>
      <c r="EO56" s="9"/>
      <c r="EP56" s="11"/>
      <c r="EQ56" s="2"/>
      <c r="ER56" s="2"/>
    </row>
    <row r="57" spans="2:148" ht="18" x14ac:dyDescent="0.2">
      <c r="D57" s="2"/>
      <c r="E57" s="17"/>
      <c r="F57" s="5"/>
      <c r="G57" s="4"/>
      <c r="H57" s="4"/>
      <c r="I57" s="4"/>
      <c r="J57" s="4"/>
      <c r="K57" s="5"/>
      <c r="L57" s="5"/>
      <c r="M57" s="6"/>
      <c r="N57" s="76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W57" s="5"/>
      <c r="DX57" s="5"/>
      <c r="DY57" s="5"/>
      <c r="DZ57" s="5"/>
      <c r="EA57" s="5"/>
      <c r="EC57" s="8"/>
      <c r="ED57" s="9"/>
      <c r="EE57" s="8"/>
      <c r="EF57" s="8"/>
      <c r="EG57" s="2"/>
      <c r="EH57" s="10"/>
      <c r="EI57" s="11"/>
      <c r="EJ57" s="11"/>
      <c r="EK57" s="2"/>
      <c r="EL57" s="9"/>
      <c r="EM57" s="11"/>
      <c r="EN57" s="2"/>
      <c r="EO57" s="9"/>
      <c r="EP57" s="11"/>
      <c r="EQ57" s="2"/>
      <c r="ER57" s="2"/>
    </row>
    <row r="58" spans="2:148" ht="18" x14ac:dyDescent="0.2">
      <c r="D58" s="2"/>
      <c r="E58" s="17"/>
      <c r="F58" s="5"/>
      <c r="G58" s="4"/>
      <c r="H58" s="4"/>
      <c r="I58" s="4"/>
      <c r="J58" s="4"/>
      <c r="K58" s="5"/>
      <c r="L58" s="5"/>
      <c r="M58" s="6"/>
      <c r="N58" s="76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W58" s="5"/>
      <c r="DX58" s="5"/>
      <c r="DY58" s="5"/>
      <c r="DZ58" s="5"/>
      <c r="EA58" s="5"/>
      <c r="EB58" s="206"/>
      <c r="EC58" s="206"/>
      <c r="ED58" s="123"/>
      <c r="EE58" s="218"/>
      <c r="EF58" s="126"/>
      <c r="EG58" s="2"/>
      <c r="EH58" s="10"/>
      <c r="EI58" s="11"/>
      <c r="EJ58" s="11"/>
      <c r="EK58" s="2"/>
      <c r="EL58" s="9"/>
      <c r="EM58" s="11"/>
      <c r="EN58" s="2"/>
      <c r="EO58" s="9"/>
      <c r="EP58" s="11"/>
      <c r="EQ58" s="2"/>
      <c r="ER58" s="2"/>
    </row>
    <row r="59" spans="2:148" ht="18" x14ac:dyDescent="0.2">
      <c r="D59" s="2"/>
      <c r="E59" s="17"/>
      <c r="F59" s="5"/>
      <c r="G59" s="4"/>
      <c r="H59" s="4"/>
      <c r="I59" s="4"/>
      <c r="J59" s="4"/>
      <c r="K59" s="5"/>
      <c r="L59" s="5"/>
      <c r="M59" s="6"/>
      <c r="N59" s="76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W59" s="5"/>
      <c r="DX59" s="5"/>
      <c r="DY59" s="5"/>
      <c r="DZ59" s="5"/>
      <c r="EA59" s="5"/>
      <c r="EC59" s="8"/>
      <c r="ED59" s="9"/>
      <c r="EE59" s="218"/>
      <c r="EF59" s="126"/>
      <c r="EG59" s="2"/>
      <c r="EH59" s="10"/>
      <c r="EI59" s="11"/>
      <c r="EJ59" s="11"/>
      <c r="EK59" s="2"/>
      <c r="EL59" s="9"/>
      <c r="EM59" s="11"/>
      <c r="EN59" s="2"/>
      <c r="EO59" s="9"/>
      <c r="EP59" s="11"/>
      <c r="EQ59" s="2"/>
      <c r="ER59" s="2"/>
    </row>
    <row r="60" spans="2:148" ht="18" x14ac:dyDescent="0.2">
      <c r="D60" s="2"/>
      <c r="E60" s="17"/>
      <c r="F60" s="5"/>
      <c r="G60" s="4"/>
      <c r="H60" s="4"/>
      <c r="I60" s="4"/>
      <c r="J60" s="4"/>
      <c r="K60" s="5"/>
      <c r="L60" s="5"/>
      <c r="M60" s="6"/>
      <c r="N60" s="76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W60" s="5"/>
      <c r="DX60" s="5"/>
      <c r="DY60" s="5"/>
      <c r="DZ60" s="5"/>
      <c r="EA60" s="5"/>
      <c r="EC60" s="8"/>
      <c r="ED60" s="124"/>
      <c r="EE60" s="218"/>
      <c r="EF60" s="126"/>
      <c r="EG60" s="2"/>
      <c r="EH60" s="10"/>
      <c r="EI60" s="11"/>
      <c r="EJ60" s="11"/>
      <c r="EK60" s="2"/>
      <c r="EL60" s="9"/>
      <c r="EM60" s="11"/>
      <c r="EN60" s="2"/>
      <c r="EO60" s="9"/>
      <c r="EP60" s="11"/>
      <c r="EQ60" s="2"/>
      <c r="ER60" s="2"/>
    </row>
    <row r="61" spans="2:148" ht="18" x14ac:dyDescent="0.2">
      <c r="D61" s="2"/>
      <c r="E61" s="17"/>
      <c r="F61" s="5"/>
      <c r="G61" s="4"/>
      <c r="H61" s="4"/>
      <c r="I61" s="4"/>
      <c r="J61" s="4"/>
      <c r="K61" s="5"/>
      <c r="L61" s="5"/>
      <c r="M61" s="6"/>
      <c r="N61" s="76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W61" s="5"/>
      <c r="DX61" s="5"/>
      <c r="DY61" s="5"/>
      <c r="DZ61" s="5"/>
      <c r="EA61" s="5"/>
      <c r="EC61" s="8"/>
      <c r="ED61" s="9"/>
      <c r="EE61" s="218"/>
      <c r="EF61" s="126"/>
      <c r="EG61" s="2"/>
      <c r="EH61" s="10"/>
      <c r="EI61" s="11"/>
      <c r="EJ61" s="11"/>
      <c r="EK61" s="2"/>
      <c r="EL61" s="9"/>
      <c r="EM61" s="11"/>
      <c r="EN61" s="2"/>
      <c r="EO61" s="9"/>
      <c r="EP61" s="11"/>
      <c r="EQ61" s="2"/>
      <c r="ER61" s="2"/>
    </row>
    <row r="62" spans="2:148" ht="18" x14ac:dyDescent="0.2">
      <c r="D62" s="2"/>
      <c r="E62" s="17"/>
      <c r="F62" s="5"/>
      <c r="G62" s="4"/>
      <c r="H62" s="4"/>
      <c r="I62" s="4"/>
      <c r="J62" s="4"/>
      <c r="K62" s="5"/>
      <c r="L62" s="5"/>
      <c r="M62" s="6"/>
      <c r="N62" s="76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W62" s="5"/>
      <c r="DX62" s="5"/>
      <c r="DY62" s="5"/>
      <c r="DZ62" s="5"/>
      <c r="EA62" s="5"/>
      <c r="EC62" s="8"/>
      <c r="ED62" s="52"/>
      <c r="EE62" s="42"/>
      <c r="EF62" s="42"/>
      <c r="EG62" s="2"/>
      <c r="EH62" s="10"/>
      <c r="EI62" s="11"/>
      <c r="EJ62" s="11"/>
      <c r="EK62" s="2"/>
      <c r="EL62" s="9"/>
      <c r="EM62" s="11"/>
      <c r="EN62" s="2"/>
      <c r="EO62" s="9"/>
      <c r="EP62" s="11"/>
      <c r="EQ62" s="2"/>
      <c r="ER62" s="2"/>
    </row>
    <row r="63" spans="2:148" ht="18" x14ac:dyDescent="0.2">
      <c r="D63" s="2"/>
      <c r="E63" s="17"/>
      <c r="F63" s="5"/>
      <c r="G63" s="4"/>
      <c r="H63" s="4"/>
      <c r="I63" s="4"/>
      <c r="J63" s="4"/>
      <c r="K63" s="5"/>
      <c r="L63" s="5"/>
      <c r="M63" s="6"/>
      <c r="N63" s="76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W63" s="5"/>
      <c r="DX63" s="5"/>
      <c r="DY63" s="5"/>
      <c r="DZ63" s="5"/>
      <c r="EA63" s="5"/>
      <c r="EC63" s="8"/>
      <c r="ED63" s="9"/>
      <c r="EE63" s="8"/>
      <c r="EF63" s="8"/>
      <c r="EG63" s="2"/>
      <c r="EH63" s="10"/>
      <c r="EI63" s="11"/>
      <c r="EJ63" s="11"/>
      <c r="EK63" s="2"/>
      <c r="EL63" s="9"/>
      <c r="EM63" s="11"/>
      <c r="EN63" s="2"/>
      <c r="EO63" s="9"/>
      <c r="EP63" s="11"/>
      <c r="EQ63" s="2"/>
      <c r="ER63" s="2"/>
    </row>
    <row r="64" spans="2:148" ht="18" x14ac:dyDescent="0.2">
      <c r="D64" s="2"/>
      <c r="E64" s="17"/>
      <c r="F64" s="5"/>
      <c r="G64" s="4"/>
      <c r="H64" s="4"/>
      <c r="I64" s="4"/>
      <c r="J64" s="4"/>
      <c r="K64" s="5"/>
      <c r="L64" s="5"/>
      <c r="M64" s="6"/>
      <c r="N64" s="76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W64" s="5"/>
      <c r="DX64" s="5"/>
      <c r="DY64" s="5"/>
      <c r="DZ64" s="5"/>
      <c r="EA64" s="5"/>
      <c r="EC64" s="8"/>
      <c r="ED64" s="9"/>
      <c r="EE64" s="8"/>
      <c r="EF64" s="8"/>
      <c r="EG64" s="2"/>
      <c r="EH64" s="10"/>
      <c r="EI64" s="11"/>
      <c r="EJ64" s="11"/>
      <c r="EK64" s="2"/>
      <c r="EL64" s="9"/>
      <c r="EM64" s="11"/>
      <c r="EN64" s="2"/>
      <c r="EO64" s="9"/>
      <c r="EP64" s="11"/>
      <c r="EQ64" s="2"/>
      <c r="ER64" s="2"/>
    </row>
    <row r="65" spans="4:148" ht="18" x14ac:dyDescent="0.2">
      <c r="D65" s="2"/>
      <c r="E65" s="17"/>
      <c r="F65" s="5"/>
      <c r="G65" s="4"/>
      <c r="H65" s="4"/>
      <c r="I65" s="4"/>
      <c r="J65" s="4"/>
      <c r="K65" s="5"/>
      <c r="L65" s="5"/>
      <c r="M65" s="6"/>
      <c r="N65" s="76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W65" s="5"/>
      <c r="DX65" s="5"/>
      <c r="DY65" s="5"/>
      <c r="DZ65" s="5"/>
      <c r="EA65" s="5"/>
      <c r="EB65" s="206"/>
      <c r="EC65" s="206"/>
      <c r="ED65" s="123"/>
      <c r="EE65" s="218"/>
      <c r="EF65" s="126"/>
      <c r="EG65" s="2"/>
      <c r="EH65" s="10"/>
      <c r="EI65" s="11"/>
      <c r="EJ65" s="11"/>
      <c r="EK65" s="2"/>
      <c r="EL65" s="9"/>
      <c r="EM65" s="11"/>
      <c r="EN65" s="2"/>
      <c r="EO65" s="9"/>
      <c r="EP65" s="11"/>
      <c r="EQ65" s="2"/>
      <c r="ER65" s="2"/>
    </row>
    <row r="66" spans="4:148" ht="18" x14ac:dyDescent="0.2">
      <c r="D66" s="2"/>
      <c r="E66" s="17"/>
      <c r="F66" s="5"/>
      <c r="G66" s="4"/>
      <c r="H66" s="4"/>
      <c r="I66" s="4"/>
      <c r="J66" s="4"/>
      <c r="K66" s="5"/>
      <c r="L66" s="5"/>
      <c r="M66" s="6"/>
      <c r="N66" s="76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W66" s="5"/>
      <c r="DX66" s="5"/>
      <c r="DY66" s="5"/>
      <c r="DZ66" s="5"/>
      <c r="EA66" s="5"/>
      <c r="EC66" s="8"/>
      <c r="ED66" s="9"/>
      <c r="EE66" s="218"/>
      <c r="EF66" s="126"/>
      <c r="EG66" s="2"/>
      <c r="EH66" s="10"/>
      <c r="EI66" s="11"/>
      <c r="EJ66" s="11"/>
      <c r="EK66" s="2"/>
      <c r="EL66" s="9"/>
      <c r="EM66" s="11"/>
      <c r="EN66" s="2"/>
      <c r="EO66" s="9"/>
      <c r="EP66" s="11"/>
      <c r="EQ66" s="2"/>
      <c r="ER66" s="2"/>
    </row>
    <row r="67" spans="4:148" ht="18" x14ac:dyDescent="0.2">
      <c r="D67" s="2"/>
      <c r="E67" s="17"/>
      <c r="F67" s="5"/>
      <c r="G67" s="4"/>
      <c r="H67" s="4"/>
      <c r="I67" s="4"/>
      <c r="J67" s="4"/>
      <c r="K67" s="5"/>
      <c r="L67" s="5"/>
      <c r="M67" s="6"/>
      <c r="N67" s="76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W67" s="5"/>
      <c r="DX67" s="5"/>
      <c r="DY67" s="5"/>
      <c r="DZ67" s="5"/>
      <c r="EA67" s="5"/>
      <c r="EC67" s="8"/>
      <c r="ED67" s="124"/>
      <c r="EE67" s="218"/>
      <c r="EF67" s="126"/>
      <c r="EG67" s="2"/>
      <c r="EH67" s="10"/>
      <c r="EI67" s="11"/>
      <c r="EJ67" s="11"/>
      <c r="EK67" s="2"/>
      <c r="EL67" s="9"/>
      <c r="EM67" s="11"/>
      <c r="EN67" s="2"/>
      <c r="EO67" s="9"/>
      <c r="EP67" s="11"/>
      <c r="EQ67" s="2"/>
      <c r="ER67" s="2"/>
    </row>
    <row r="68" spans="4:148" ht="18" x14ac:dyDescent="0.2">
      <c r="D68" s="2"/>
      <c r="E68" s="17"/>
      <c r="F68" s="5"/>
      <c r="G68" s="4"/>
      <c r="H68" s="4"/>
      <c r="I68" s="4"/>
      <c r="J68" s="4"/>
      <c r="K68" s="5"/>
      <c r="L68" s="5"/>
      <c r="M68" s="6"/>
      <c r="N68" s="76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  <c r="DT68" s="7"/>
      <c r="DW68" s="5"/>
      <c r="DX68" s="5"/>
      <c r="DY68" s="5"/>
      <c r="DZ68" s="5"/>
      <c r="EA68" s="5"/>
      <c r="EC68" s="8"/>
      <c r="ED68" s="9"/>
      <c r="EE68" s="218"/>
      <c r="EF68" s="126"/>
      <c r="EG68" s="2"/>
      <c r="EH68" s="10"/>
      <c r="EI68" s="11"/>
      <c r="EJ68" s="11"/>
      <c r="EK68" s="2"/>
      <c r="EL68" s="9"/>
      <c r="EM68" s="11"/>
      <c r="EN68" s="2"/>
      <c r="EO68" s="9"/>
      <c r="EP68" s="11"/>
      <c r="EQ68" s="2"/>
      <c r="ER68" s="2"/>
    </row>
    <row r="69" spans="4:148" ht="18" x14ac:dyDescent="0.2">
      <c r="D69" s="2"/>
      <c r="E69" s="17"/>
      <c r="F69" s="5"/>
      <c r="G69" s="4"/>
      <c r="H69" s="4"/>
      <c r="I69" s="4"/>
      <c r="J69" s="4"/>
      <c r="K69" s="5"/>
      <c r="L69" s="5"/>
      <c r="M69" s="6"/>
      <c r="N69" s="76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7"/>
      <c r="DW69" s="5"/>
      <c r="DX69" s="5"/>
      <c r="DY69" s="5"/>
      <c r="DZ69" s="5"/>
      <c r="EA69" s="5"/>
      <c r="EC69" s="8"/>
      <c r="ED69" s="52"/>
      <c r="EE69" s="42"/>
      <c r="EF69" s="42"/>
      <c r="EG69" s="2"/>
      <c r="EH69" s="10"/>
      <c r="EI69" s="11"/>
      <c r="EJ69" s="11"/>
      <c r="EK69" s="2"/>
      <c r="EL69" s="9"/>
      <c r="EM69" s="11"/>
      <c r="EN69" s="2"/>
      <c r="EO69" s="9"/>
      <c r="EP69" s="11"/>
      <c r="EQ69" s="2"/>
      <c r="ER69" s="2"/>
    </row>
    <row r="70" spans="4:148" ht="18" x14ac:dyDescent="0.2">
      <c r="D70" s="2"/>
      <c r="E70" s="17"/>
      <c r="F70" s="5"/>
      <c r="G70" s="4"/>
      <c r="H70" s="4"/>
      <c r="I70" s="4"/>
      <c r="J70" s="4"/>
      <c r="K70" s="5"/>
      <c r="L70" s="5"/>
      <c r="M70" s="6"/>
      <c r="N70" s="76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W70" s="5"/>
      <c r="DX70" s="5"/>
      <c r="DY70" s="5"/>
      <c r="DZ70" s="5"/>
      <c r="EA70" s="5"/>
      <c r="EC70" s="8"/>
      <c r="ED70" s="9"/>
      <c r="EE70" s="8"/>
      <c r="EF70" s="8"/>
      <c r="EG70" s="2"/>
      <c r="EH70" s="10"/>
      <c r="EI70" s="11"/>
      <c r="EJ70" s="11"/>
      <c r="EK70" s="2"/>
      <c r="EL70" s="9"/>
      <c r="EM70" s="11"/>
      <c r="EN70" s="2"/>
      <c r="EO70" s="9"/>
      <c r="EP70" s="11"/>
      <c r="EQ70" s="2"/>
      <c r="ER70" s="2"/>
    </row>
    <row r="71" spans="4:148" ht="18" x14ac:dyDescent="0.2">
      <c r="D71" s="2"/>
      <c r="E71" s="17"/>
      <c r="F71" s="5"/>
      <c r="G71" s="4"/>
      <c r="H71" s="4"/>
      <c r="I71" s="4"/>
      <c r="J71" s="4"/>
      <c r="K71" s="5"/>
      <c r="L71" s="5"/>
      <c r="M71" s="6"/>
      <c r="N71" s="76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W71" s="5"/>
      <c r="DX71" s="5"/>
      <c r="DY71" s="5"/>
      <c r="DZ71" s="5"/>
      <c r="EA71" s="5"/>
      <c r="EC71" s="8"/>
      <c r="ED71" s="9"/>
      <c r="EE71" s="8"/>
      <c r="EF71" s="8"/>
      <c r="EG71" s="2"/>
      <c r="EH71" s="10"/>
      <c r="EI71" s="11"/>
      <c r="EJ71" s="11"/>
      <c r="EK71" s="2"/>
      <c r="EL71" s="9"/>
      <c r="EM71" s="11"/>
      <c r="EN71" s="2"/>
      <c r="EO71" s="9"/>
      <c r="EP71" s="11"/>
      <c r="EQ71" s="2"/>
      <c r="ER71" s="2"/>
    </row>
    <row r="72" spans="4:148" ht="18" x14ac:dyDescent="0.2">
      <c r="D72" s="2"/>
      <c r="E72" s="17"/>
      <c r="F72" s="5"/>
      <c r="G72" s="4"/>
      <c r="H72" s="4"/>
      <c r="I72" s="4"/>
      <c r="J72" s="4"/>
      <c r="K72" s="5"/>
      <c r="L72" s="5"/>
      <c r="M72" s="6"/>
      <c r="N72" s="76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7"/>
      <c r="DR72" s="7"/>
      <c r="DS72" s="7"/>
      <c r="DT72" s="7"/>
      <c r="DW72" s="5"/>
      <c r="DX72" s="5"/>
      <c r="DY72" s="5"/>
      <c r="DZ72" s="5"/>
      <c r="EA72" s="5"/>
      <c r="EB72" s="206"/>
      <c r="EC72" s="206"/>
      <c r="ED72" s="123"/>
      <c r="EE72" s="218"/>
      <c r="EF72" s="126"/>
      <c r="EG72" s="2"/>
      <c r="EH72" s="10"/>
      <c r="EI72" s="11"/>
      <c r="EJ72" s="11"/>
      <c r="EK72" s="2"/>
      <c r="EL72" s="9"/>
      <c r="EM72" s="11"/>
      <c r="EN72" s="2"/>
      <c r="EO72" s="9"/>
      <c r="EP72" s="11"/>
      <c r="EQ72" s="2"/>
      <c r="ER72" s="2"/>
    </row>
    <row r="73" spans="4:148" ht="18" x14ac:dyDescent="0.2">
      <c r="D73" s="2"/>
      <c r="E73" s="17"/>
      <c r="F73" s="5"/>
      <c r="G73" s="4"/>
      <c r="H73" s="4"/>
      <c r="I73" s="4"/>
      <c r="J73" s="4"/>
      <c r="K73" s="5"/>
      <c r="L73" s="5"/>
      <c r="M73" s="6"/>
      <c r="N73" s="76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7"/>
      <c r="DW73" s="5"/>
      <c r="DX73" s="5"/>
      <c r="DY73" s="5"/>
      <c r="DZ73" s="5"/>
      <c r="EA73" s="5"/>
      <c r="EC73" s="8"/>
      <c r="ED73" s="9"/>
      <c r="EE73" s="218"/>
      <c r="EF73" s="126"/>
      <c r="EG73" s="2"/>
      <c r="EH73" s="10"/>
      <c r="EI73" s="11"/>
      <c r="EJ73" s="11"/>
      <c r="EK73" s="2"/>
      <c r="EL73" s="9"/>
      <c r="EM73" s="11"/>
      <c r="EN73" s="2"/>
      <c r="EO73" s="9"/>
      <c r="EP73" s="11"/>
      <c r="EQ73" s="2"/>
      <c r="ER73" s="2"/>
    </row>
    <row r="74" spans="4:148" ht="18" x14ac:dyDescent="0.2">
      <c r="D74" s="2"/>
      <c r="E74" s="17"/>
      <c r="F74" s="5"/>
      <c r="G74" s="4"/>
      <c r="H74" s="4"/>
      <c r="I74" s="4"/>
      <c r="J74" s="4"/>
      <c r="K74" s="5"/>
      <c r="L74" s="5"/>
      <c r="M74" s="6"/>
      <c r="N74" s="76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7"/>
      <c r="DL74" s="7"/>
      <c r="DM74" s="7"/>
      <c r="DN74" s="7"/>
      <c r="DO74" s="7"/>
      <c r="DP74" s="7"/>
      <c r="DQ74" s="7"/>
      <c r="DR74" s="7"/>
      <c r="DS74" s="7"/>
      <c r="DT74" s="7"/>
      <c r="DW74" s="5"/>
      <c r="DX74" s="5"/>
      <c r="DY74" s="5"/>
      <c r="DZ74" s="5"/>
      <c r="EA74" s="5"/>
      <c r="EC74" s="8"/>
      <c r="ED74" s="124"/>
      <c r="EE74" s="218"/>
      <c r="EF74" s="126"/>
      <c r="EG74" s="2"/>
      <c r="EH74" s="10"/>
      <c r="EI74" s="11"/>
      <c r="EJ74" s="11"/>
      <c r="EK74" s="2"/>
      <c r="EL74" s="9"/>
      <c r="EM74" s="11"/>
      <c r="EN74" s="2"/>
      <c r="EO74" s="9"/>
      <c r="EP74" s="11"/>
      <c r="EQ74" s="2"/>
      <c r="ER74" s="2"/>
    </row>
    <row r="75" spans="4:148" ht="18" x14ac:dyDescent="0.2">
      <c r="D75" s="2"/>
      <c r="E75" s="17"/>
      <c r="F75" s="5"/>
      <c r="G75" s="4"/>
      <c r="H75" s="4"/>
      <c r="I75" s="4"/>
      <c r="J75" s="4"/>
      <c r="K75" s="5"/>
      <c r="L75" s="5"/>
      <c r="M75" s="6"/>
      <c r="N75" s="76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/>
      <c r="DJ75" s="7"/>
      <c r="DK75" s="7"/>
      <c r="DL75" s="7"/>
      <c r="DM75" s="7"/>
      <c r="DN75" s="7"/>
      <c r="DO75" s="7"/>
      <c r="DP75" s="7"/>
      <c r="DQ75" s="7"/>
      <c r="DR75" s="7"/>
      <c r="DS75" s="7"/>
      <c r="DT75" s="7"/>
      <c r="DW75" s="5"/>
      <c r="DX75" s="5"/>
      <c r="DY75" s="5"/>
      <c r="DZ75" s="5"/>
      <c r="EA75" s="5"/>
      <c r="EC75" s="8"/>
      <c r="ED75" s="9"/>
      <c r="EE75" s="218"/>
      <c r="EF75" s="126"/>
      <c r="EG75" s="2"/>
      <c r="EH75" s="10"/>
      <c r="EI75" s="11"/>
      <c r="EJ75" s="11"/>
      <c r="EK75" s="2"/>
      <c r="EL75" s="9"/>
      <c r="EM75" s="11"/>
      <c r="EN75" s="2"/>
      <c r="EO75" s="9"/>
      <c r="EP75" s="11"/>
      <c r="EQ75" s="2"/>
      <c r="ER75" s="2"/>
    </row>
    <row r="76" spans="4:148" ht="18" x14ac:dyDescent="0.2">
      <c r="D76" s="2"/>
      <c r="E76" s="17"/>
      <c r="F76" s="5"/>
      <c r="G76" s="4"/>
      <c r="H76" s="4"/>
      <c r="I76" s="4"/>
      <c r="J76" s="4"/>
      <c r="K76" s="5"/>
      <c r="L76" s="5"/>
      <c r="M76" s="6"/>
      <c r="N76" s="76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W76" s="5"/>
      <c r="DX76" s="5"/>
      <c r="DY76" s="5"/>
      <c r="DZ76" s="5"/>
      <c r="EA76" s="5"/>
      <c r="EC76" s="8"/>
      <c r="ED76" s="52"/>
      <c r="EE76" s="42"/>
      <c r="EF76" s="42"/>
      <c r="EG76" s="2"/>
      <c r="EH76" s="10"/>
      <c r="EI76" s="11"/>
      <c r="EJ76" s="11"/>
      <c r="EK76" s="2"/>
      <c r="EL76" s="9"/>
      <c r="EM76" s="11"/>
      <c r="EN76" s="2"/>
      <c r="EO76" s="9"/>
      <c r="EP76" s="11"/>
      <c r="EQ76" s="2"/>
      <c r="ER76" s="2"/>
    </row>
    <row r="77" spans="4:148" ht="18" x14ac:dyDescent="0.2">
      <c r="D77" s="2"/>
      <c r="E77" s="17"/>
      <c r="F77" s="5"/>
      <c r="G77" s="4"/>
      <c r="H77" s="4"/>
      <c r="I77" s="4"/>
      <c r="J77" s="4"/>
      <c r="K77" s="5"/>
      <c r="L77" s="5"/>
      <c r="M77" s="6"/>
      <c r="N77" s="76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7"/>
      <c r="DR77" s="7"/>
      <c r="DS77" s="7"/>
      <c r="DT77" s="7"/>
      <c r="DW77" s="5"/>
      <c r="DX77" s="5"/>
      <c r="DY77" s="5"/>
      <c r="DZ77" s="5"/>
      <c r="EA77" s="5"/>
      <c r="EC77" s="8"/>
      <c r="ED77" s="9"/>
      <c r="EE77" s="8"/>
      <c r="EF77" s="8"/>
      <c r="EG77" s="2"/>
      <c r="EH77" s="10"/>
      <c r="EI77" s="11"/>
      <c r="EJ77" s="11"/>
      <c r="EK77" s="2"/>
      <c r="EL77" s="9"/>
      <c r="EM77" s="11"/>
      <c r="EN77" s="2"/>
      <c r="EO77" s="9"/>
      <c r="EP77" s="11"/>
      <c r="EQ77" s="2"/>
      <c r="ER77" s="2"/>
    </row>
    <row r="78" spans="4:148" ht="18" x14ac:dyDescent="0.2">
      <c r="D78" s="2"/>
      <c r="E78" s="17"/>
      <c r="F78" s="5"/>
      <c r="G78" s="4"/>
      <c r="H78" s="4"/>
      <c r="I78" s="4"/>
      <c r="J78" s="4"/>
      <c r="K78" s="5"/>
      <c r="L78" s="5"/>
      <c r="M78" s="6"/>
      <c r="N78" s="76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  <c r="DQ78" s="7"/>
      <c r="DR78" s="7"/>
      <c r="DS78" s="7"/>
      <c r="DT78" s="7"/>
      <c r="DW78" s="5"/>
      <c r="DX78" s="5"/>
      <c r="DY78" s="5"/>
      <c r="DZ78" s="5"/>
      <c r="EA78" s="5"/>
      <c r="EC78" s="8"/>
      <c r="ED78" s="9"/>
      <c r="EE78" s="8"/>
      <c r="EF78" s="8"/>
      <c r="EG78" s="2"/>
      <c r="EH78" s="10"/>
      <c r="EI78" s="11"/>
      <c r="EJ78" s="11"/>
      <c r="EK78" s="2"/>
      <c r="EL78" s="9"/>
      <c r="EM78" s="11"/>
      <c r="EN78" s="2"/>
      <c r="EO78" s="9"/>
      <c r="EP78" s="11"/>
      <c r="EQ78" s="2"/>
      <c r="ER78" s="2"/>
    </row>
    <row r="79" spans="4:148" ht="18" x14ac:dyDescent="0.2">
      <c r="D79" s="2"/>
      <c r="E79" s="17"/>
      <c r="F79" s="5"/>
      <c r="G79" s="4"/>
      <c r="H79" s="4"/>
      <c r="I79" s="4"/>
      <c r="J79" s="4"/>
      <c r="K79" s="5"/>
      <c r="L79" s="5"/>
      <c r="M79" s="6"/>
      <c r="N79" s="76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7"/>
      <c r="CW79" s="7"/>
      <c r="CX79" s="7"/>
      <c r="CY79" s="7"/>
      <c r="CZ79" s="7"/>
      <c r="DA79" s="7"/>
      <c r="DB79" s="7"/>
      <c r="DC79" s="7"/>
      <c r="DD79" s="7"/>
      <c r="DE79" s="7"/>
      <c r="DF79" s="7"/>
      <c r="DG79" s="7"/>
      <c r="DH79" s="7"/>
      <c r="DI79" s="7"/>
      <c r="DJ79" s="7"/>
      <c r="DK79" s="7"/>
      <c r="DL79" s="7"/>
      <c r="DM79" s="7"/>
      <c r="DN79" s="7"/>
      <c r="DO79" s="7"/>
      <c r="DP79" s="7"/>
      <c r="DQ79" s="7"/>
      <c r="DR79" s="7"/>
      <c r="DS79" s="7"/>
      <c r="DT79" s="7"/>
      <c r="DW79" s="5"/>
      <c r="DX79" s="5"/>
      <c r="DY79" s="5"/>
      <c r="DZ79" s="5"/>
      <c r="EA79" s="5"/>
      <c r="EC79" s="8"/>
      <c r="ED79" s="9"/>
      <c r="EE79" s="8"/>
      <c r="EF79" s="8"/>
      <c r="EG79" s="2"/>
      <c r="EH79" s="10"/>
      <c r="EI79" s="11"/>
      <c r="EJ79" s="11"/>
      <c r="EK79" s="2"/>
      <c r="EL79" s="9"/>
      <c r="EM79" s="11"/>
      <c r="EN79" s="2"/>
      <c r="EO79" s="9"/>
      <c r="EP79" s="11"/>
      <c r="EQ79" s="2"/>
      <c r="ER79" s="2"/>
    </row>
    <row r="80" spans="4:148" ht="18" x14ac:dyDescent="0.2">
      <c r="D80" s="2"/>
      <c r="E80" s="17"/>
      <c r="F80" s="5"/>
      <c r="G80" s="4"/>
      <c r="H80" s="4"/>
      <c r="I80" s="4"/>
      <c r="J80" s="4"/>
      <c r="K80" s="5"/>
      <c r="L80" s="5"/>
      <c r="M80" s="6"/>
      <c r="N80" s="76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7"/>
      <c r="DD80" s="7"/>
      <c r="DE80" s="7"/>
      <c r="DF80" s="7"/>
      <c r="DG80" s="7"/>
      <c r="DH80" s="7"/>
      <c r="DI80" s="7"/>
      <c r="DJ80" s="7"/>
      <c r="DK80" s="7"/>
      <c r="DL80" s="7"/>
      <c r="DM80" s="7"/>
      <c r="DN80" s="7"/>
      <c r="DO80" s="7"/>
      <c r="DP80" s="7"/>
      <c r="DQ80" s="7"/>
      <c r="DR80" s="7"/>
      <c r="DS80" s="7"/>
      <c r="DT80" s="7"/>
      <c r="DW80" s="5"/>
      <c r="DX80" s="5"/>
      <c r="DY80" s="5"/>
      <c r="DZ80" s="5"/>
      <c r="EA80" s="5"/>
      <c r="EC80" s="8"/>
      <c r="ED80" s="9"/>
      <c r="EE80" s="8"/>
      <c r="EF80" s="8"/>
      <c r="EG80" s="2"/>
      <c r="EH80" s="10"/>
      <c r="EI80" s="11"/>
      <c r="EJ80" s="11"/>
      <c r="EK80" s="2"/>
      <c r="EL80" s="9"/>
      <c r="EM80" s="11"/>
      <c r="EN80" s="2"/>
      <c r="EO80" s="9"/>
      <c r="EP80" s="11"/>
      <c r="EQ80" s="2"/>
      <c r="ER80" s="2"/>
    </row>
    <row r="81" spans="4:148" ht="18" x14ac:dyDescent="0.2">
      <c r="D81" s="2"/>
      <c r="E81" s="17"/>
      <c r="F81" s="5"/>
      <c r="G81" s="4"/>
      <c r="H81" s="4"/>
      <c r="I81" s="4"/>
      <c r="J81" s="4"/>
      <c r="K81" s="5"/>
      <c r="L81" s="5"/>
      <c r="M81" s="6"/>
      <c r="N81" s="76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  <c r="DE81" s="7"/>
      <c r="DF81" s="7"/>
      <c r="DG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  <c r="DT81" s="7"/>
      <c r="DW81" s="5"/>
      <c r="DX81" s="5"/>
      <c r="DY81" s="5"/>
      <c r="DZ81" s="5"/>
      <c r="EA81" s="5"/>
      <c r="EC81" s="8"/>
      <c r="ED81" s="9"/>
      <c r="EE81" s="8"/>
      <c r="EF81" s="8"/>
      <c r="EG81" s="2"/>
      <c r="EH81" s="10"/>
      <c r="EI81" s="11"/>
      <c r="EJ81" s="11"/>
      <c r="EK81" s="2"/>
      <c r="EL81" s="9"/>
      <c r="EM81" s="11"/>
      <c r="EN81" s="2"/>
      <c r="EO81" s="9"/>
      <c r="EP81" s="11"/>
      <c r="EQ81" s="2"/>
      <c r="ER81" s="2"/>
    </row>
    <row r="82" spans="4:148" ht="18" x14ac:dyDescent="0.2">
      <c r="D82" s="2"/>
      <c r="E82" s="17"/>
      <c r="F82" s="5"/>
      <c r="G82" s="4"/>
      <c r="H82" s="4"/>
      <c r="I82" s="4"/>
      <c r="J82" s="4"/>
      <c r="K82" s="5"/>
      <c r="L82" s="5"/>
      <c r="M82" s="6"/>
      <c r="N82" s="76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  <c r="CS82" s="7"/>
      <c r="CT82" s="7"/>
      <c r="CU82" s="7"/>
      <c r="CV82" s="7"/>
      <c r="CW82" s="7"/>
      <c r="CX82" s="7"/>
      <c r="CY82" s="7"/>
      <c r="CZ82" s="7"/>
      <c r="DA82" s="7"/>
      <c r="DB82" s="7"/>
      <c r="DC82" s="7"/>
      <c r="DD82" s="7"/>
      <c r="DE82" s="7"/>
      <c r="DF82" s="7"/>
      <c r="DG82" s="7"/>
      <c r="DH82" s="7"/>
      <c r="DI82" s="7"/>
      <c r="DJ82" s="7"/>
      <c r="DK82" s="7"/>
      <c r="DL82" s="7"/>
      <c r="DM82" s="7"/>
      <c r="DN82" s="7"/>
      <c r="DO82" s="7"/>
      <c r="DP82" s="7"/>
      <c r="DQ82" s="7"/>
      <c r="DR82" s="7"/>
      <c r="DS82" s="7"/>
      <c r="DT82" s="7"/>
      <c r="DW82" s="5"/>
      <c r="DX82" s="5"/>
      <c r="DY82" s="5"/>
      <c r="DZ82" s="5"/>
      <c r="EA82" s="5"/>
      <c r="EC82" s="8"/>
      <c r="ED82" s="9"/>
      <c r="EE82" s="8"/>
      <c r="EF82" s="8"/>
      <c r="EG82" s="2"/>
      <c r="EH82" s="10"/>
      <c r="EI82" s="11"/>
      <c r="EJ82" s="11"/>
      <c r="EK82" s="2"/>
      <c r="EL82" s="9"/>
      <c r="EM82" s="11"/>
      <c r="EN82" s="2"/>
      <c r="EO82" s="9"/>
      <c r="EP82" s="11"/>
      <c r="EQ82" s="2"/>
      <c r="ER82" s="2"/>
    </row>
    <row r="83" spans="4:148" ht="18" x14ac:dyDescent="0.2">
      <c r="D83" s="2"/>
      <c r="E83" s="17"/>
      <c r="F83" s="5"/>
      <c r="G83" s="4"/>
      <c r="H83" s="4"/>
      <c r="I83" s="4"/>
      <c r="J83" s="4"/>
      <c r="K83" s="5"/>
      <c r="L83" s="5"/>
      <c r="M83" s="6"/>
      <c r="N83" s="76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  <c r="DT83" s="7"/>
      <c r="DW83" s="5"/>
      <c r="DX83" s="5"/>
      <c r="DY83" s="5"/>
      <c r="DZ83" s="5"/>
      <c r="EA83" s="5"/>
      <c r="EC83" s="8"/>
      <c r="ED83" s="9"/>
      <c r="EE83" s="8"/>
      <c r="EF83" s="8"/>
      <c r="EG83" s="2"/>
      <c r="EH83" s="10"/>
      <c r="EI83" s="11"/>
      <c r="EJ83" s="11"/>
      <c r="EK83" s="2"/>
      <c r="EL83" s="9"/>
      <c r="EM83" s="11"/>
      <c r="EN83" s="2"/>
      <c r="EO83" s="9"/>
      <c r="EP83" s="11"/>
      <c r="EQ83" s="2"/>
      <c r="ER83" s="2"/>
    </row>
    <row r="84" spans="4:148" ht="18" x14ac:dyDescent="0.2">
      <c r="D84" s="2"/>
      <c r="E84" s="17"/>
      <c r="F84" s="5"/>
      <c r="G84" s="4"/>
      <c r="H84" s="4"/>
      <c r="I84" s="4"/>
      <c r="J84" s="4"/>
      <c r="K84" s="5"/>
      <c r="L84" s="5"/>
      <c r="M84" s="6"/>
      <c r="N84" s="76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  <c r="CS84" s="7"/>
      <c r="CT84" s="7"/>
      <c r="CU84" s="7"/>
      <c r="CV84" s="7"/>
      <c r="CW84" s="7"/>
      <c r="CX84" s="7"/>
      <c r="CY84" s="7"/>
      <c r="CZ84" s="7"/>
      <c r="DA84" s="7"/>
      <c r="DB84" s="7"/>
      <c r="DC84" s="7"/>
      <c r="DD84" s="7"/>
      <c r="DE84" s="7"/>
      <c r="DF84" s="7"/>
      <c r="DG84" s="7"/>
      <c r="DH84" s="7"/>
      <c r="DI84" s="7"/>
      <c r="DJ84" s="7"/>
      <c r="DK84" s="7"/>
      <c r="DL84" s="7"/>
      <c r="DM84" s="7"/>
      <c r="DN84" s="7"/>
      <c r="DO84" s="7"/>
      <c r="DP84" s="7"/>
      <c r="DQ84" s="7"/>
      <c r="DR84" s="7"/>
      <c r="DS84" s="7"/>
      <c r="DT84" s="7"/>
      <c r="DW84" s="5"/>
      <c r="DX84" s="5"/>
      <c r="DY84" s="5"/>
      <c r="DZ84" s="5"/>
      <c r="EA84" s="5"/>
      <c r="EC84" s="8"/>
      <c r="ED84" s="9"/>
      <c r="EE84" s="8"/>
      <c r="EF84" s="8"/>
      <c r="EG84" s="2"/>
      <c r="EH84" s="10"/>
      <c r="EI84" s="11"/>
      <c r="EJ84" s="11"/>
      <c r="EK84" s="2"/>
      <c r="EL84" s="9"/>
      <c r="EM84" s="11"/>
      <c r="EN84" s="2"/>
      <c r="EO84" s="9"/>
      <c r="EP84" s="11"/>
      <c r="EQ84" s="2"/>
      <c r="ER84" s="2"/>
    </row>
    <row r="85" spans="4:148" ht="18" x14ac:dyDescent="0.2">
      <c r="D85" s="2"/>
      <c r="E85" s="17"/>
      <c r="F85" s="5"/>
      <c r="G85" s="4"/>
      <c r="H85" s="4"/>
      <c r="I85" s="4"/>
      <c r="J85" s="4"/>
      <c r="K85" s="5"/>
      <c r="L85" s="5"/>
      <c r="M85" s="6"/>
      <c r="N85" s="76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  <c r="DE85" s="7"/>
      <c r="DF85" s="7"/>
      <c r="DG85" s="7"/>
      <c r="DH85" s="7"/>
      <c r="DI85" s="7"/>
      <c r="DJ85" s="7"/>
      <c r="DK85" s="7"/>
      <c r="DL85" s="7"/>
      <c r="DM85" s="7"/>
      <c r="DN85" s="7"/>
      <c r="DO85" s="7"/>
      <c r="DP85" s="7"/>
      <c r="DQ85" s="7"/>
      <c r="DR85" s="7"/>
      <c r="DS85" s="7"/>
      <c r="DT85" s="7"/>
      <c r="DW85" s="5"/>
      <c r="DX85" s="5"/>
      <c r="DY85" s="5"/>
      <c r="DZ85" s="5"/>
      <c r="EA85" s="5"/>
      <c r="EC85" s="8"/>
      <c r="ED85" s="9"/>
      <c r="EE85" s="8"/>
      <c r="EF85" s="8"/>
      <c r="EG85" s="2"/>
      <c r="EH85" s="10"/>
      <c r="EI85" s="11"/>
      <c r="EJ85" s="11"/>
      <c r="EK85" s="2"/>
      <c r="EL85" s="9"/>
      <c r="EM85" s="11"/>
      <c r="EN85" s="2"/>
      <c r="EO85" s="9"/>
      <c r="EP85" s="11"/>
      <c r="EQ85" s="2"/>
      <c r="ER85" s="2"/>
    </row>
    <row r="86" spans="4:148" ht="18" x14ac:dyDescent="0.2">
      <c r="D86" s="2"/>
      <c r="E86" s="17"/>
      <c r="F86" s="5"/>
      <c r="G86" s="4"/>
      <c r="H86" s="4"/>
      <c r="I86" s="4"/>
      <c r="J86" s="4"/>
      <c r="K86" s="5"/>
      <c r="L86" s="5"/>
      <c r="M86" s="6"/>
      <c r="N86" s="76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  <c r="DE86" s="7"/>
      <c r="DF86" s="7"/>
      <c r="DG86" s="7"/>
      <c r="DH86" s="7"/>
      <c r="DI86" s="7"/>
      <c r="DJ86" s="7"/>
      <c r="DK86" s="7"/>
      <c r="DL86" s="7"/>
      <c r="DM86" s="7"/>
      <c r="DN86" s="7"/>
      <c r="DO86" s="7"/>
      <c r="DP86" s="7"/>
      <c r="DQ86" s="7"/>
      <c r="DR86" s="7"/>
      <c r="DS86" s="7"/>
      <c r="DT86" s="7"/>
      <c r="DW86" s="5"/>
      <c r="DX86" s="5"/>
      <c r="DY86" s="5"/>
      <c r="DZ86" s="5"/>
      <c r="EA86" s="5"/>
      <c r="EC86" s="8"/>
      <c r="ED86" s="9"/>
      <c r="EE86" s="8"/>
      <c r="EF86" s="8"/>
      <c r="EG86" s="2"/>
      <c r="EH86" s="10"/>
      <c r="EI86" s="11"/>
      <c r="EJ86" s="11"/>
      <c r="EK86" s="2"/>
      <c r="EL86" s="9"/>
      <c r="EM86" s="11"/>
      <c r="EN86" s="2"/>
      <c r="EO86" s="9"/>
      <c r="EP86" s="11"/>
      <c r="EQ86" s="2"/>
      <c r="ER86" s="2"/>
    </row>
    <row r="87" spans="4:148" ht="18" x14ac:dyDescent="0.2">
      <c r="D87" s="2"/>
      <c r="E87" s="17"/>
      <c r="F87" s="5"/>
      <c r="G87" s="4"/>
      <c r="H87" s="4"/>
      <c r="I87" s="4"/>
      <c r="J87" s="4"/>
      <c r="K87" s="5"/>
      <c r="L87" s="5"/>
      <c r="M87" s="6"/>
      <c r="N87" s="76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7"/>
      <c r="DB87" s="7"/>
      <c r="DC87" s="7"/>
      <c r="DD87" s="7"/>
      <c r="DE87" s="7"/>
      <c r="DF87" s="7"/>
      <c r="DG87" s="7"/>
      <c r="DH87" s="7"/>
      <c r="DI87" s="7"/>
      <c r="DJ87" s="7"/>
      <c r="DK87" s="7"/>
      <c r="DL87" s="7"/>
      <c r="DM87" s="7"/>
      <c r="DN87" s="7"/>
      <c r="DO87" s="7"/>
      <c r="DP87" s="7"/>
      <c r="DQ87" s="7"/>
      <c r="DR87" s="7"/>
      <c r="DS87" s="7"/>
      <c r="DT87" s="7"/>
      <c r="DW87" s="5"/>
      <c r="DX87" s="5"/>
      <c r="DY87" s="5"/>
      <c r="DZ87" s="5"/>
      <c r="EA87" s="5"/>
      <c r="EC87" s="8"/>
      <c r="ED87" s="9"/>
      <c r="EE87" s="8"/>
      <c r="EF87" s="8"/>
      <c r="EG87" s="2"/>
      <c r="EH87" s="10"/>
      <c r="EI87" s="11"/>
      <c r="EJ87" s="11"/>
      <c r="EK87" s="2"/>
      <c r="EL87" s="9"/>
      <c r="EM87" s="11"/>
      <c r="EN87" s="2"/>
      <c r="EO87" s="9"/>
      <c r="EP87" s="11"/>
      <c r="EQ87" s="2"/>
      <c r="ER87" s="2"/>
    </row>
    <row r="88" spans="4:148" ht="18" x14ac:dyDescent="0.2">
      <c r="D88" s="2"/>
      <c r="E88" s="17"/>
      <c r="F88" s="5"/>
      <c r="G88" s="4"/>
      <c r="H88" s="4"/>
      <c r="I88" s="4"/>
      <c r="J88" s="4"/>
      <c r="K88" s="5"/>
      <c r="L88" s="5"/>
      <c r="M88" s="6"/>
      <c r="N88" s="76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7"/>
      <c r="CS88" s="7"/>
      <c r="CT88" s="7"/>
      <c r="CU88" s="7"/>
      <c r="CV88" s="7"/>
      <c r="CW88" s="7"/>
      <c r="CX88" s="7"/>
      <c r="CY88" s="7"/>
      <c r="CZ88" s="7"/>
      <c r="DA88" s="7"/>
      <c r="DB88" s="7"/>
      <c r="DC88" s="7"/>
      <c r="DD88" s="7"/>
      <c r="DE88" s="7"/>
      <c r="DF88" s="7"/>
      <c r="DG88" s="7"/>
      <c r="DH88" s="7"/>
      <c r="DI88" s="7"/>
      <c r="DJ88" s="7"/>
      <c r="DK88" s="7"/>
      <c r="DL88" s="7"/>
      <c r="DM88" s="7"/>
      <c r="DN88" s="7"/>
      <c r="DO88" s="7"/>
      <c r="DP88" s="7"/>
      <c r="DQ88" s="7"/>
      <c r="DR88" s="7"/>
      <c r="DS88" s="7"/>
      <c r="DT88" s="7"/>
      <c r="DW88" s="5"/>
      <c r="DX88" s="5"/>
      <c r="DY88" s="5"/>
      <c r="DZ88" s="5"/>
      <c r="EA88" s="5"/>
      <c r="EC88" s="8"/>
      <c r="ED88" s="9"/>
      <c r="EE88" s="8"/>
      <c r="EF88" s="8"/>
      <c r="EG88" s="2"/>
      <c r="EH88" s="10"/>
      <c r="EI88" s="11"/>
      <c r="EJ88" s="11"/>
      <c r="EK88" s="2"/>
      <c r="EL88" s="9"/>
      <c r="EM88" s="11"/>
      <c r="EN88" s="2"/>
      <c r="EO88" s="9"/>
      <c r="EP88" s="11"/>
      <c r="EQ88" s="2"/>
      <c r="ER88" s="2"/>
    </row>
    <row r="89" spans="4:148" ht="18" x14ac:dyDescent="0.2">
      <c r="D89" s="2"/>
      <c r="E89" s="17"/>
      <c r="F89" s="5"/>
      <c r="G89" s="4"/>
      <c r="H89" s="4"/>
      <c r="I89" s="4"/>
      <c r="J89" s="4"/>
      <c r="K89" s="5"/>
      <c r="L89" s="5"/>
      <c r="M89" s="6"/>
      <c r="N89" s="76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/>
      <c r="DP89" s="7"/>
      <c r="DQ89" s="7"/>
      <c r="DR89" s="7"/>
      <c r="DS89" s="7"/>
      <c r="DT89" s="7"/>
      <c r="DW89" s="5"/>
      <c r="DX89" s="5"/>
      <c r="DY89" s="5"/>
      <c r="DZ89" s="5"/>
      <c r="EA89" s="5"/>
      <c r="EC89" s="8"/>
      <c r="ED89" s="9"/>
      <c r="EE89" s="8"/>
      <c r="EF89" s="8"/>
      <c r="EG89" s="2"/>
      <c r="EH89" s="10"/>
      <c r="EI89" s="11"/>
      <c r="EJ89" s="11"/>
      <c r="EK89" s="2"/>
      <c r="EL89" s="9"/>
      <c r="EM89" s="11"/>
      <c r="EN89" s="2"/>
      <c r="EO89" s="9"/>
      <c r="EP89" s="11"/>
      <c r="EQ89" s="2"/>
      <c r="ER89" s="2"/>
    </row>
    <row r="90" spans="4:148" ht="18" x14ac:dyDescent="0.2">
      <c r="D90" s="2"/>
      <c r="E90" s="17"/>
      <c r="F90" s="5"/>
      <c r="G90" s="4"/>
      <c r="H90" s="4"/>
      <c r="I90" s="4"/>
      <c r="J90" s="4"/>
      <c r="K90" s="5"/>
      <c r="L90" s="5"/>
      <c r="M90" s="6"/>
      <c r="N90" s="76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  <c r="CS90" s="7"/>
      <c r="CT90" s="7"/>
      <c r="CU90" s="7"/>
      <c r="CV90" s="7"/>
      <c r="CW90" s="7"/>
      <c r="CX90" s="7"/>
      <c r="CY90" s="7"/>
      <c r="CZ90" s="7"/>
      <c r="DA90" s="7"/>
      <c r="DB90" s="7"/>
      <c r="DC90" s="7"/>
      <c r="DD90" s="7"/>
      <c r="DE90" s="7"/>
      <c r="DF90" s="7"/>
      <c r="DG90" s="7"/>
      <c r="DH90" s="7"/>
      <c r="DI90" s="7"/>
      <c r="DJ90" s="7"/>
      <c r="DK90" s="7"/>
      <c r="DL90" s="7"/>
      <c r="DM90" s="7"/>
      <c r="DN90" s="7"/>
      <c r="DO90" s="7"/>
      <c r="DP90" s="7"/>
      <c r="DQ90" s="7"/>
      <c r="DR90" s="7"/>
      <c r="DS90" s="7"/>
      <c r="DT90" s="7"/>
      <c r="DW90" s="5"/>
      <c r="DX90" s="5"/>
      <c r="DY90" s="5"/>
      <c r="DZ90" s="5"/>
      <c r="EA90" s="5"/>
      <c r="EC90" s="8"/>
      <c r="ED90" s="9"/>
      <c r="EE90" s="8"/>
      <c r="EF90" s="8"/>
      <c r="EG90" s="2"/>
      <c r="EH90" s="10"/>
      <c r="EI90" s="11"/>
      <c r="EJ90" s="11"/>
      <c r="EK90" s="2"/>
      <c r="EL90" s="9"/>
      <c r="EM90" s="11"/>
      <c r="EN90" s="2"/>
      <c r="EO90" s="9"/>
      <c r="EP90" s="11"/>
      <c r="EQ90" s="2"/>
      <c r="ER90" s="2"/>
    </row>
    <row r="91" spans="4:148" ht="18" x14ac:dyDescent="0.2">
      <c r="D91" s="2"/>
      <c r="E91" s="17"/>
      <c r="F91" s="5"/>
      <c r="G91" s="4"/>
      <c r="H91" s="4"/>
      <c r="I91" s="4"/>
      <c r="J91" s="4"/>
      <c r="K91" s="5"/>
      <c r="L91" s="5"/>
      <c r="M91" s="6"/>
      <c r="N91" s="76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7"/>
      <c r="DB91" s="7"/>
      <c r="DC91" s="7"/>
      <c r="DD91" s="7"/>
      <c r="DE91" s="7"/>
      <c r="DF91" s="7"/>
      <c r="DG91" s="7"/>
      <c r="DH91" s="7"/>
      <c r="DI91" s="7"/>
      <c r="DJ91" s="7"/>
      <c r="DK91" s="7"/>
      <c r="DL91" s="7"/>
      <c r="DM91" s="7"/>
      <c r="DN91" s="7"/>
      <c r="DO91" s="7"/>
      <c r="DP91" s="7"/>
      <c r="DQ91" s="7"/>
      <c r="DR91" s="7"/>
      <c r="DS91" s="7"/>
      <c r="DT91" s="7"/>
      <c r="DW91" s="5"/>
      <c r="DX91" s="5"/>
      <c r="DY91" s="5"/>
      <c r="DZ91" s="5"/>
      <c r="EA91" s="5"/>
      <c r="EC91" s="8"/>
      <c r="ED91" s="9"/>
      <c r="EE91" s="8"/>
      <c r="EF91" s="8"/>
      <c r="EG91" s="2"/>
      <c r="EH91" s="10"/>
      <c r="EI91" s="11"/>
      <c r="EJ91" s="11"/>
      <c r="EK91" s="2"/>
      <c r="EL91" s="9"/>
      <c r="EM91" s="11"/>
      <c r="EN91" s="2"/>
      <c r="EO91" s="9"/>
      <c r="EP91" s="11"/>
      <c r="EQ91" s="2"/>
      <c r="ER91" s="2"/>
    </row>
    <row r="92" spans="4:148" ht="18" x14ac:dyDescent="0.2">
      <c r="D92" s="2"/>
      <c r="E92" s="17"/>
      <c r="F92" s="5"/>
      <c r="G92" s="4"/>
      <c r="H92" s="4"/>
      <c r="I92" s="4"/>
      <c r="J92" s="4"/>
      <c r="K92" s="5"/>
      <c r="L92" s="5"/>
      <c r="M92" s="6"/>
      <c r="N92" s="76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  <c r="CS92" s="7"/>
      <c r="CT92" s="7"/>
      <c r="CU92" s="7"/>
      <c r="CV92" s="7"/>
      <c r="CW92" s="7"/>
      <c r="CX92" s="7"/>
      <c r="CY92" s="7"/>
      <c r="CZ92" s="7"/>
      <c r="DA92" s="7"/>
      <c r="DB92" s="7"/>
      <c r="DC92" s="7"/>
      <c r="DD92" s="7"/>
      <c r="DE92" s="7"/>
      <c r="DF92" s="7"/>
      <c r="DG92" s="7"/>
      <c r="DH92" s="7"/>
      <c r="DI92" s="7"/>
      <c r="DJ92" s="7"/>
      <c r="DK92" s="7"/>
      <c r="DL92" s="7"/>
      <c r="DM92" s="7"/>
      <c r="DN92" s="7"/>
      <c r="DO92" s="7"/>
      <c r="DP92" s="7"/>
      <c r="DQ92" s="7"/>
      <c r="DR92" s="7"/>
      <c r="DS92" s="7"/>
      <c r="DT92" s="7"/>
      <c r="DW92" s="5"/>
      <c r="DX92" s="5"/>
      <c r="DY92" s="5"/>
      <c r="DZ92" s="5"/>
      <c r="EA92" s="5"/>
      <c r="EC92" s="8"/>
      <c r="ED92" s="9"/>
      <c r="EE92" s="8"/>
      <c r="EF92" s="8"/>
      <c r="EG92" s="2"/>
      <c r="EH92" s="10"/>
      <c r="EI92" s="11"/>
      <c r="EJ92" s="11"/>
      <c r="EK92" s="2"/>
      <c r="EL92" s="9"/>
      <c r="EM92" s="11"/>
      <c r="EN92" s="2"/>
      <c r="EO92" s="9"/>
      <c r="EP92" s="11"/>
      <c r="EQ92" s="2"/>
      <c r="ER92" s="2"/>
    </row>
    <row r="93" spans="4:148" ht="18" x14ac:dyDescent="0.2">
      <c r="D93" s="2"/>
      <c r="E93" s="17"/>
      <c r="F93" s="5"/>
      <c r="G93" s="4"/>
      <c r="H93" s="4"/>
      <c r="I93" s="4"/>
      <c r="J93" s="4"/>
      <c r="K93" s="5"/>
      <c r="L93" s="5"/>
      <c r="M93" s="6"/>
      <c r="N93" s="76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  <c r="CS93" s="7"/>
      <c r="CT93" s="7"/>
      <c r="CU93" s="7"/>
      <c r="CV93" s="7"/>
      <c r="CW93" s="7"/>
      <c r="CX93" s="7"/>
      <c r="CY93" s="7"/>
      <c r="CZ93" s="7"/>
      <c r="DA93" s="7"/>
      <c r="DB93" s="7"/>
      <c r="DC93" s="7"/>
      <c r="DD93" s="7"/>
      <c r="DE93" s="7"/>
      <c r="DF93" s="7"/>
      <c r="DG93" s="7"/>
      <c r="DH93" s="7"/>
      <c r="DI93" s="7"/>
      <c r="DJ93" s="7"/>
      <c r="DK93" s="7"/>
      <c r="DL93" s="7"/>
      <c r="DM93" s="7"/>
      <c r="DN93" s="7"/>
      <c r="DO93" s="7"/>
      <c r="DP93" s="7"/>
      <c r="DQ93" s="7"/>
      <c r="DR93" s="7"/>
      <c r="DS93" s="7"/>
      <c r="DT93" s="7"/>
      <c r="DW93" s="5"/>
      <c r="DX93" s="5"/>
      <c r="DY93" s="5"/>
      <c r="DZ93" s="5"/>
      <c r="EA93" s="5"/>
      <c r="EC93" s="8"/>
      <c r="ED93" s="9"/>
      <c r="EE93" s="8"/>
      <c r="EF93" s="8"/>
      <c r="EG93" s="2"/>
      <c r="EH93" s="10"/>
      <c r="EI93" s="11"/>
      <c r="EJ93" s="11"/>
      <c r="EK93" s="2"/>
      <c r="EL93" s="9"/>
      <c r="EM93" s="11"/>
      <c r="EN93" s="2"/>
      <c r="EO93" s="9"/>
      <c r="EP93" s="11"/>
      <c r="EQ93" s="2"/>
      <c r="ER93" s="2"/>
    </row>
    <row r="94" spans="4:148" ht="18" x14ac:dyDescent="0.2">
      <c r="D94" s="2"/>
      <c r="E94" s="17"/>
      <c r="F94" s="5"/>
      <c r="G94" s="4"/>
      <c r="H94" s="4"/>
      <c r="I94" s="4"/>
      <c r="J94" s="4"/>
      <c r="K94" s="5"/>
      <c r="L94" s="5"/>
      <c r="M94" s="6"/>
      <c r="N94" s="76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  <c r="CS94" s="7"/>
      <c r="CT94" s="7"/>
      <c r="CU94" s="7"/>
      <c r="CV94" s="7"/>
      <c r="CW94" s="7"/>
      <c r="CX94" s="7"/>
      <c r="CY94" s="7"/>
      <c r="CZ94" s="7"/>
      <c r="DA94" s="7"/>
      <c r="DB94" s="7"/>
      <c r="DC94" s="7"/>
      <c r="DD94" s="7"/>
      <c r="DE94" s="7"/>
      <c r="DF94" s="7"/>
      <c r="DG94" s="7"/>
      <c r="DH94" s="7"/>
      <c r="DI94" s="7"/>
      <c r="DJ94" s="7"/>
      <c r="DK94" s="7"/>
      <c r="DL94" s="7"/>
      <c r="DM94" s="7"/>
      <c r="DN94" s="7"/>
      <c r="DO94" s="7"/>
      <c r="DP94" s="7"/>
      <c r="DQ94" s="7"/>
      <c r="DR94" s="7"/>
      <c r="DS94" s="7"/>
      <c r="DT94" s="7"/>
      <c r="DW94" s="5"/>
      <c r="DX94" s="5"/>
      <c r="DY94" s="5"/>
      <c r="DZ94" s="5"/>
      <c r="EA94" s="5"/>
      <c r="EC94" s="8"/>
      <c r="ED94" s="9"/>
      <c r="EE94" s="8"/>
      <c r="EF94" s="8"/>
      <c r="EG94" s="2"/>
      <c r="EH94" s="10"/>
      <c r="EI94" s="11"/>
      <c r="EJ94" s="11"/>
      <c r="EK94" s="2"/>
      <c r="EL94" s="9"/>
      <c r="EM94" s="11"/>
      <c r="EN94" s="2"/>
      <c r="EO94" s="9"/>
      <c r="EP94" s="11"/>
      <c r="EQ94" s="2"/>
      <c r="ER94" s="2"/>
    </row>
    <row r="95" spans="4:148" ht="18" x14ac:dyDescent="0.2">
      <c r="D95" s="2"/>
      <c r="E95" s="17"/>
      <c r="F95" s="5"/>
      <c r="G95" s="4"/>
      <c r="H95" s="4"/>
      <c r="I95" s="4"/>
      <c r="J95" s="4"/>
      <c r="K95" s="5"/>
      <c r="L95" s="5"/>
      <c r="M95" s="6"/>
      <c r="N95" s="76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  <c r="CS95" s="7"/>
      <c r="CT95" s="7"/>
      <c r="CU95" s="7"/>
      <c r="CV95" s="7"/>
      <c r="CW95" s="7"/>
      <c r="CX95" s="7"/>
      <c r="CY95" s="7"/>
      <c r="CZ95" s="7"/>
      <c r="DA95" s="7"/>
      <c r="DB95" s="7"/>
      <c r="DC95" s="7"/>
      <c r="DD95" s="7"/>
      <c r="DE95" s="7"/>
      <c r="DF95" s="7"/>
      <c r="DG95" s="7"/>
      <c r="DH95" s="7"/>
      <c r="DI95" s="7"/>
      <c r="DJ95" s="7"/>
      <c r="DK95" s="7"/>
      <c r="DL95" s="7"/>
      <c r="DM95" s="7"/>
      <c r="DN95" s="7"/>
      <c r="DO95" s="7"/>
      <c r="DP95" s="7"/>
      <c r="DQ95" s="7"/>
      <c r="DR95" s="7"/>
      <c r="DS95" s="7"/>
      <c r="DT95" s="7"/>
      <c r="DW95" s="5"/>
      <c r="DX95" s="5"/>
      <c r="DY95" s="5"/>
      <c r="DZ95" s="5"/>
      <c r="EA95" s="5"/>
      <c r="EC95" s="8"/>
      <c r="ED95" s="9"/>
      <c r="EE95" s="8"/>
      <c r="EF95" s="8"/>
      <c r="EG95" s="2"/>
      <c r="EH95" s="10"/>
      <c r="EI95" s="11"/>
      <c r="EJ95" s="11"/>
      <c r="EK95" s="2"/>
      <c r="EL95" s="9"/>
      <c r="EM95" s="11"/>
      <c r="EN95" s="2"/>
      <c r="EO95" s="9"/>
      <c r="EP95" s="11"/>
      <c r="EQ95" s="2"/>
      <c r="ER95" s="2"/>
    </row>
    <row r="96" spans="4:148" ht="18" x14ac:dyDescent="0.2">
      <c r="D96" s="2"/>
      <c r="E96" s="17"/>
      <c r="F96" s="5"/>
      <c r="G96" s="4"/>
      <c r="H96" s="4"/>
      <c r="I96" s="4"/>
      <c r="J96" s="4"/>
      <c r="K96" s="5"/>
      <c r="L96" s="5"/>
      <c r="M96" s="6"/>
      <c r="N96" s="76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  <c r="CS96" s="7"/>
      <c r="CT96" s="7"/>
      <c r="CU96" s="7"/>
      <c r="CV96" s="7"/>
      <c r="CW96" s="7"/>
      <c r="CX96" s="7"/>
      <c r="CY96" s="7"/>
      <c r="CZ96" s="7"/>
      <c r="DA96" s="7"/>
      <c r="DB96" s="7"/>
      <c r="DC96" s="7"/>
      <c r="DD96" s="7"/>
      <c r="DE96" s="7"/>
      <c r="DF96" s="7"/>
      <c r="DG96" s="7"/>
      <c r="DH96" s="7"/>
      <c r="DI96" s="7"/>
      <c r="DJ96" s="7"/>
      <c r="DK96" s="7"/>
      <c r="DL96" s="7"/>
      <c r="DM96" s="7"/>
      <c r="DN96" s="7"/>
      <c r="DO96" s="7"/>
      <c r="DP96" s="7"/>
      <c r="DQ96" s="7"/>
      <c r="DR96" s="7"/>
      <c r="DS96" s="7"/>
      <c r="DT96" s="7"/>
      <c r="DW96" s="5"/>
      <c r="DX96" s="5"/>
      <c r="DY96" s="5"/>
      <c r="DZ96" s="5"/>
      <c r="EA96" s="5"/>
      <c r="EC96" s="8"/>
      <c r="ED96" s="9"/>
      <c r="EE96" s="8"/>
      <c r="EF96" s="8"/>
      <c r="EG96" s="2"/>
      <c r="EH96" s="10"/>
      <c r="EI96" s="11"/>
      <c r="EJ96" s="11"/>
      <c r="EK96" s="2"/>
      <c r="EL96" s="9"/>
      <c r="EM96" s="11"/>
      <c r="EN96" s="2"/>
      <c r="EO96" s="9"/>
      <c r="EP96" s="11"/>
      <c r="EQ96" s="2"/>
      <c r="ER96" s="2"/>
    </row>
    <row r="97" spans="4:148" ht="18" x14ac:dyDescent="0.2">
      <c r="D97" s="2"/>
      <c r="E97" s="17"/>
      <c r="F97" s="5"/>
      <c r="G97" s="4"/>
      <c r="H97" s="4"/>
      <c r="I97" s="4"/>
      <c r="J97" s="4"/>
      <c r="K97" s="5"/>
      <c r="L97" s="5"/>
      <c r="M97" s="6"/>
      <c r="N97" s="76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7"/>
      <c r="DI97" s="7"/>
      <c r="DJ97" s="7"/>
      <c r="DK97" s="7"/>
      <c r="DL97" s="7"/>
      <c r="DM97" s="7"/>
      <c r="DN97" s="7"/>
      <c r="DO97" s="7"/>
      <c r="DP97" s="7"/>
      <c r="DQ97" s="7"/>
      <c r="DR97" s="7"/>
      <c r="DS97" s="7"/>
      <c r="DT97" s="7"/>
      <c r="DW97" s="5"/>
      <c r="DX97" s="5"/>
      <c r="DY97" s="5"/>
      <c r="DZ97" s="5"/>
      <c r="EA97" s="5"/>
      <c r="EC97" s="8"/>
      <c r="ED97" s="9"/>
      <c r="EE97" s="8"/>
      <c r="EF97" s="8"/>
      <c r="EG97" s="2"/>
      <c r="EH97" s="10"/>
      <c r="EI97" s="11"/>
      <c r="EJ97" s="11"/>
      <c r="EK97" s="2"/>
      <c r="EL97" s="9"/>
      <c r="EM97" s="11"/>
      <c r="EN97" s="2"/>
      <c r="EO97" s="9"/>
      <c r="EP97" s="11"/>
      <c r="EQ97" s="2"/>
      <c r="ER97" s="2"/>
    </row>
    <row r="98" spans="4:148" ht="18" x14ac:dyDescent="0.2">
      <c r="D98" s="2"/>
      <c r="E98" s="17"/>
      <c r="F98" s="5"/>
      <c r="G98" s="4"/>
      <c r="H98" s="4"/>
      <c r="I98" s="4"/>
      <c r="J98" s="4"/>
      <c r="K98" s="5"/>
      <c r="L98" s="5"/>
      <c r="M98" s="6"/>
      <c r="N98" s="76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  <c r="CS98" s="7"/>
      <c r="CT98" s="7"/>
      <c r="CU98" s="7"/>
      <c r="CV98" s="7"/>
      <c r="CW98" s="7"/>
      <c r="CX98" s="7"/>
      <c r="CY98" s="7"/>
      <c r="CZ98" s="7"/>
      <c r="DA98" s="7"/>
      <c r="DB98" s="7"/>
      <c r="DC98" s="7"/>
      <c r="DD98" s="7"/>
      <c r="DE98" s="7"/>
      <c r="DF98" s="7"/>
      <c r="DG98" s="7"/>
      <c r="DH98" s="7"/>
      <c r="DI98" s="7"/>
      <c r="DJ98" s="7"/>
      <c r="DK98" s="7"/>
      <c r="DL98" s="7"/>
      <c r="DM98" s="7"/>
      <c r="DN98" s="7"/>
      <c r="DO98" s="7"/>
      <c r="DP98" s="7"/>
      <c r="DQ98" s="7"/>
      <c r="DR98" s="7"/>
      <c r="DS98" s="7"/>
      <c r="DT98" s="7"/>
      <c r="DW98" s="5"/>
      <c r="DX98" s="5"/>
      <c r="DY98" s="5"/>
      <c r="DZ98" s="5"/>
      <c r="EA98" s="5"/>
      <c r="EC98" s="8"/>
      <c r="ED98" s="9"/>
      <c r="EE98" s="8"/>
      <c r="EF98" s="8"/>
      <c r="EG98" s="2"/>
      <c r="EH98" s="10"/>
      <c r="EI98" s="11"/>
      <c r="EJ98" s="11"/>
      <c r="EK98" s="2"/>
      <c r="EL98" s="9"/>
      <c r="EM98" s="11"/>
      <c r="EN98" s="2"/>
      <c r="EO98" s="9"/>
      <c r="EP98" s="11"/>
      <c r="EQ98" s="2"/>
      <c r="ER98" s="2"/>
    </row>
    <row r="99" spans="4:148" ht="18" x14ac:dyDescent="0.2">
      <c r="D99" s="2"/>
      <c r="E99" s="17"/>
      <c r="F99" s="5"/>
      <c r="G99" s="4"/>
      <c r="H99" s="4"/>
      <c r="I99" s="4"/>
      <c r="J99" s="4"/>
      <c r="K99" s="5"/>
      <c r="L99" s="5"/>
      <c r="M99" s="6"/>
      <c r="N99" s="76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  <c r="CS99" s="7"/>
      <c r="CT99" s="7"/>
      <c r="CU99" s="7"/>
      <c r="CV99" s="7"/>
      <c r="CW99" s="7"/>
      <c r="CX99" s="7"/>
      <c r="CY99" s="7"/>
      <c r="CZ99" s="7"/>
      <c r="DA99" s="7"/>
      <c r="DB99" s="7"/>
      <c r="DC99" s="7"/>
      <c r="DD99" s="7"/>
      <c r="DE99" s="7"/>
      <c r="DF99" s="7"/>
      <c r="DG99" s="7"/>
      <c r="DH99" s="7"/>
      <c r="DI99" s="7"/>
      <c r="DJ99" s="7"/>
      <c r="DK99" s="7"/>
      <c r="DL99" s="7"/>
      <c r="DM99" s="7"/>
      <c r="DN99" s="7"/>
      <c r="DO99" s="7"/>
      <c r="DP99" s="7"/>
      <c r="DQ99" s="7"/>
      <c r="DR99" s="7"/>
      <c r="DS99" s="7"/>
      <c r="DT99" s="7"/>
      <c r="DW99" s="5"/>
      <c r="DX99" s="5"/>
      <c r="DY99" s="5"/>
      <c r="DZ99" s="5"/>
      <c r="EA99" s="5"/>
      <c r="EC99" s="8"/>
      <c r="ED99" s="9"/>
      <c r="EE99" s="8"/>
      <c r="EF99" s="8"/>
      <c r="EG99" s="2"/>
      <c r="EH99" s="10"/>
      <c r="EI99" s="11"/>
      <c r="EJ99" s="11"/>
      <c r="EK99" s="2"/>
      <c r="EL99" s="9"/>
      <c r="EM99" s="11"/>
      <c r="EN99" s="2"/>
      <c r="EO99" s="9"/>
      <c r="EP99" s="11"/>
      <c r="EQ99" s="2"/>
      <c r="ER99" s="2"/>
    </row>
    <row r="100" spans="4:148" ht="18" x14ac:dyDescent="0.2">
      <c r="D100" s="2"/>
      <c r="E100" s="17"/>
      <c r="F100" s="5"/>
      <c r="G100" s="4"/>
      <c r="H100" s="4"/>
      <c r="I100" s="4"/>
      <c r="J100" s="4"/>
      <c r="K100" s="5"/>
      <c r="L100" s="5"/>
      <c r="M100" s="6"/>
      <c r="N100" s="76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  <c r="CS100" s="7"/>
      <c r="CT100" s="7"/>
      <c r="CU100" s="7"/>
      <c r="CV100" s="7"/>
      <c r="CW100" s="7"/>
      <c r="CX100" s="7"/>
      <c r="CY100" s="7"/>
      <c r="CZ100" s="7"/>
      <c r="DA100" s="7"/>
      <c r="DB100" s="7"/>
      <c r="DC100" s="7"/>
      <c r="DD100" s="7"/>
      <c r="DE100" s="7"/>
      <c r="DF100" s="7"/>
      <c r="DG100" s="7"/>
      <c r="DH100" s="7"/>
      <c r="DI100" s="7"/>
      <c r="DJ100" s="7"/>
      <c r="DK100" s="7"/>
      <c r="DL100" s="7"/>
      <c r="DM100" s="7"/>
      <c r="DN100" s="7"/>
      <c r="DO100" s="7"/>
      <c r="DP100" s="7"/>
      <c r="DQ100" s="7"/>
      <c r="DR100" s="7"/>
      <c r="DS100" s="7"/>
      <c r="DT100" s="7"/>
      <c r="DW100" s="5"/>
      <c r="DX100" s="5"/>
      <c r="DY100" s="5"/>
      <c r="DZ100" s="5"/>
      <c r="EA100" s="5"/>
      <c r="EC100" s="8"/>
      <c r="ED100" s="9"/>
      <c r="EE100" s="8"/>
      <c r="EF100" s="8"/>
      <c r="EG100" s="2"/>
      <c r="EH100" s="10"/>
      <c r="EI100" s="11"/>
      <c r="EJ100" s="11"/>
      <c r="EK100" s="2"/>
      <c r="EL100" s="9"/>
      <c r="EM100" s="11"/>
      <c r="EN100" s="2"/>
      <c r="EO100" s="9"/>
      <c r="EP100" s="11"/>
      <c r="EQ100" s="2"/>
      <c r="ER100" s="2"/>
    </row>
    <row r="101" spans="4:148" ht="18" x14ac:dyDescent="0.2">
      <c r="D101" s="2"/>
      <c r="E101" s="17"/>
      <c r="F101" s="5"/>
      <c r="G101" s="4"/>
      <c r="H101" s="4"/>
      <c r="I101" s="4"/>
      <c r="J101" s="4"/>
      <c r="K101" s="5"/>
      <c r="L101" s="5"/>
      <c r="M101" s="6"/>
      <c r="N101" s="76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  <c r="CS101" s="7"/>
      <c r="CT101" s="7"/>
      <c r="CU101" s="7"/>
      <c r="CV101" s="7"/>
      <c r="CW101" s="7"/>
      <c r="CX101" s="7"/>
      <c r="CY101" s="7"/>
      <c r="CZ101" s="7"/>
      <c r="DA101" s="7"/>
      <c r="DB101" s="7"/>
      <c r="DC101" s="7"/>
      <c r="DD101" s="7"/>
      <c r="DE101" s="7"/>
      <c r="DF101" s="7"/>
      <c r="DG101" s="7"/>
      <c r="DH101" s="7"/>
      <c r="DI101" s="7"/>
      <c r="DJ101" s="7"/>
      <c r="DK101" s="7"/>
      <c r="DL101" s="7"/>
      <c r="DM101" s="7"/>
      <c r="DN101" s="7"/>
      <c r="DO101" s="7"/>
      <c r="DP101" s="7"/>
      <c r="DQ101" s="7"/>
      <c r="DR101" s="7"/>
      <c r="DS101" s="7"/>
      <c r="DT101" s="7"/>
      <c r="DW101" s="5"/>
      <c r="DX101" s="5"/>
      <c r="DY101" s="5"/>
      <c r="DZ101" s="5"/>
      <c r="EA101" s="5"/>
      <c r="EC101" s="8"/>
      <c r="ED101" s="9"/>
      <c r="EE101" s="8"/>
      <c r="EF101" s="8"/>
      <c r="EG101" s="2"/>
      <c r="EH101" s="10"/>
      <c r="EI101" s="11"/>
      <c r="EJ101" s="11"/>
      <c r="EK101" s="2"/>
      <c r="EL101" s="9"/>
      <c r="EM101" s="11"/>
      <c r="EN101" s="2"/>
      <c r="EO101" s="9"/>
      <c r="EP101" s="11"/>
      <c r="EQ101" s="2"/>
      <c r="ER101" s="2"/>
    </row>
    <row r="102" spans="4:148" ht="18" x14ac:dyDescent="0.2">
      <c r="D102" s="2"/>
      <c r="E102" s="17"/>
      <c r="F102" s="5"/>
      <c r="G102" s="4"/>
      <c r="H102" s="4"/>
      <c r="I102" s="4"/>
      <c r="J102" s="4"/>
      <c r="K102" s="5"/>
      <c r="L102" s="5"/>
      <c r="M102" s="6"/>
      <c r="N102" s="76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  <c r="CS102" s="7"/>
      <c r="CT102" s="7"/>
      <c r="CU102" s="7"/>
      <c r="CV102" s="7"/>
      <c r="CW102" s="7"/>
      <c r="CX102" s="7"/>
      <c r="CY102" s="7"/>
      <c r="CZ102" s="7"/>
      <c r="DA102" s="7"/>
      <c r="DB102" s="7"/>
      <c r="DC102" s="7"/>
      <c r="DD102" s="7"/>
      <c r="DE102" s="7"/>
      <c r="DF102" s="7"/>
      <c r="DG102" s="7"/>
      <c r="DH102" s="7"/>
      <c r="DI102" s="7"/>
      <c r="DJ102" s="7"/>
      <c r="DK102" s="7"/>
      <c r="DL102" s="7"/>
      <c r="DM102" s="7"/>
      <c r="DN102" s="7"/>
      <c r="DO102" s="7"/>
      <c r="DP102" s="7"/>
      <c r="DQ102" s="7"/>
      <c r="DR102" s="7"/>
      <c r="DS102" s="7"/>
      <c r="DT102" s="7"/>
      <c r="DW102" s="5"/>
      <c r="DX102" s="5"/>
      <c r="DY102" s="5"/>
      <c r="DZ102" s="5"/>
      <c r="EA102" s="5"/>
      <c r="EC102" s="8"/>
      <c r="ED102" s="9"/>
      <c r="EE102" s="8"/>
      <c r="EF102" s="8"/>
      <c r="EG102" s="2"/>
      <c r="EH102" s="10"/>
      <c r="EI102" s="11"/>
      <c r="EJ102" s="11"/>
      <c r="EK102" s="2"/>
      <c r="EL102" s="9"/>
      <c r="EM102" s="11"/>
      <c r="EN102" s="2"/>
      <c r="EO102" s="9"/>
      <c r="EP102" s="11"/>
      <c r="EQ102" s="2"/>
      <c r="ER102" s="2"/>
    </row>
    <row r="103" spans="4:148" ht="18" x14ac:dyDescent="0.2">
      <c r="D103" s="2"/>
      <c r="E103" s="17"/>
      <c r="F103" s="5"/>
      <c r="G103" s="4"/>
      <c r="H103" s="4"/>
      <c r="I103" s="4"/>
      <c r="J103" s="4"/>
      <c r="K103" s="5"/>
      <c r="L103" s="5"/>
      <c r="M103" s="6"/>
      <c r="N103" s="76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  <c r="CS103" s="7"/>
      <c r="CT103" s="7"/>
      <c r="CU103" s="7"/>
      <c r="CV103" s="7"/>
      <c r="CW103" s="7"/>
      <c r="CX103" s="7"/>
      <c r="CY103" s="7"/>
      <c r="CZ103" s="7"/>
      <c r="DA103" s="7"/>
      <c r="DB103" s="7"/>
      <c r="DC103" s="7"/>
      <c r="DD103" s="7"/>
      <c r="DE103" s="7"/>
      <c r="DF103" s="7"/>
      <c r="DG103" s="7"/>
      <c r="DH103" s="7"/>
      <c r="DI103" s="7"/>
      <c r="DJ103" s="7"/>
      <c r="DK103" s="7"/>
      <c r="DL103" s="7"/>
      <c r="DM103" s="7"/>
      <c r="DN103" s="7"/>
      <c r="DO103" s="7"/>
      <c r="DP103" s="7"/>
      <c r="DQ103" s="7"/>
      <c r="DR103" s="7"/>
      <c r="DS103" s="7"/>
      <c r="DT103" s="7"/>
      <c r="DW103" s="5"/>
      <c r="DX103" s="5"/>
      <c r="DY103" s="5"/>
      <c r="DZ103" s="5"/>
      <c r="EA103" s="5"/>
      <c r="EC103" s="8"/>
      <c r="ED103" s="9"/>
      <c r="EE103" s="8"/>
      <c r="EF103" s="8"/>
      <c r="EG103" s="2"/>
      <c r="EH103" s="10"/>
      <c r="EI103" s="11"/>
      <c r="EJ103" s="11"/>
      <c r="EK103" s="2"/>
      <c r="EL103" s="9"/>
      <c r="EM103" s="11"/>
      <c r="EN103" s="2"/>
      <c r="EO103" s="9"/>
      <c r="EP103" s="11"/>
      <c r="EQ103" s="2"/>
      <c r="ER103" s="2"/>
    </row>
    <row r="104" spans="4:148" ht="18" x14ac:dyDescent="0.2">
      <c r="D104" s="2"/>
      <c r="E104" s="17"/>
      <c r="F104" s="5"/>
      <c r="G104" s="4"/>
      <c r="H104" s="4"/>
      <c r="I104" s="4"/>
      <c r="J104" s="4"/>
      <c r="K104" s="5"/>
      <c r="L104" s="5"/>
      <c r="M104" s="6"/>
      <c r="N104" s="76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7"/>
      <c r="CJ104" s="7"/>
      <c r="CK104" s="7"/>
      <c r="CL104" s="7"/>
      <c r="CM104" s="7"/>
      <c r="CN104" s="7"/>
      <c r="CO104" s="7"/>
      <c r="CP104" s="7"/>
      <c r="CQ104" s="7"/>
      <c r="CR104" s="7"/>
      <c r="CS104" s="7"/>
      <c r="CT104" s="7"/>
      <c r="CU104" s="7"/>
      <c r="CV104" s="7"/>
      <c r="CW104" s="7"/>
      <c r="CX104" s="7"/>
      <c r="CY104" s="7"/>
      <c r="CZ104" s="7"/>
      <c r="DA104" s="7"/>
      <c r="DB104" s="7"/>
      <c r="DC104" s="7"/>
      <c r="DD104" s="7"/>
      <c r="DE104" s="7"/>
      <c r="DF104" s="7"/>
      <c r="DG104" s="7"/>
      <c r="DH104" s="7"/>
      <c r="DI104" s="7"/>
      <c r="DJ104" s="7"/>
      <c r="DK104" s="7"/>
      <c r="DL104" s="7"/>
      <c r="DM104" s="7"/>
      <c r="DN104" s="7"/>
      <c r="DO104" s="7"/>
      <c r="DP104" s="7"/>
      <c r="DQ104" s="7"/>
      <c r="DR104" s="7"/>
      <c r="DS104" s="7"/>
      <c r="DT104" s="7"/>
      <c r="DW104" s="5"/>
      <c r="DX104" s="5"/>
      <c r="DY104" s="5"/>
      <c r="DZ104" s="5"/>
      <c r="EA104" s="5"/>
      <c r="EC104" s="8"/>
      <c r="ED104" s="9"/>
      <c r="EE104" s="8"/>
      <c r="EF104" s="8"/>
      <c r="EG104" s="2"/>
      <c r="EH104" s="10"/>
      <c r="EI104" s="11"/>
      <c r="EJ104" s="11"/>
      <c r="EK104" s="2"/>
      <c r="EL104" s="9"/>
      <c r="EM104" s="11"/>
      <c r="EN104" s="2"/>
      <c r="EO104" s="9"/>
      <c r="EP104" s="11"/>
      <c r="EQ104" s="2"/>
      <c r="ER104" s="2"/>
    </row>
    <row r="105" spans="4:148" ht="18" x14ac:dyDescent="0.2">
      <c r="D105" s="2"/>
      <c r="E105" s="17"/>
      <c r="F105" s="5"/>
      <c r="G105" s="4"/>
      <c r="H105" s="4"/>
      <c r="I105" s="4"/>
      <c r="J105" s="4"/>
      <c r="K105" s="5"/>
      <c r="L105" s="5"/>
      <c r="M105" s="6"/>
      <c r="N105" s="76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  <c r="CS105" s="7"/>
      <c r="CT105" s="7"/>
      <c r="CU105" s="7"/>
      <c r="CV105" s="7"/>
      <c r="CW105" s="7"/>
      <c r="CX105" s="7"/>
      <c r="CY105" s="7"/>
      <c r="CZ105" s="7"/>
      <c r="DA105" s="7"/>
      <c r="DB105" s="7"/>
      <c r="DC105" s="7"/>
      <c r="DD105" s="7"/>
      <c r="DE105" s="7"/>
      <c r="DF105" s="7"/>
      <c r="DG105" s="7"/>
      <c r="DH105" s="7"/>
      <c r="DI105" s="7"/>
      <c r="DJ105" s="7"/>
      <c r="DK105" s="7"/>
      <c r="DL105" s="7"/>
      <c r="DM105" s="7"/>
      <c r="DN105" s="7"/>
      <c r="DO105" s="7"/>
      <c r="DP105" s="7"/>
      <c r="DQ105" s="7"/>
      <c r="DR105" s="7"/>
      <c r="DS105" s="7"/>
      <c r="DT105" s="7"/>
      <c r="DW105" s="5"/>
      <c r="DX105" s="5"/>
      <c r="DY105" s="5"/>
      <c r="DZ105" s="5"/>
      <c r="EA105" s="5"/>
      <c r="EC105" s="8"/>
      <c r="ED105" s="9"/>
      <c r="EE105" s="8"/>
      <c r="EF105" s="8"/>
      <c r="EG105" s="2"/>
      <c r="EH105" s="10"/>
      <c r="EI105" s="11"/>
      <c r="EJ105" s="11"/>
      <c r="EK105" s="2"/>
      <c r="EL105" s="9"/>
      <c r="EM105" s="11"/>
      <c r="EN105" s="2"/>
      <c r="EO105" s="9"/>
      <c r="EP105" s="11"/>
      <c r="EQ105" s="2"/>
      <c r="ER105" s="2"/>
    </row>
    <row r="106" spans="4:148" ht="18" x14ac:dyDescent="0.2">
      <c r="D106" s="2"/>
      <c r="E106" s="17"/>
      <c r="F106" s="5"/>
      <c r="G106" s="4"/>
      <c r="H106" s="4"/>
      <c r="I106" s="4"/>
      <c r="J106" s="4"/>
      <c r="K106" s="5"/>
      <c r="L106" s="5"/>
      <c r="M106" s="6"/>
      <c r="N106" s="76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  <c r="CS106" s="7"/>
      <c r="CT106" s="7"/>
      <c r="CU106" s="7"/>
      <c r="CV106" s="7"/>
      <c r="CW106" s="7"/>
      <c r="CX106" s="7"/>
      <c r="CY106" s="7"/>
      <c r="CZ106" s="7"/>
      <c r="DA106" s="7"/>
      <c r="DB106" s="7"/>
      <c r="DC106" s="7"/>
      <c r="DD106" s="7"/>
      <c r="DE106" s="7"/>
      <c r="DF106" s="7"/>
      <c r="DG106" s="7"/>
      <c r="DH106" s="7"/>
      <c r="DI106" s="7"/>
      <c r="DJ106" s="7"/>
      <c r="DK106" s="7"/>
      <c r="DL106" s="7"/>
      <c r="DM106" s="7"/>
      <c r="DN106" s="7"/>
      <c r="DO106" s="7"/>
      <c r="DP106" s="7"/>
      <c r="DQ106" s="7"/>
      <c r="DR106" s="7"/>
      <c r="DS106" s="7"/>
      <c r="DT106" s="7"/>
      <c r="DW106" s="5"/>
      <c r="DX106" s="5"/>
      <c r="DY106" s="5"/>
      <c r="DZ106" s="5"/>
      <c r="EA106" s="5"/>
      <c r="EC106" s="8"/>
      <c r="ED106" s="9"/>
      <c r="EE106" s="8"/>
      <c r="EF106" s="8"/>
      <c r="EG106" s="2"/>
      <c r="EH106" s="10"/>
      <c r="EI106" s="11"/>
      <c r="EJ106" s="11"/>
      <c r="EK106" s="2"/>
      <c r="EL106" s="9"/>
      <c r="EM106" s="11"/>
      <c r="EN106" s="2"/>
      <c r="EO106" s="9"/>
      <c r="EP106" s="11"/>
      <c r="EQ106" s="2"/>
      <c r="ER106" s="2"/>
    </row>
    <row r="107" spans="4:148" ht="18" x14ac:dyDescent="0.2">
      <c r="D107" s="2"/>
      <c r="E107" s="17"/>
      <c r="F107" s="5"/>
      <c r="G107" s="4"/>
      <c r="H107" s="4"/>
      <c r="I107" s="4"/>
      <c r="J107" s="4"/>
      <c r="K107" s="5"/>
      <c r="L107" s="5"/>
      <c r="M107" s="6"/>
      <c r="N107" s="76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  <c r="CS107" s="7"/>
      <c r="CT107" s="7"/>
      <c r="CU107" s="7"/>
      <c r="CV107" s="7"/>
      <c r="CW107" s="7"/>
      <c r="CX107" s="7"/>
      <c r="CY107" s="7"/>
      <c r="CZ107" s="7"/>
      <c r="DA107" s="7"/>
      <c r="DB107" s="7"/>
      <c r="DC107" s="7"/>
      <c r="DD107" s="7"/>
      <c r="DE107" s="7"/>
      <c r="DF107" s="7"/>
      <c r="DG107" s="7"/>
      <c r="DH107" s="7"/>
      <c r="DI107" s="7"/>
      <c r="DJ107" s="7"/>
      <c r="DK107" s="7"/>
      <c r="DL107" s="7"/>
      <c r="DM107" s="7"/>
      <c r="DN107" s="7"/>
      <c r="DO107" s="7"/>
      <c r="DP107" s="7"/>
      <c r="DQ107" s="7"/>
      <c r="DR107" s="7"/>
      <c r="DS107" s="7"/>
      <c r="DT107" s="7"/>
      <c r="DW107" s="5"/>
      <c r="DX107" s="5"/>
      <c r="DY107" s="5"/>
      <c r="DZ107" s="5"/>
      <c r="EA107" s="5"/>
      <c r="EC107" s="8"/>
      <c r="ED107" s="9"/>
      <c r="EE107" s="8"/>
      <c r="EF107" s="8"/>
      <c r="EG107" s="2"/>
      <c r="EH107" s="10"/>
      <c r="EI107" s="11"/>
      <c r="EJ107" s="11"/>
      <c r="EK107" s="2"/>
      <c r="EL107" s="9"/>
      <c r="EM107" s="11"/>
      <c r="EN107" s="2"/>
      <c r="EO107" s="9"/>
      <c r="EP107" s="11"/>
      <c r="EQ107" s="2"/>
      <c r="ER107" s="2"/>
    </row>
    <row r="108" spans="4:148" ht="18" x14ac:dyDescent="0.2">
      <c r="D108" s="2"/>
      <c r="E108" s="17"/>
      <c r="F108" s="5"/>
      <c r="G108" s="4"/>
      <c r="H108" s="4"/>
      <c r="I108" s="4"/>
      <c r="J108" s="4"/>
      <c r="K108" s="5"/>
      <c r="L108" s="5"/>
      <c r="M108" s="6"/>
      <c r="N108" s="76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  <c r="CS108" s="7"/>
      <c r="CT108" s="7"/>
      <c r="CU108" s="7"/>
      <c r="CV108" s="7"/>
      <c r="CW108" s="7"/>
      <c r="CX108" s="7"/>
      <c r="CY108" s="7"/>
      <c r="CZ108" s="7"/>
      <c r="DA108" s="7"/>
      <c r="DB108" s="7"/>
      <c r="DC108" s="7"/>
      <c r="DD108" s="7"/>
      <c r="DE108" s="7"/>
      <c r="DF108" s="7"/>
      <c r="DG108" s="7"/>
      <c r="DH108" s="7"/>
      <c r="DI108" s="7"/>
      <c r="DJ108" s="7"/>
      <c r="DK108" s="7"/>
      <c r="DL108" s="7"/>
      <c r="DM108" s="7"/>
      <c r="DN108" s="7"/>
      <c r="DO108" s="7"/>
      <c r="DP108" s="7"/>
      <c r="DQ108" s="7"/>
      <c r="DR108" s="7"/>
      <c r="DS108" s="7"/>
      <c r="DT108" s="7"/>
      <c r="DW108" s="5"/>
      <c r="DX108" s="5"/>
      <c r="DY108" s="5"/>
      <c r="DZ108" s="5"/>
      <c r="EA108" s="5"/>
      <c r="EC108" s="8"/>
      <c r="ED108" s="9"/>
      <c r="EE108" s="8"/>
      <c r="EF108" s="8"/>
      <c r="EG108" s="2"/>
      <c r="EH108" s="10"/>
      <c r="EI108" s="11"/>
      <c r="EJ108" s="11"/>
      <c r="EK108" s="2"/>
      <c r="EL108" s="9"/>
      <c r="EM108" s="11"/>
      <c r="EN108" s="2"/>
      <c r="EO108" s="9"/>
      <c r="EP108" s="11"/>
      <c r="EQ108" s="2"/>
      <c r="ER108" s="2"/>
    </row>
    <row r="109" spans="4:148" ht="18" x14ac:dyDescent="0.2">
      <c r="D109" s="2"/>
      <c r="E109" s="17"/>
      <c r="F109" s="5"/>
      <c r="G109" s="4"/>
      <c r="H109" s="4"/>
      <c r="I109" s="4"/>
      <c r="J109" s="4"/>
      <c r="K109" s="5"/>
      <c r="L109" s="5"/>
      <c r="M109" s="6"/>
      <c r="N109" s="76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  <c r="CK109" s="7"/>
      <c r="CL109" s="7"/>
      <c r="CM109" s="7"/>
      <c r="CN109" s="7"/>
      <c r="CO109" s="7"/>
      <c r="CP109" s="7"/>
      <c r="CQ109" s="7"/>
      <c r="CR109" s="7"/>
      <c r="CS109" s="7"/>
      <c r="CT109" s="7"/>
      <c r="CU109" s="7"/>
      <c r="CV109" s="7"/>
      <c r="CW109" s="7"/>
      <c r="CX109" s="7"/>
      <c r="CY109" s="7"/>
      <c r="CZ109" s="7"/>
      <c r="DA109" s="7"/>
      <c r="DB109" s="7"/>
      <c r="DC109" s="7"/>
      <c r="DD109" s="7"/>
      <c r="DE109" s="7"/>
      <c r="DF109" s="7"/>
      <c r="DG109" s="7"/>
      <c r="DH109" s="7"/>
      <c r="DI109" s="7"/>
      <c r="DJ109" s="7"/>
      <c r="DK109" s="7"/>
      <c r="DL109" s="7"/>
      <c r="DM109" s="7"/>
      <c r="DN109" s="7"/>
      <c r="DO109" s="7"/>
      <c r="DP109" s="7"/>
      <c r="DQ109" s="7"/>
      <c r="DR109" s="7"/>
      <c r="DS109" s="7"/>
      <c r="DT109" s="7"/>
      <c r="DW109" s="5"/>
      <c r="DX109" s="5"/>
      <c r="DY109" s="5"/>
      <c r="DZ109" s="5"/>
      <c r="EA109" s="5"/>
      <c r="EC109" s="8"/>
      <c r="ED109" s="9"/>
      <c r="EE109" s="8"/>
      <c r="EF109" s="8"/>
      <c r="EG109" s="2"/>
      <c r="EH109" s="10"/>
      <c r="EI109" s="11"/>
      <c r="EJ109" s="11"/>
      <c r="EK109" s="2"/>
      <c r="EL109" s="9"/>
      <c r="EM109" s="11"/>
      <c r="EN109" s="2"/>
      <c r="EO109" s="9"/>
      <c r="EP109" s="11"/>
      <c r="EQ109" s="2"/>
      <c r="ER109" s="2"/>
    </row>
    <row r="110" spans="4:148" ht="18" x14ac:dyDescent="0.2">
      <c r="D110" s="2"/>
      <c r="E110" s="17"/>
      <c r="F110" s="5"/>
      <c r="G110" s="4"/>
      <c r="H110" s="4"/>
      <c r="I110" s="4"/>
      <c r="J110" s="4"/>
      <c r="K110" s="5"/>
      <c r="L110" s="5"/>
      <c r="M110" s="6"/>
      <c r="N110" s="76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  <c r="CR110" s="7"/>
      <c r="CS110" s="7"/>
      <c r="CT110" s="7"/>
      <c r="CU110" s="7"/>
      <c r="CV110" s="7"/>
      <c r="CW110" s="7"/>
      <c r="CX110" s="7"/>
      <c r="CY110" s="7"/>
      <c r="CZ110" s="7"/>
      <c r="DA110" s="7"/>
      <c r="DB110" s="7"/>
      <c r="DC110" s="7"/>
      <c r="DD110" s="7"/>
      <c r="DE110" s="7"/>
      <c r="DF110" s="7"/>
      <c r="DG110" s="7"/>
      <c r="DH110" s="7"/>
      <c r="DI110" s="7"/>
      <c r="DJ110" s="7"/>
      <c r="DK110" s="7"/>
      <c r="DL110" s="7"/>
      <c r="DM110" s="7"/>
      <c r="DN110" s="7"/>
      <c r="DO110" s="7"/>
      <c r="DP110" s="7"/>
      <c r="DQ110" s="7"/>
      <c r="DR110" s="7"/>
      <c r="DS110" s="7"/>
      <c r="DT110" s="7"/>
      <c r="DW110" s="5"/>
      <c r="DX110" s="5"/>
      <c r="DY110" s="5"/>
      <c r="DZ110" s="5"/>
      <c r="EA110" s="5"/>
      <c r="EC110" s="8"/>
      <c r="ED110" s="9"/>
      <c r="EE110" s="8"/>
      <c r="EF110" s="8"/>
      <c r="EG110" s="2"/>
      <c r="EH110" s="10"/>
      <c r="EI110" s="11"/>
      <c r="EJ110" s="11"/>
      <c r="EK110" s="2"/>
      <c r="EL110" s="9"/>
      <c r="EM110" s="11"/>
      <c r="EN110" s="2"/>
      <c r="EO110" s="9"/>
      <c r="EP110" s="11"/>
      <c r="EQ110" s="2"/>
      <c r="ER110" s="2"/>
    </row>
    <row r="111" spans="4:148" ht="18" x14ac:dyDescent="0.2">
      <c r="D111" s="2"/>
      <c r="E111" s="17"/>
      <c r="F111" s="5"/>
      <c r="G111" s="4"/>
      <c r="H111" s="4"/>
      <c r="I111" s="4"/>
      <c r="J111" s="4"/>
      <c r="K111" s="5"/>
      <c r="L111" s="5"/>
      <c r="M111" s="6"/>
      <c r="N111" s="76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  <c r="CS111" s="7"/>
      <c r="CT111" s="7"/>
      <c r="CU111" s="7"/>
      <c r="CV111" s="7"/>
      <c r="CW111" s="7"/>
      <c r="CX111" s="7"/>
      <c r="CY111" s="7"/>
      <c r="CZ111" s="7"/>
      <c r="DA111" s="7"/>
      <c r="DB111" s="7"/>
      <c r="DC111" s="7"/>
      <c r="DD111" s="7"/>
      <c r="DE111" s="7"/>
      <c r="DF111" s="7"/>
      <c r="DG111" s="7"/>
      <c r="DH111" s="7"/>
      <c r="DI111" s="7"/>
      <c r="DJ111" s="7"/>
      <c r="DK111" s="7"/>
      <c r="DL111" s="7"/>
      <c r="DM111" s="7"/>
      <c r="DN111" s="7"/>
      <c r="DO111" s="7"/>
      <c r="DP111" s="7"/>
      <c r="DQ111" s="7"/>
      <c r="DR111" s="7"/>
      <c r="DS111" s="7"/>
      <c r="DT111" s="7"/>
      <c r="DW111" s="5"/>
      <c r="DX111" s="5"/>
      <c r="DY111" s="5"/>
      <c r="DZ111" s="5"/>
      <c r="EA111" s="5"/>
      <c r="EC111" s="8"/>
      <c r="ED111" s="9"/>
      <c r="EE111" s="8"/>
      <c r="EF111" s="8"/>
      <c r="EG111" s="2"/>
      <c r="EH111" s="10"/>
      <c r="EI111" s="11"/>
      <c r="EJ111" s="11"/>
      <c r="EK111" s="2"/>
      <c r="EL111" s="9"/>
      <c r="EM111" s="11"/>
      <c r="EN111" s="2"/>
      <c r="EO111" s="9"/>
      <c r="EP111" s="11"/>
      <c r="EQ111" s="2"/>
      <c r="ER111" s="2"/>
    </row>
    <row r="112" spans="4:148" ht="18" x14ac:dyDescent="0.2">
      <c r="D112" s="2"/>
      <c r="E112" s="17"/>
      <c r="F112" s="5"/>
      <c r="G112" s="4"/>
      <c r="H112" s="4"/>
      <c r="I112" s="4"/>
      <c r="J112" s="4"/>
      <c r="K112" s="5"/>
      <c r="L112" s="5"/>
      <c r="M112" s="6"/>
      <c r="N112" s="76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  <c r="CR112" s="7"/>
      <c r="CS112" s="7"/>
      <c r="CT112" s="7"/>
      <c r="CU112" s="7"/>
      <c r="CV112" s="7"/>
      <c r="CW112" s="7"/>
      <c r="CX112" s="7"/>
      <c r="CY112" s="7"/>
      <c r="CZ112" s="7"/>
      <c r="DA112" s="7"/>
      <c r="DB112" s="7"/>
      <c r="DC112" s="7"/>
      <c r="DD112" s="7"/>
      <c r="DE112" s="7"/>
      <c r="DF112" s="7"/>
      <c r="DG112" s="7"/>
      <c r="DH112" s="7"/>
      <c r="DI112" s="7"/>
      <c r="DJ112" s="7"/>
      <c r="DK112" s="7"/>
      <c r="DL112" s="7"/>
      <c r="DM112" s="7"/>
      <c r="DN112" s="7"/>
      <c r="DO112" s="7"/>
      <c r="DP112" s="7"/>
      <c r="DQ112" s="7"/>
      <c r="DR112" s="7"/>
      <c r="DS112" s="7"/>
      <c r="DT112" s="7"/>
      <c r="DW112" s="5"/>
      <c r="DX112" s="5"/>
      <c r="DY112" s="5"/>
      <c r="DZ112" s="5"/>
      <c r="EA112" s="5"/>
      <c r="EC112" s="8"/>
      <c r="ED112" s="9"/>
      <c r="EE112" s="8"/>
      <c r="EF112" s="8"/>
      <c r="EG112" s="2"/>
      <c r="EH112" s="10"/>
      <c r="EI112" s="11"/>
      <c r="EJ112" s="11"/>
      <c r="EK112" s="2"/>
      <c r="EL112" s="9"/>
      <c r="EM112" s="11"/>
      <c r="EN112" s="2"/>
      <c r="EO112" s="9"/>
      <c r="EP112" s="11"/>
      <c r="EQ112" s="2"/>
      <c r="ER112" s="2"/>
    </row>
    <row r="113" spans="4:148" ht="18" x14ac:dyDescent="0.2">
      <c r="D113" s="2"/>
      <c r="E113" s="17"/>
      <c r="F113" s="5"/>
      <c r="G113" s="4"/>
      <c r="H113" s="4"/>
      <c r="I113" s="4"/>
      <c r="J113" s="4"/>
      <c r="K113" s="5"/>
      <c r="L113" s="5"/>
      <c r="M113" s="6"/>
      <c r="N113" s="76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  <c r="CH113" s="7"/>
      <c r="CI113" s="7"/>
      <c r="CJ113" s="7"/>
      <c r="CK113" s="7"/>
      <c r="CL113" s="7"/>
      <c r="CM113" s="7"/>
      <c r="CN113" s="7"/>
      <c r="CO113" s="7"/>
      <c r="CP113" s="7"/>
      <c r="CQ113" s="7"/>
      <c r="CR113" s="7"/>
      <c r="CS113" s="7"/>
      <c r="CT113" s="7"/>
      <c r="CU113" s="7"/>
      <c r="CV113" s="7"/>
      <c r="CW113" s="7"/>
      <c r="CX113" s="7"/>
      <c r="CY113" s="7"/>
      <c r="CZ113" s="7"/>
      <c r="DA113" s="7"/>
      <c r="DB113" s="7"/>
      <c r="DC113" s="7"/>
      <c r="DD113" s="7"/>
      <c r="DE113" s="7"/>
      <c r="DF113" s="7"/>
      <c r="DG113" s="7"/>
      <c r="DH113" s="7"/>
      <c r="DI113" s="7"/>
      <c r="DJ113" s="7"/>
      <c r="DK113" s="7"/>
      <c r="DL113" s="7"/>
      <c r="DM113" s="7"/>
      <c r="DN113" s="7"/>
      <c r="DO113" s="7"/>
      <c r="DP113" s="7"/>
      <c r="DQ113" s="7"/>
      <c r="DR113" s="7"/>
      <c r="DS113" s="7"/>
      <c r="DT113" s="7"/>
      <c r="DW113" s="5"/>
      <c r="DX113" s="5"/>
      <c r="DY113" s="5"/>
      <c r="DZ113" s="5"/>
      <c r="EA113" s="5"/>
      <c r="EC113" s="8"/>
      <c r="ED113" s="9"/>
      <c r="EE113" s="8"/>
      <c r="EF113" s="8"/>
      <c r="EG113" s="2"/>
      <c r="EH113" s="10"/>
      <c r="EI113" s="11"/>
      <c r="EJ113" s="11"/>
      <c r="EK113" s="2"/>
      <c r="EL113" s="9"/>
      <c r="EM113" s="11"/>
      <c r="EN113" s="2"/>
      <c r="EO113" s="9"/>
      <c r="EP113" s="11"/>
      <c r="EQ113" s="2"/>
      <c r="ER113" s="2"/>
    </row>
    <row r="114" spans="4:148" ht="18" x14ac:dyDescent="0.2">
      <c r="D114" s="2"/>
      <c r="E114" s="17"/>
      <c r="F114" s="5"/>
      <c r="G114" s="4"/>
      <c r="H114" s="4"/>
      <c r="I114" s="4"/>
      <c r="J114" s="4"/>
      <c r="K114" s="5"/>
      <c r="L114" s="5"/>
      <c r="M114" s="6"/>
      <c r="N114" s="76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7"/>
      <c r="CH114" s="7"/>
      <c r="CI114" s="7"/>
      <c r="CJ114" s="7"/>
      <c r="CK114" s="7"/>
      <c r="CL114" s="7"/>
      <c r="CM114" s="7"/>
      <c r="CN114" s="7"/>
      <c r="CO114" s="7"/>
      <c r="CP114" s="7"/>
      <c r="CQ114" s="7"/>
      <c r="CR114" s="7"/>
      <c r="CS114" s="7"/>
      <c r="CT114" s="7"/>
      <c r="CU114" s="7"/>
      <c r="CV114" s="7"/>
      <c r="CW114" s="7"/>
      <c r="CX114" s="7"/>
      <c r="CY114" s="7"/>
      <c r="CZ114" s="7"/>
      <c r="DA114" s="7"/>
      <c r="DB114" s="7"/>
      <c r="DC114" s="7"/>
      <c r="DD114" s="7"/>
      <c r="DE114" s="7"/>
      <c r="DF114" s="7"/>
      <c r="DG114" s="7"/>
      <c r="DH114" s="7"/>
      <c r="DI114" s="7"/>
      <c r="DJ114" s="7"/>
      <c r="DK114" s="7"/>
      <c r="DL114" s="7"/>
      <c r="DM114" s="7"/>
      <c r="DN114" s="7"/>
      <c r="DO114" s="7"/>
      <c r="DP114" s="7"/>
      <c r="DQ114" s="7"/>
      <c r="DR114" s="7"/>
      <c r="DS114" s="7"/>
      <c r="DT114" s="7"/>
      <c r="DW114" s="5"/>
      <c r="DX114" s="5"/>
      <c r="DY114" s="5"/>
      <c r="DZ114" s="5"/>
      <c r="EA114" s="5"/>
      <c r="EC114" s="8"/>
      <c r="ED114" s="9"/>
      <c r="EE114" s="8"/>
      <c r="EF114" s="8"/>
      <c r="EG114" s="2"/>
      <c r="EH114" s="10"/>
      <c r="EI114" s="11"/>
      <c r="EJ114" s="11"/>
      <c r="EK114" s="2"/>
      <c r="EL114" s="9"/>
      <c r="EM114" s="11"/>
      <c r="EN114" s="2"/>
      <c r="EO114" s="9"/>
      <c r="EP114" s="11"/>
      <c r="EQ114" s="2"/>
      <c r="ER114" s="2"/>
    </row>
    <row r="115" spans="4:148" ht="18" x14ac:dyDescent="0.2">
      <c r="D115" s="2"/>
      <c r="E115" s="17"/>
      <c r="F115" s="5"/>
      <c r="G115" s="4"/>
      <c r="H115" s="4"/>
      <c r="I115" s="4"/>
      <c r="J115" s="4"/>
      <c r="K115" s="5"/>
      <c r="L115" s="5"/>
      <c r="M115" s="6"/>
      <c r="N115" s="76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  <c r="CG115" s="7"/>
      <c r="CH115" s="7"/>
      <c r="CI115" s="7"/>
      <c r="CJ115" s="7"/>
      <c r="CK115" s="7"/>
      <c r="CL115" s="7"/>
      <c r="CM115" s="7"/>
      <c r="CN115" s="7"/>
      <c r="CO115" s="7"/>
      <c r="CP115" s="7"/>
      <c r="CQ115" s="7"/>
      <c r="CR115" s="7"/>
      <c r="CS115" s="7"/>
      <c r="CT115" s="7"/>
      <c r="CU115" s="7"/>
      <c r="CV115" s="7"/>
      <c r="CW115" s="7"/>
      <c r="CX115" s="7"/>
      <c r="CY115" s="7"/>
      <c r="CZ115" s="7"/>
      <c r="DA115" s="7"/>
      <c r="DB115" s="7"/>
      <c r="DC115" s="7"/>
      <c r="DD115" s="7"/>
      <c r="DE115" s="7"/>
      <c r="DF115" s="7"/>
      <c r="DG115" s="7"/>
      <c r="DH115" s="7"/>
      <c r="DI115" s="7"/>
      <c r="DJ115" s="7"/>
      <c r="DK115" s="7"/>
      <c r="DL115" s="7"/>
      <c r="DM115" s="7"/>
      <c r="DN115" s="7"/>
      <c r="DO115" s="7"/>
      <c r="DP115" s="7"/>
      <c r="DQ115" s="7"/>
      <c r="DR115" s="7"/>
      <c r="DS115" s="7"/>
      <c r="DT115" s="7"/>
      <c r="DW115" s="5"/>
      <c r="DX115" s="5"/>
      <c r="DY115" s="5"/>
      <c r="DZ115" s="5"/>
      <c r="EA115" s="5"/>
      <c r="EC115" s="8"/>
      <c r="ED115" s="9"/>
      <c r="EE115" s="8"/>
      <c r="EF115" s="8"/>
      <c r="EG115" s="2"/>
      <c r="EH115" s="10"/>
      <c r="EI115" s="11"/>
      <c r="EJ115" s="11"/>
      <c r="EK115" s="2"/>
      <c r="EL115" s="9"/>
      <c r="EM115" s="11"/>
      <c r="EN115" s="2"/>
      <c r="EO115" s="9"/>
      <c r="EP115" s="11"/>
      <c r="EQ115" s="2"/>
      <c r="ER115" s="2"/>
    </row>
    <row r="116" spans="4:148" ht="18" x14ac:dyDescent="0.2">
      <c r="D116" s="2"/>
      <c r="E116" s="17"/>
      <c r="F116" s="5"/>
      <c r="G116" s="4"/>
      <c r="H116" s="4"/>
      <c r="I116" s="4"/>
      <c r="J116" s="4"/>
      <c r="K116" s="5"/>
      <c r="L116" s="5"/>
      <c r="M116" s="6"/>
      <c r="N116" s="76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  <c r="CG116" s="7"/>
      <c r="CH116" s="7"/>
      <c r="CI116" s="7"/>
      <c r="CJ116" s="7"/>
      <c r="CK116" s="7"/>
      <c r="CL116" s="7"/>
      <c r="CM116" s="7"/>
      <c r="CN116" s="7"/>
      <c r="CO116" s="7"/>
      <c r="CP116" s="7"/>
      <c r="CQ116" s="7"/>
      <c r="CR116" s="7"/>
      <c r="CS116" s="7"/>
      <c r="CT116" s="7"/>
      <c r="CU116" s="7"/>
      <c r="CV116" s="7"/>
      <c r="CW116" s="7"/>
      <c r="CX116" s="7"/>
      <c r="CY116" s="7"/>
      <c r="CZ116" s="7"/>
      <c r="DA116" s="7"/>
      <c r="DB116" s="7"/>
      <c r="DC116" s="7"/>
      <c r="DD116" s="7"/>
      <c r="DE116" s="7"/>
      <c r="DF116" s="7"/>
      <c r="DG116" s="7"/>
      <c r="DH116" s="7"/>
      <c r="DI116" s="7"/>
      <c r="DJ116" s="7"/>
      <c r="DK116" s="7"/>
      <c r="DL116" s="7"/>
      <c r="DM116" s="7"/>
      <c r="DN116" s="7"/>
      <c r="DO116" s="7"/>
      <c r="DP116" s="7"/>
      <c r="DQ116" s="7"/>
      <c r="DR116" s="7"/>
      <c r="DS116" s="7"/>
      <c r="DT116" s="7"/>
      <c r="DW116" s="5"/>
      <c r="DX116" s="5"/>
      <c r="DY116" s="5"/>
      <c r="DZ116" s="5"/>
      <c r="EA116" s="5"/>
      <c r="EC116" s="8"/>
      <c r="ED116" s="9"/>
      <c r="EE116" s="8"/>
      <c r="EF116" s="8"/>
      <c r="EG116" s="2"/>
      <c r="EH116" s="10"/>
      <c r="EI116" s="11"/>
      <c r="EJ116" s="11"/>
      <c r="EK116" s="2"/>
      <c r="EL116" s="9"/>
      <c r="EM116" s="11"/>
      <c r="EN116" s="2"/>
      <c r="EO116" s="9"/>
      <c r="EP116" s="11"/>
      <c r="EQ116" s="2"/>
      <c r="ER116" s="2"/>
    </row>
    <row r="117" spans="4:148" ht="18" x14ac:dyDescent="0.2">
      <c r="D117" s="2"/>
      <c r="E117" s="17"/>
      <c r="F117" s="5"/>
      <c r="G117" s="4"/>
      <c r="H117" s="4"/>
      <c r="I117" s="4"/>
      <c r="J117" s="4"/>
      <c r="K117" s="5"/>
      <c r="L117" s="5"/>
      <c r="M117" s="6"/>
      <c r="N117" s="76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7"/>
      <c r="CF117" s="7"/>
      <c r="CG117" s="7"/>
      <c r="CH117" s="7"/>
      <c r="CI117" s="7"/>
      <c r="CJ117" s="7"/>
      <c r="CK117" s="7"/>
      <c r="CL117" s="7"/>
      <c r="CM117" s="7"/>
      <c r="CN117" s="7"/>
      <c r="CO117" s="7"/>
      <c r="CP117" s="7"/>
      <c r="CQ117" s="7"/>
      <c r="CR117" s="7"/>
      <c r="CS117" s="7"/>
      <c r="CT117" s="7"/>
      <c r="CU117" s="7"/>
      <c r="CV117" s="7"/>
      <c r="CW117" s="7"/>
      <c r="CX117" s="7"/>
      <c r="CY117" s="7"/>
      <c r="CZ117" s="7"/>
      <c r="DA117" s="7"/>
      <c r="DB117" s="7"/>
      <c r="DC117" s="7"/>
      <c r="DD117" s="7"/>
      <c r="DE117" s="7"/>
      <c r="DF117" s="7"/>
      <c r="DG117" s="7"/>
      <c r="DH117" s="7"/>
      <c r="DI117" s="7"/>
      <c r="DJ117" s="7"/>
      <c r="DK117" s="7"/>
      <c r="DL117" s="7"/>
      <c r="DM117" s="7"/>
      <c r="DN117" s="7"/>
      <c r="DO117" s="7"/>
      <c r="DP117" s="7"/>
      <c r="DQ117" s="7"/>
      <c r="DR117" s="7"/>
      <c r="DS117" s="7"/>
      <c r="DT117" s="7"/>
      <c r="DW117" s="5"/>
      <c r="DX117" s="5"/>
      <c r="DY117" s="5"/>
      <c r="DZ117" s="5"/>
      <c r="EA117" s="5"/>
      <c r="EC117" s="8"/>
      <c r="ED117" s="9"/>
      <c r="EE117" s="8"/>
      <c r="EF117" s="8"/>
      <c r="EG117" s="2"/>
      <c r="EH117" s="10"/>
      <c r="EI117" s="11"/>
      <c r="EJ117" s="11"/>
      <c r="EK117" s="2"/>
      <c r="EL117" s="9"/>
      <c r="EM117" s="11"/>
      <c r="EN117" s="2"/>
      <c r="EO117" s="9"/>
      <c r="EP117" s="11"/>
      <c r="EQ117" s="2"/>
      <c r="ER117" s="2"/>
    </row>
    <row r="118" spans="4:148" ht="18" x14ac:dyDescent="0.2">
      <c r="D118" s="2"/>
      <c r="E118" s="17"/>
      <c r="F118" s="5"/>
      <c r="G118" s="4"/>
      <c r="H118" s="4"/>
      <c r="I118" s="4"/>
      <c r="J118" s="4"/>
      <c r="K118" s="5"/>
      <c r="L118" s="5"/>
      <c r="M118" s="6"/>
      <c r="N118" s="76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7"/>
      <c r="CH118" s="7"/>
      <c r="CI118" s="7"/>
      <c r="CJ118" s="7"/>
      <c r="CK118" s="7"/>
      <c r="CL118" s="7"/>
      <c r="CM118" s="7"/>
      <c r="CN118" s="7"/>
      <c r="CO118" s="7"/>
      <c r="CP118" s="7"/>
      <c r="CQ118" s="7"/>
      <c r="CR118" s="7"/>
      <c r="CS118" s="7"/>
      <c r="CT118" s="7"/>
      <c r="CU118" s="7"/>
      <c r="CV118" s="7"/>
      <c r="CW118" s="7"/>
      <c r="CX118" s="7"/>
      <c r="CY118" s="7"/>
      <c r="CZ118" s="7"/>
      <c r="DA118" s="7"/>
      <c r="DB118" s="7"/>
      <c r="DC118" s="7"/>
      <c r="DD118" s="7"/>
      <c r="DE118" s="7"/>
      <c r="DF118" s="7"/>
      <c r="DG118" s="7"/>
      <c r="DH118" s="7"/>
      <c r="DI118" s="7"/>
      <c r="DJ118" s="7"/>
      <c r="DK118" s="7"/>
      <c r="DL118" s="7"/>
      <c r="DM118" s="7"/>
      <c r="DN118" s="7"/>
      <c r="DO118" s="7"/>
      <c r="DP118" s="7"/>
      <c r="DQ118" s="7"/>
      <c r="DR118" s="7"/>
      <c r="DS118" s="7"/>
      <c r="DT118" s="7"/>
      <c r="DW118" s="5"/>
      <c r="DX118" s="5"/>
      <c r="DY118" s="5"/>
      <c r="DZ118" s="5"/>
      <c r="EA118" s="5"/>
      <c r="EC118" s="8"/>
      <c r="ED118" s="9"/>
      <c r="EE118" s="8"/>
      <c r="EF118" s="8"/>
      <c r="EG118" s="2"/>
      <c r="EH118" s="10"/>
      <c r="EI118" s="11"/>
      <c r="EJ118" s="11"/>
      <c r="EK118" s="2"/>
      <c r="EL118" s="9"/>
      <c r="EM118" s="11"/>
      <c r="EN118" s="2"/>
      <c r="EO118" s="9"/>
      <c r="EP118" s="11"/>
      <c r="EQ118" s="2"/>
      <c r="ER118" s="2"/>
    </row>
    <row r="119" spans="4:148" ht="18" x14ac:dyDescent="0.2">
      <c r="D119" s="2"/>
      <c r="E119" s="17"/>
      <c r="F119" s="5"/>
      <c r="G119" s="4"/>
      <c r="H119" s="4"/>
      <c r="I119" s="4"/>
      <c r="J119" s="4"/>
      <c r="K119" s="5"/>
      <c r="L119" s="5"/>
      <c r="M119" s="6"/>
      <c r="N119" s="76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F119" s="7"/>
      <c r="CG119" s="7"/>
      <c r="CH119" s="7"/>
      <c r="CI119" s="7"/>
      <c r="CJ119" s="7"/>
      <c r="CK119" s="7"/>
      <c r="CL119" s="7"/>
      <c r="CM119" s="7"/>
      <c r="CN119" s="7"/>
      <c r="CO119" s="7"/>
      <c r="CP119" s="7"/>
      <c r="CQ119" s="7"/>
      <c r="CR119" s="7"/>
      <c r="CS119" s="7"/>
      <c r="CT119" s="7"/>
      <c r="CU119" s="7"/>
      <c r="CV119" s="7"/>
      <c r="CW119" s="7"/>
      <c r="CX119" s="7"/>
      <c r="CY119" s="7"/>
      <c r="CZ119" s="7"/>
      <c r="DA119" s="7"/>
      <c r="DB119" s="7"/>
      <c r="DC119" s="7"/>
      <c r="DD119" s="7"/>
      <c r="DE119" s="7"/>
      <c r="DF119" s="7"/>
      <c r="DG119" s="7"/>
      <c r="DH119" s="7"/>
      <c r="DI119" s="7"/>
      <c r="DJ119" s="7"/>
      <c r="DK119" s="7"/>
      <c r="DL119" s="7"/>
      <c r="DM119" s="7"/>
      <c r="DN119" s="7"/>
      <c r="DO119" s="7"/>
      <c r="DP119" s="7"/>
      <c r="DQ119" s="7"/>
      <c r="DR119" s="7"/>
      <c r="DS119" s="7"/>
      <c r="DT119" s="7"/>
      <c r="DW119" s="5"/>
      <c r="DX119" s="5"/>
      <c r="DY119" s="5"/>
      <c r="DZ119" s="5"/>
      <c r="EA119" s="5"/>
      <c r="EC119" s="8"/>
      <c r="ED119" s="9"/>
      <c r="EE119" s="8"/>
      <c r="EF119" s="8"/>
      <c r="EG119" s="2"/>
      <c r="EH119" s="10"/>
      <c r="EI119" s="11"/>
      <c r="EJ119" s="11"/>
      <c r="EK119" s="2"/>
      <c r="EL119" s="9"/>
      <c r="EM119" s="11"/>
      <c r="EN119" s="2"/>
      <c r="EO119" s="9"/>
      <c r="EP119" s="11"/>
      <c r="EQ119" s="2"/>
      <c r="ER119" s="2"/>
    </row>
    <row r="120" spans="4:148" ht="18" x14ac:dyDescent="0.2">
      <c r="D120" s="2"/>
      <c r="E120" s="17"/>
      <c r="F120" s="5"/>
      <c r="G120" s="4"/>
      <c r="H120" s="4"/>
      <c r="I120" s="4"/>
      <c r="J120" s="4"/>
      <c r="K120" s="5"/>
      <c r="L120" s="5"/>
      <c r="M120" s="6"/>
      <c r="N120" s="76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  <c r="CG120" s="7"/>
      <c r="CH120" s="7"/>
      <c r="CI120" s="7"/>
      <c r="CJ120" s="7"/>
      <c r="CK120" s="7"/>
      <c r="CL120" s="7"/>
      <c r="CM120" s="7"/>
      <c r="CN120" s="7"/>
      <c r="CO120" s="7"/>
      <c r="CP120" s="7"/>
      <c r="CQ120" s="7"/>
      <c r="CR120" s="7"/>
      <c r="CS120" s="7"/>
      <c r="CT120" s="7"/>
      <c r="CU120" s="7"/>
      <c r="CV120" s="7"/>
      <c r="CW120" s="7"/>
      <c r="CX120" s="7"/>
      <c r="CY120" s="7"/>
      <c r="CZ120" s="7"/>
      <c r="DA120" s="7"/>
      <c r="DB120" s="7"/>
      <c r="DC120" s="7"/>
      <c r="DD120" s="7"/>
      <c r="DE120" s="7"/>
      <c r="DF120" s="7"/>
      <c r="DG120" s="7"/>
      <c r="DH120" s="7"/>
      <c r="DI120" s="7"/>
      <c r="DJ120" s="7"/>
      <c r="DK120" s="7"/>
      <c r="DL120" s="7"/>
      <c r="DM120" s="7"/>
      <c r="DN120" s="7"/>
      <c r="DO120" s="7"/>
      <c r="DP120" s="7"/>
      <c r="DQ120" s="7"/>
      <c r="DR120" s="7"/>
      <c r="DS120" s="7"/>
      <c r="DT120" s="7"/>
      <c r="DW120" s="5"/>
      <c r="DX120" s="5"/>
      <c r="DY120" s="5"/>
      <c r="DZ120" s="5"/>
      <c r="EA120" s="5"/>
      <c r="EC120" s="8"/>
      <c r="ED120" s="9"/>
      <c r="EE120" s="8"/>
      <c r="EF120" s="8"/>
      <c r="EG120" s="2"/>
      <c r="EH120" s="10"/>
      <c r="EI120" s="11"/>
      <c r="EJ120" s="11"/>
      <c r="EK120" s="2"/>
      <c r="EL120" s="9"/>
      <c r="EM120" s="11"/>
      <c r="EN120" s="2"/>
      <c r="EO120" s="9"/>
      <c r="EP120" s="11"/>
      <c r="EQ120" s="2"/>
      <c r="ER120" s="2"/>
    </row>
    <row r="121" spans="4:148" ht="18" x14ac:dyDescent="0.2">
      <c r="D121" s="2"/>
      <c r="E121" s="17"/>
      <c r="F121" s="5"/>
      <c r="G121" s="4"/>
      <c r="H121" s="4"/>
      <c r="I121" s="4"/>
      <c r="J121" s="4"/>
      <c r="K121" s="5"/>
      <c r="L121" s="5"/>
      <c r="M121" s="6"/>
      <c r="N121" s="76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  <c r="CG121" s="7"/>
      <c r="CH121" s="7"/>
      <c r="CI121" s="7"/>
      <c r="CJ121" s="7"/>
      <c r="CK121" s="7"/>
      <c r="CL121" s="7"/>
      <c r="CM121" s="7"/>
      <c r="CN121" s="7"/>
      <c r="CO121" s="7"/>
      <c r="CP121" s="7"/>
      <c r="CQ121" s="7"/>
      <c r="CR121" s="7"/>
      <c r="CS121" s="7"/>
      <c r="CT121" s="7"/>
      <c r="CU121" s="7"/>
      <c r="CV121" s="7"/>
      <c r="CW121" s="7"/>
      <c r="CX121" s="7"/>
      <c r="CY121" s="7"/>
      <c r="CZ121" s="7"/>
      <c r="DA121" s="7"/>
      <c r="DB121" s="7"/>
      <c r="DC121" s="7"/>
      <c r="DD121" s="7"/>
      <c r="DE121" s="7"/>
      <c r="DF121" s="7"/>
      <c r="DG121" s="7"/>
      <c r="DH121" s="7"/>
      <c r="DI121" s="7"/>
      <c r="DJ121" s="7"/>
      <c r="DK121" s="7"/>
      <c r="DL121" s="7"/>
      <c r="DM121" s="7"/>
      <c r="DN121" s="7"/>
      <c r="DO121" s="7"/>
      <c r="DP121" s="7"/>
      <c r="DQ121" s="7"/>
      <c r="DR121" s="7"/>
      <c r="DS121" s="7"/>
      <c r="DT121" s="7"/>
      <c r="DW121" s="5"/>
      <c r="DX121" s="5"/>
      <c r="DY121" s="5"/>
      <c r="DZ121" s="5"/>
      <c r="EA121" s="5"/>
      <c r="EC121" s="8"/>
      <c r="ED121" s="9"/>
      <c r="EE121" s="8"/>
      <c r="EF121" s="8"/>
      <c r="EG121" s="2"/>
      <c r="EH121" s="10"/>
      <c r="EI121" s="11"/>
      <c r="EJ121" s="11"/>
      <c r="EK121" s="2"/>
      <c r="EL121" s="9"/>
      <c r="EM121" s="11"/>
      <c r="EN121" s="2"/>
      <c r="EO121" s="9"/>
      <c r="EP121" s="11"/>
      <c r="EQ121" s="2"/>
      <c r="ER121" s="2"/>
    </row>
    <row r="122" spans="4:148" ht="18" x14ac:dyDescent="0.2">
      <c r="D122" s="2"/>
      <c r="E122" s="17"/>
      <c r="F122" s="5"/>
      <c r="G122" s="4"/>
      <c r="H122" s="4"/>
      <c r="I122" s="4"/>
      <c r="J122" s="4"/>
      <c r="K122" s="5"/>
      <c r="L122" s="5"/>
      <c r="M122" s="6"/>
      <c r="N122" s="76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CQ122" s="7"/>
      <c r="CR122" s="7"/>
      <c r="CS122" s="7"/>
      <c r="CT122" s="7"/>
      <c r="CU122" s="7"/>
      <c r="CV122" s="7"/>
      <c r="CW122" s="7"/>
      <c r="CX122" s="7"/>
      <c r="CY122" s="7"/>
      <c r="CZ122" s="7"/>
      <c r="DA122" s="7"/>
      <c r="DB122" s="7"/>
      <c r="DC122" s="7"/>
      <c r="DD122" s="7"/>
      <c r="DE122" s="7"/>
      <c r="DF122" s="7"/>
      <c r="DG122" s="7"/>
      <c r="DH122" s="7"/>
      <c r="DI122" s="7"/>
      <c r="DJ122" s="7"/>
      <c r="DK122" s="7"/>
      <c r="DL122" s="7"/>
      <c r="DM122" s="7"/>
      <c r="DN122" s="7"/>
      <c r="DO122" s="7"/>
      <c r="DP122" s="7"/>
      <c r="DQ122" s="7"/>
      <c r="DR122" s="7"/>
      <c r="DS122" s="7"/>
      <c r="DT122" s="7"/>
      <c r="DW122" s="5"/>
      <c r="DX122" s="5"/>
      <c r="DY122" s="5"/>
      <c r="DZ122" s="5"/>
      <c r="EA122" s="5"/>
      <c r="EC122" s="8"/>
      <c r="ED122" s="9"/>
      <c r="EE122" s="8"/>
      <c r="EF122" s="8"/>
      <c r="EG122" s="2"/>
      <c r="EH122" s="10"/>
      <c r="EI122" s="11"/>
      <c r="EJ122" s="11"/>
      <c r="EK122" s="2"/>
      <c r="EL122" s="9"/>
      <c r="EM122" s="11"/>
      <c r="EN122" s="2"/>
      <c r="EO122" s="9"/>
      <c r="EP122" s="11"/>
      <c r="EQ122" s="2"/>
      <c r="ER122" s="2"/>
    </row>
    <row r="123" spans="4:148" ht="18" x14ac:dyDescent="0.2">
      <c r="D123" s="2"/>
      <c r="E123" s="17"/>
      <c r="F123" s="5"/>
      <c r="G123" s="4"/>
      <c r="H123" s="4"/>
      <c r="I123" s="4"/>
      <c r="J123" s="4"/>
      <c r="K123" s="5"/>
      <c r="L123" s="5"/>
      <c r="M123" s="6"/>
      <c r="N123" s="76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  <c r="CQ123" s="7"/>
      <c r="CR123" s="7"/>
      <c r="CS123" s="7"/>
      <c r="CT123" s="7"/>
      <c r="CU123" s="7"/>
      <c r="CV123" s="7"/>
      <c r="CW123" s="7"/>
      <c r="CX123" s="7"/>
      <c r="CY123" s="7"/>
      <c r="CZ123" s="7"/>
      <c r="DA123" s="7"/>
      <c r="DB123" s="7"/>
      <c r="DC123" s="7"/>
      <c r="DD123" s="7"/>
      <c r="DE123" s="7"/>
      <c r="DF123" s="7"/>
      <c r="DG123" s="7"/>
      <c r="DH123" s="7"/>
      <c r="DI123" s="7"/>
      <c r="DJ123" s="7"/>
      <c r="DK123" s="7"/>
      <c r="DL123" s="7"/>
      <c r="DM123" s="7"/>
      <c r="DN123" s="7"/>
      <c r="DO123" s="7"/>
      <c r="DP123" s="7"/>
      <c r="DQ123" s="7"/>
      <c r="DR123" s="7"/>
      <c r="DS123" s="7"/>
      <c r="DT123" s="7"/>
      <c r="DW123" s="5"/>
      <c r="DX123" s="5"/>
      <c r="DY123" s="5"/>
      <c r="DZ123" s="5"/>
      <c r="EA123" s="5"/>
      <c r="EC123" s="8"/>
      <c r="ED123" s="9"/>
      <c r="EE123" s="8"/>
      <c r="EF123" s="8"/>
      <c r="EG123" s="2"/>
      <c r="EH123" s="10"/>
      <c r="EI123" s="11"/>
      <c r="EJ123" s="11"/>
      <c r="EK123" s="2"/>
      <c r="EL123" s="9"/>
      <c r="EM123" s="11"/>
      <c r="EN123" s="2"/>
      <c r="EO123" s="9"/>
      <c r="EP123" s="11"/>
      <c r="EQ123" s="2"/>
      <c r="ER123" s="2"/>
    </row>
    <row r="124" spans="4:148" ht="18" x14ac:dyDescent="0.2">
      <c r="D124" s="2"/>
      <c r="E124" s="17"/>
      <c r="F124" s="5"/>
      <c r="G124" s="4"/>
      <c r="H124" s="4"/>
      <c r="I124" s="4"/>
      <c r="J124" s="4"/>
      <c r="K124" s="5"/>
      <c r="L124" s="5"/>
      <c r="M124" s="6"/>
      <c r="N124" s="76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/>
      <c r="CL124" s="7"/>
      <c r="CM124" s="7"/>
      <c r="CN124" s="7"/>
      <c r="CO124" s="7"/>
      <c r="CP124" s="7"/>
      <c r="CQ124" s="7"/>
      <c r="CR124" s="7"/>
      <c r="CS124" s="7"/>
      <c r="CT124" s="7"/>
      <c r="CU124" s="7"/>
      <c r="CV124" s="7"/>
      <c r="CW124" s="7"/>
      <c r="CX124" s="7"/>
      <c r="CY124" s="7"/>
      <c r="CZ124" s="7"/>
      <c r="DA124" s="7"/>
      <c r="DB124" s="7"/>
      <c r="DC124" s="7"/>
      <c r="DD124" s="7"/>
      <c r="DE124" s="7"/>
      <c r="DF124" s="7"/>
      <c r="DG124" s="7"/>
      <c r="DH124" s="7"/>
      <c r="DI124" s="7"/>
      <c r="DJ124" s="7"/>
      <c r="DK124" s="7"/>
      <c r="DL124" s="7"/>
      <c r="DM124" s="7"/>
      <c r="DN124" s="7"/>
      <c r="DO124" s="7"/>
      <c r="DP124" s="7"/>
      <c r="DQ124" s="7"/>
      <c r="DR124" s="7"/>
      <c r="DS124" s="7"/>
      <c r="DT124" s="7"/>
      <c r="DW124" s="5"/>
      <c r="DX124" s="5"/>
      <c r="DY124" s="5"/>
      <c r="DZ124" s="5"/>
      <c r="EA124" s="5"/>
      <c r="EC124" s="8"/>
      <c r="ED124" s="9"/>
      <c r="EE124" s="8"/>
      <c r="EF124" s="8"/>
      <c r="EG124" s="2"/>
      <c r="EH124" s="10"/>
      <c r="EI124" s="11"/>
      <c r="EJ124" s="11"/>
      <c r="EK124" s="2"/>
      <c r="EL124" s="9"/>
      <c r="EM124" s="11"/>
      <c r="EN124" s="2"/>
      <c r="EO124" s="9"/>
      <c r="EP124" s="11"/>
      <c r="EQ124" s="2"/>
      <c r="ER124" s="2"/>
    </row>
    <row r="125" spans="4:148" ht="18" x14ac:dyDescent="0.2">
      <c r="D125" s="2"/>
      <c r="E125" s="17"/>
      <c r="F125" s="5"/>
      <c r="G125" s="4"/>
      <c r="H125" s="4"/>
      <c r="I125" s="4"/>
      <c r="J125" s="4"/>
      <c r="K125" s="5"/>
      <c r="L125" s="5"/>
      <c r="M125" s="6"/>
      <c r="N125" s="76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  <c r="CS125" s="7"/>
      <c r="CT125" s="7"/>
      <c r="CU125" s="7"/>
      <c r="CV125" s="7"/>
      <c r="CW125" s="7"/>
      <c r="CX125" s="7"/>
      <c r="CY125" s="7"/>
      <c r="CZ125" s="7"/>
      <c r="DA125" s="7"/>
      <c r="DB125" s="7"/>
      <c r="DC125" s="7"/>
      <c r="DD125" s="7"/>
      <c r="DE125" s="7"/>
      <c r="DF125" s="7"/>
      <c r="DG125" s="7"/>
      <c r="DH125" s="7"/>
      <c r="DI125" s="7"/>
      <c r="DJ125" s="7"/>
      <c r="DK125" s="7"/>
      <c r="DL125" s="7"/>
      <c r="DM125" s="7"/>
      <c r="DN125" s="7"/>
      <c r="DO125" s="7"/>
      <c r="DP125" s="7"/>
      <c r="DQ125" s="7"/>
      <c r="DR125" s="7"/>
      <c r="DS125" s="7"/>
      <c r="DT125" s="7"/>
      <c r="DW125" s="5"/>
      <c r="DX125" s="5"/>
      <c r="DY125" s="5"/>
      <c r="DZ125" s="5"/>
      <c r="EA125" s="5"/>
      <c r="EC125" s="8"/>
      <c r="ED125" s="9"/>
      <c r="EE125" s="8"/>
      <c r="EF125" s="8"/>
      <c r="EG125" s="2"/>
      <c r="EH125" s="10"/>
      <c r="EI125" s="11"/>
      <c r="EJ125" s="11"/>
      <c r="EK125" s="2"/>
      <c r="EL125" s="9"/>
      <c r="EM125" s="11"/>
      <c r="EN125" s="2"/>
      <c r="EO125" s="9"/>
      <c r="EP125" s="11"/>
      <c r="EQ125" s="2"/>
      <c r="ER125" s="2"/>
    </row>
    <row r="126" spans="4:148" ht="18" x14ac:dyDescent="0.2">
      <c r="D126" s="2"/>
      <c r="E126" s="17"/>
      <c r="F126" s="5"/>
      <c r="G126" s="4"/>
      <c r="H126" s="4"/>
      <c r="I126" s="4"/>
      <c r="J126" s="4"/>
      <c r="K126" s="5"/>
      <c r="L126" s="5"/>
      <c r="M126" s="6"/>
      <c r="N126" s="76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  <c r="CR126" s="7"/>
      <c r="CS126" s="7"/>
      <c r="CT126" s="7"/>
      <c r="CU126" s="7"/>
      <c r="CV126" s="7"/>
      <c r="CW126" s="7"/>
      <c r="CX126" s="7"/>
      <c r="CY126" s="7"/>
      <c r="CZ126" s="7"/>
      <c r="DA126" s="7"/>
      <c r="DB126" s="7"/>
      <c r="DC126" s="7"/>
      <c r="DD126" s="7"/>
      <c r="DE126" s="7"/>
      <c r="DF126" s="7"/>
      <c r="DG126" s="7"/>
      <c r="DH126" s="7"/>
      <c r="DI126" s="7"/>
      <c r="DJ126" s="7"/>
      <c r="DK126" s="7"/>
      <c r="DL126" s="7"/>
      <c r="DM126" s="7"/>
      <c r="DN126" s="7"/>
      <c r="DO126" s="7"/>
      <c r="DP126" s="7"/>
      <c r="DQ126" s="7"/>
      <c r="DR126" s="7"/>
      <c r="DS126" s="7"/>
      <c r="DT126" s="7"/>
      <c r="DW126" s="5"/>
      <c r="DX126" s="5"/>
      <c r="DY126" s="5"/>
      <c r="DZ126" s="5"/>
      <c r="EA126" s="5"/>
      <c r="EC126" s="8"/>
      <c r="ED126" s="9"/>
      <c r="EE126" s="8"/>
      <c r="EF126" s="8"/>
      <c r="EG126" s="2"/>
      <c r="EH126" s="10"/>
      <c r="EI126" s="11"/>
      <c r="EJ126" s="11"/>
      <c r="EK126" s="2"/>
      <c r="EL126" s="9"/>
      <c r="EM126" s="11"/>
      <c r="EN126" s="2"/>
      <c r="EO126" s="9"/>
      <c r="EP126" s="11"/>
      <c r="EQ126" s="2"/>
      <c r="ER126" s="2"/>
    </row>
    <row r="127" spans="4:148" ht="18" x14ac:dyDescent="0.2">
      <c r="D127" s="2"/>
      <c r="E127" s="17"/>
      <c r="F127" s="5"/>
      <c r="G127" s="4"/>
      <c r="H127" s="4"/>
      <c r="I127" s="4"/>
      <c r="J127" s="4"/>
      <c r="K127" s="5"/>
      <c r="L127" s="5"/>
      <c r="M127" s="6"/>
      <c r="N127" s="76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  <c r="CS127" s="7"/>
      <c r="CT127" s="7"/>
      <c r="CU127" s="7"/>
      <c r="CV127" s="7"/>
      <c r="CW127" s="7"/>
      <c r="CX127" s="7"/>
      <c r="CY127" s="7"/>
      <c r="CZ127" s="7"/>
      <c r="DA127" s="7"/>
      <c r="DB127" s="7"/>
      <c r="DC127" s="7"/>
      <c r="DD127" s="7"/>
      <c r="DE127" s="7"/>
      <c r="DF127" s="7"/>
      <c r="DG127" s="7"/>
      <c r="DH127" s="7"/>
      <c r="DI127" s="7"/>
      <c r="DJ127" s="7"/>
      <c r="DK127" s="7"/>
      <c r="DL127" s="7"/>
      <c r="DM127" s="7"/>
      <c r="DN127" s="7"/>
      <c r="DO127" s="7"/>
      <c r="DP127" s="7"/>
      <c r="DQ127" s="7"/>
      <c r="DR127" s="7"/>
      <c r="DS127" s="7"/>
      <c r="DT127" s="7"/>
      <c r="DW127" s="5"/>
      <c r="DX127" s="5"/>
      <c r="DY127" s="5"/>
      <c r="DZ127" s="5"/>
      <c r="EA127" s="5"/>
      <c r="EC127" s="8"/>
      <c r="ED127" s="9"/>
      <c r="EE127" s="8"/>
      <c r="EF127" s="8"/>
      <c r="EG127" s="2"/>
      <c r="EH127" s="10"/>
      <c r="EI127" s="11"/>
      <c r="EJ127" s="11"/>
      <c r="EK127" s="2"/>
      <c r="EL127" s="9"/>
      <c r="EM127" s="11"/>
      <c r="EN127" s="2"/>
      <c r="EO127" s="9"/>
      <c r="EP127" s="11"/>
      <c r="EQ127" s="2"/>
      <c r="ER127" s="2"/>
    </row>
    <row r="128" spans="4:148" ht="18" x14ac:dyDescent="0.2">
      <c r="D128" s="2"/>
      <c r="E128" s="17"/>
      <c r="F128" s="5"/>
      <c r="G128" s="4"/>
      <c r="H128" s="4"/>
      <c r="I128" s="4"/>
      <c r="J128" s="4"/>
      <c r="K128" s="5"/>
      <c r="L128" s="5"/>
      <c r="M128" s="6"/>
      <c r="N128" s="76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  <c r="CR128" s="7"/>
      <c r="CS128" s="7"/>
      <c r="CT128" s="7"/>
      <c r="CU128" s="7"/>
      <c r="CV128" s="7"/>
      <c r="CW128" s="7"/>
      <c r="CX128" s="7"/>
      <c r="CY128" s="7"/>
      <c r="CZ128" s="7"/>
      <c r="DA128" s="7"/>
      <c r="DB128" s="7"/>
      <c r="DC128" s="7"/>
      <c r="DD128" s="7"/>
      <c r="DE128" s="7"/>
      <c r="DF128" s="7"/>
      <c r="DG128" s="7"/>
      <c r="DH128" s="7"/>
      <c r="DI128" s="7"/>
      <c r="DJ128" s="7"/>
      <c r="DK128" s="7"/>
      <c r="DL128" s="7"/>
      <c r="DM128" s="7"/>
      <c r="DN128" s="7"/>
      <c r="DO128" s="7"/>
      <c r="DP128" s="7"/>
      <c r="DQ128" s="7"/>
      <c r="DR128" s="7"/>
      <c r="DS128" s="7"/>
      <c r="DT128" s="7"/>
      <c r="DW128" s="5"/>
      <c r="DX128" s="5"/>
      <c r="DY128" s="5"/>
      <c r="DZ128" s="5"/>
      <c r="EA128" s="5"/>
      <c r="EC128" s="8"/>
      <c r="ED128" s="9"/>
      <c r="EE128" s="8"/>
      <c r="EF128" s="8"/>
      <c r="EG128" s="2"/>
      <c r="EH128" s="10"/>
      <c r="EI128" s="11"/>
      <c r="EJ128" s="11"/>
      <c r="EK128" s="2"/>
      <c r="EL128" s="9"/>
      <c r="EM128" s="11"/>
      <c r="EN128" s="2"/>
      <c r="EO128" s="9"/>
      <c r="EP128" s="11"/>
      <c r="EQ128" s="2"/>
      <c r="ER128" s="2"/>
    </row>
    <row r="129" spans="4:148" ht="18" x14ac:dyDescent="0.2">
      <c r="D129" s="2"/>
      <c r="E129" s="17"/>
      <c r="F129" s="5"/>
      <c r="G129" s="4"/>
      <c r="H129" s="4"/>
      <c r="I129" s="4"/>
      <c r="J129" s="4"/>
      <c r="K129" s="5"/>
      <c r="L129" s="5"/>
      <c r="M129" s="6"/>
      <c r="N129" s="76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  <c r="CR129" s="7"/>
      <c r="CS129" s="7"/>
      <c r="CT129" s="7"/>
      <c r="CU129" s="7"/>
      <c r="CV129" s="7"/>
      <c r="CW129" s="7"/>
      <c r="CX129" s="7"/>
      <c r="CY129" s="7"/>
      <c r="CZ129" s="7"/>
      <c r="DA129" s="7"/>
      <c r="DB129" s="7"/>
      <c r="DC129" s="7"/>
      <c r="DD129" s="7"/>
      <c r="DE129" s="7"/>
      <c r="DF129" s="7"/>
      <c r="DG129" s="7"/>
      <c r="DH129" s="7"/>
      <c r="DI129" s="7"/>
      <c r="DJ129" s="7"/>
      <c r="DK129" s="7"/>
      <c r="DL129" s="7"/>
      <c r="DM129" s="7"/>
      <c r="DN129" s="7"/>
      <c r="DO129" s="7"/>
      <c r="DP129" s="7"/>
      <c r="DQ129" s="7"/>
      <c r="DR129" s="7"/>
      <c r="DS129" s="7"/>
      <c r="DT129" s="7"/>
      <c r="DW129" s="5"/>
      <c r="DX129" s="5"/>
      <c r="DY129" s="5"/>
      <c r="DZ129" s="5"/>
      <c r="EA129" s="5"/>
      <c r="EC129" s="8"/>
      <c r="ED129" s="9"/>
      <c r="EE129" s="8"/>
      <c r="EF129" s="8"/>
      <c r="EG129" s="2"/>
      <c r="EH129" s="10"/>
      <c r="EI129" s="11"/>
      <c r="EJ129" s="11"/>
      <c r="EK129" s="2"/>
      <c r="EL129" s="9"/>
      <c r="EM129" s="11"/>
      <c r="EN129" s="2"/>
      <c r="EO129" s="9"/>
      <c r="EP129" s="11"/>
      <c r="EQ129" s="2"/>
      <c r="ER129" s="2"/>
    </row>
    <row r="130" spans="4:148" ht="18" x14ac:dyDescent="0.2">
      <c r="D130" s="2"/>
      <c r="E130" s="17"/>
      <c r="F130" s="5"/>
      <c r="G130" s="4"/>
      <c r="H130" s="4"/>
      <c r="I130" s="4"/>
      <c r="J130" s="4"/>
      <c r="K130" s="5"/>
      <c r="L130" s="5"/>
      <c r="M130" s="6"/>
      <c r="N130" s="76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  <c r="CS130" s="7"/>
      <c r="CT130" s="7"/>
      <c r="CU130" s="7"/>
      <c r="CV130" s="7"/>
      <c r="CW130" s="7"/>
      <c r="CX130" s="7"/>
      <c r="CY130" s="7"/>
      <c r="CZ130" s="7"/>
      <c r="DA130" s="7"/>
      <c r="DB130" s="7"/>
      <c r="DC130" s="7"/>
      <c r="DD130" s="7"/>
      <c r="DE130" s="7"/>
      <c r="DF130" s="7"/>
      <c r="DG130" s="7"/>
      <c r="DH130" s="7"/>
      <c r="DI130" s="7"/>
      <c r="DJ130" s="7"/>
      <c r="DK130" s="7"/>
      <c r="DL130" s="7"/>
      <c r="DM130" s="7"/>
      <c r="DN130" s="7"/>
      <c r="DO130" s="7"/>
      <c r="DP130" s="7"/>
      <c r="DQ130" s="7"/>
      <c r="DR130" s="7"/>
      <c r="DS130" s="7"/>
      <c r="DT130" s="7"/>
      <c r="DW130" s="5"/>
      <c r="DX130" s="5"/>
      <c r="DY130" s="5"/>
      <c r="DZ130" s="5"/>
      <c r="EA130" s="5"/>
      <c r="EC130" s="8"/>
      <c r="ED130" s="9"/>
      <c r="EE130" s="8"/>
      <c r="EF130" s="8"/>
      <c r="EG130" s="2"/>
      <c r="EH130" s="10"/>
      <c r="EI130" s="11"/>
      <c r="EJ130" s="11"/>
      <c r="EK130" s="2"/>
      <c r="EL130" s="9"/>
      <c r="EM130" s="11"/>
      <c r="EN130" s="2"/>
      <c r="EO130" s="9"/>
      <c r="EP130" s="11"/>
      <c r="EQ130" s="2"/>
      <c r="ER130" s="2"/>
    </row>
    <row r="131" spans="4:148" ht="18" x14ac:dyDescent="0.2">
      <c r="D131" s="2"/>
      <c r="E131" s="17"/>
      <c r="F131" s="5"/>
      <c r="G131" s="4"/>
      <c r="H131" s="4"/>
      <c r="I131" s="4"/>
      <c r="J131" s="4"/>
      <c r="K131" s="5"/>
      <c r="L131" s="5"/>
      <c r="M131" s="6"/>
      <c r="N131" s="76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  <c r="CS131" s="7"/>
      <c r="CT131" s="7"/>
      <c r="CU131" s="7"/>
      <c r="CV131" s="7"/>
      <c r="CW131" s="7"/>
      <c r="CX131" s="7"/>
      <c r="CY131" s="7"/>
      <c r="CZ131" s="7"/>
      <c r="DA131" s="7"/>
      <c r="DB131" s="7"/>
      <c r="DC131" s="7"/>
      <c r="DD131" s="7"/>
      <c r="DE131" s="7"/>
      <c r="DF131" s="7"/>
      <c r="DG131" s="7"/>
      <c r="DH131" s="7"/>
      <c r="DI131" s="7"/>
      <c r="DJ131" s="7"/>
      <c r="DK131" s="7"/>
      <c r="DL131" s="7"/>
      <c r="DM131" s="7"/>
      <c r="DN131" s="7"/>
      <c r="DO131" s="7"/>
      <c r="DP131" s="7"/>
      <c r="DQ131" s="7"/>
      <c r="DR131" s="7"/>
      <c r="DS131" s="7"/>
      <c r="DT131" s="7"/>
      <c r="DW131" s="5"/>
      <c r="DX131" s="5"/>
      <c r="DY131" s="5"/>
      <c r="DZ131" s="5"/>
      <c r="EA131" s="5"/>
      <c r="EC131" s="8"/>
      <c r="ED131" s="9"/>
      <c r="EE131" s="8"/>
      <c r="EF131" s="8"/>
      <c r="EG131" s="2"/>
      <c r="EH131" s="10"/>
      <c r="EI131" s="11"/>
      <c r="EJ131" s="11"/>
      <c r="EK131" s="2"/>
      <c r="EL131" s="9"/>
      <c r="EM131" s="11"/>
      <c r="EN131" s="2"/>
      <c r="EO131" s="9"/>
      <c r="EP131" s="11"/>
      <c r="EQ131" s="2"/>
      <c r="ER131" s="2"/>
    </row>
    <row r="132" spans="4:148" ht="18" x14ac:dyDescent="0.2">
      <c r="D132" s="2"/>
      <c r="E132" s="17"/>
      <c r="F132" s="5"/>
      <c r="G132" s="4"/>
      <c r="H132" s="4"/>
      <c r="I132" s="4"/>
      <c r="J132" s="4"/>
      <c r="K132" s="5"/>
      <c r="L132" s="5"/>
      <c r="M132" s="6"/>
      <c r="N132" s="76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  <c r="CS132" s="7"/>
      <c r="CT132" s="7"/>
      <c r="CU132" s="7"/>
      <c r="CV132" s="7"/>
      <c r="CW132" s="7"/>
      <c r="CX132" s="7"/>
      <c r="CY132" s="7"/>
      <c r="CZ132" s="7"/>
      <c r="DA132" s="7"/>
      <c r="DB132" s="7"/>
      <c r="DC132" s="7"/>
      <c r="DD132" s="7"/>
      <c r="DE132" s="7"/>
      <c r="DF132" s="7"/>
      <c r="DG132" s="7"/>
      <c r="DH132" s="7"/>
      <c r="DI132" s="7"/>
      <c r="DJ132" s="7"/>
      <c r="DK132" s="7"/>
      <c r="DL132" s="7"/>
      <c r="DM132" s="7"/>
      <c r="DN132" s="7"/>
      <c r="DO132" s="7"/>
      <c r="DP132" s="7"/>
      <c r="DQ132" s="7"/>
      <c r="DR132" s="7"/>
      <c r="DS132" s="7"/>
      <c r="DT132" s="7"/>
      <c r="DW132" s="5"/>
      <c r="DX132" s="5"/>
      <c r="DY132" s="5"/>
      <c r="DZ132" s="5"/>
      <c r="EA132" s="5"/>
      <c r="EC132" s="8"/>
      <c r="ED132" s="9"/>
      <c r="EE132" s="8"/>
      <c r="EF132" s="8"/>
      <c r="EG132" s="2"/>
      <c r="EH132" s="10"/>
      <c r="EI132" s="11"/>
      <c r="EJ132" s="11"/>
      <c r="EK132" s="2"/>
      <c r="EL132" s="9"/>
      <c r="EM132" s="11"/>
      <c r="EN132" s="2"/>
      <c r="EO132" s="9"/>
      <c r="EP132" s="11"/>
      <c r="EQ132" s="2"/>
      <c r="ER132" s="2"/>
    </row>
    <row r="133" spans="4:148" ht="18" x14ac:dyDescent="0.2">
      <c r="D133" s="2"/>
      <c r="E133" s="17"/>
      <c r="F133" s="5"/>
      <c r="G133" s="4"/>
      <c r="H133" s="4"/>
      <c r="I133" s="4"/>
      <c r="J133" s="4"/>
      <c r="K133" s="5"/>
      <c r="L133" s="5"/>
      <c r="M133" s="6"/>
      <c r="N133" s="76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  <c r="CH133" s="7"/>
      <c r="CI133" s="7"/>
      <c r="CJ133" s="7"/>
      <c r="CK133" s="7"/>
      <c r="CL133" s="7"/>
      <c r="CM133" s="7"/>
      <c r="CN133" s="7"/>
      <c r="CO133" s="7"/>
      <c r="CP133" s="7"/>
      <c r="CQ133" s="7"/>
      <c r="CR133" s="7"/>
      <c r="CS133" s="7"/>
      <c r="CT133" s="7"/>
      <c r="CU133" s="7"/>
      <c r="CV133" s="7"/>
      <c r="CW133" s="7"/>
      <c r="CX133" s="7"/>
      <c r="CY133" s="7"/>
      <c r="CZ133" s="7"/>
      <c r="DA133" s="7"/>
      <c r="DB133" s="7"/>
      <c r="DC133" s="7"/>
      <c r="DD133" s="7"/>
      <c r="DE133" s="7"/>
      <c r="DF133" s="7"/>
      <c r="DG133" s="7"/>
      <c r="DH133" s="7"/>
      <c r="DI133" s="7"/>
      <c r="DJ133" s="7"/>
      <c r="DK133" s="7"/>
      <c r="DL133" s="7"/>
      <c r="DM133" s="7"/>
      <c r="DN133" s="7"/>
      <c r="DO133" s="7"/>
      <c r="DP133" s="7"/>
      <c r="DQ133" s="7"/>
      <c r="DR133" s="7"/>
      <c r="DS133" s="7"/>
      <c r="DT133" s="7"/>
      <c r="DW133" s="5"/>
      <c r="DX133" s="5"/>
      <c r="DY133" s="5"/>
      <c r="DZ133" s="5"/>
      <c r="EA133" s="5"/>
      <c r="EC133" s="8"/>
      <c r="ED133" s="9"/>
      <c r="EE133" s="8"/>
      <c r="EF133" s="8"/>
      <c r="EG133" s="2"/>
      <c r="EH133" s="10"/>
      <c r="EI133" s="11"/>
      <c r="EJ133" s="11"/>
      <c r="EK133" s="2"/>
      <c r="EL133" s="9"/>
      <c r="EM133" s="11"/>
      <c r="EN133" s="2"/>
      <c r="EO133" s="9"/>
      <c r="EP133" s="11"/>
      <c r="EQ133" s="2"/>
      <c r="ER133" s="2"/>
    </row>
    <row r="134" spans="4:148" ht="18" x14ac:dyDescent="0.2">
      <c r="D134" s="2"/>
      <c r="E134" s="17"/>
      <c r="F134" s="5"/>
      <c r="G134" s="4"/>
      <c r="H134" s="4"/>
      <c r="I134" s="4"/>
      <c r="J134" s="4"/>
      <c r="K134" s="5"/>
      <c r="L134" s="5"/>
      <c r="M134" s="6"/>
      <c r="N134" s="76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  <c r="CH134" s="7"/>
      <c r="CI134" s="7"/>
      <c r="CJ134" s="7"/>
      <c r="CK134" s="7"/>
      <c r="CL134" s="7"/>
      <c r="CM134" s="7"/>
      <c r="CN134" s="7"/>
      <c r="CO134" s="7"/>
      <c r="CP134" s="7"/>
      <c r="CQ134" s="7"/>
      <c r="CR134" s="7"/>
      <c r="CS134" s="7"/>
      <c r="CT134" s="7"/>
      <c r="CU134" s="7"/>
      <c r="CV134" s="7"/>
      <c r="CW134" s="7"/>
      <c r="CX134" s="7"/>
      <c r="CY134" s="7"/>
      <c r="CZ134" s="7"/>
      <c r="DA134" s="7"/>
      <c r="DB134" s="7"/>
      <c r="DC134" s="7"/>
      <c r="DD134" s="7"/>
      <c r="DE134" s="7"/>
      <c r="DF134" s="7"/>
      <c r="DG134" s="7"/>
      <c r="DH134" s="7"/>
      <c r="DI134" s="7"/>
      <c r="DJ134" s="7"/>
      <c r="DK134" s="7"/>
      <c r="DL134" s="7"/>
      <c r="DM134" s="7"/>
      <c r="DN134" s="7"/>
      <c r="DO134" s="7"/>
      <c r="DP134" s="7"/>
      <c r="DQ134" s="7"/>
      <c r="DR134" s="7"/>
      <c r="DS134" s="7"/>
      <c r="DT134" s="7"/>
      <c r="DW134" s="5"/>
      <c r="DX134" s="5"/>
      <c r="DY134" s="5"/>
      <c r="DZ134" s="5"/>
      <c r="EA134" s="5"/>
      <c r="EC134" s="8"/>
      <c r="ED134" s="9"/>
      <c r="EE134" s="8"/>
      <c r="EF134" s="8"/>
      <c r="EG134" s="2"/>
      <c r="EH134" s="10"/>
      <c r="EI134" s="11"/>
      <c r="EJ134" s="11"/>
      <c r="EK134" s="2"/>
      <c r="EL134" s="9"/>
      <c r="EM134" s="11"/>
      <c r="EN134" s="2"/>
      <c r="EO134" s="9"/>
      <c r="EP134" s="11"/>
      <c r="EQ134" s="2"/>
      <c r="ER134" s="2"/>
    </row>
    <row r="135" spans="4:148" ht="18" x14ac:dyDescent="0.2">
      <c r="D135" s="2"/>
      <c r="E135" s="17"/>
      <c r="F135" s="5"/>
      <c r="G135" s="4"/>
      <c r="H135" s="4"/>
      <c r="I135" s="4"/>
      <c r="J135" s="4"/>
      <c r="K135" s="5"/>
      <c r="L135" s="5"/>
      <c r="M135" s="6"/>
      <c r="N135" s="76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  <c r="CH135" s="7"/>
      <c r="CI135" s="7"/>
      <c r="CJ135" s="7"/>
      <c r="CK135" s="7"/>
      <c r="CL135" s="7"/>
      <c r="CM135" s="7"/>
      <c r="CN135" s="7"/>
      <c r="CO135" s="7"/>
      <c r="CP135" s="7"/>
      <c r="CQ135" s="7"/>
      <c r="CR135" s="7"/>
      <c r="CS135" s="7"/>
      <c r="CT135" s="7"/>
      <c r="CU135" s="7"/>
      <c r="CV135" s="7"/>
      <c r="CW135" s="7"/>
      <c r="CX135" s="7"/>
      <c r="CY135" s="7"/>
      <c r="CZ135" s="7"/>
      <c r="DA135" s="7"/>
      <c r="DB135" s="7"/>
      <c r="DC135" s="7"/>
      <c r="DD135" s="7"/>
      <c r="DE135" s="7"/>
      <c r="DF135" s="7"/>
      <c r="DG135" s="7"/>
      <c r="DH135" s="7"/>
      <c r="DI135" s="7"/>
      <c r="DJ135" s="7"/>
      <c r="DK135" s="7"/>
      <c r="DL135" s="7"/>
      <c r="DM135" s="7"/>
      <c r="DN135" s="7"/>
      <c r="DO135" s="7"/>
      <c r="DP135" s="7"/>
      <c r="DQ135" s="7"/>
      <c r="DR135" s="7"/>
      <c r="DS135" s="7"/>
      <c r="DT135" s="7"/>
      <c r="DW135" s="5"/>
      <c r="DX135" s="5"/>
      <c r="DY135" s="5"/>
      <c r="DZ135" s="5"/>
      <c r="EA135" s="5"/>
      <c r="EC135" s="8"/>
      <c r="ED135" s="9"/>
      <c r="EE135" s="8"/>
      <c r="EF135" s="8"/>
      <c r="EG135" s="2"/>
      <c r="EH135" s="10"/>
      <c r="EI135" s="11"/>
      <c r="EJ135" s="11"/>
      <c r="EK135" s="2"/>
      <c r="EL135" s="9"/>
      <c r="EM135" s="11"/>
      <c r="EN135" s="2"/>
      <c r="EO135" s="9"/>
      <c r="EP135" s="11"/>
      <c r="EQ135" s="2"/>
      <c r="ER135" s="2"/>
    </row>
    <row r="136" spans="4:148" ht="18" x14ac:dyDescent="0.2">
      <c r="D136" s="2"/>
      <c r="E136" s="17"/>
      <c r="F136" s="5"/>
      <c r="G136" s="4"/>
      <c r="H136" s="4"/>
      <c r="I136" s="4"/>
      <c r="J136" s="4"/>
      <c r="K136" s="5"/>
      <c r="L136" s="5"/>
      <c r="M136" s="6"/>
      <c r="N136" s="76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  <c r="CS136" s="7"/>
      <c r="CT136" s="7"/>
      <c r="CU136" s="7"/>
      <c r="CV136" s="7"/>
      <c r="CW136" s="7"/>
      <c r="CX136" s="7"/>
      <c r="CY136" s="7"/>
      <c r="CZ136" s="7"/>
      <c r="DA136" s="7"/>
      <c r="DB136" s="7"/>
      <c r="DC136" s="7"/>
      <c r="DD136" s="7"/>
      <c r="DE136" s="7"/>
      <c r="DF136" s="7"/>
      <c r="DG136" s="7"/>
      <c r="DH136" s="7"/>
      <c r="DI136" s="7"/>
      <c r="DJ136" s="7"/>
      <c r="DK136" s="7"/>
      <c r="DL136" s="7"/>
      <c r="DM136" s="7"/>
      <c r="DN136" s="7"/>
      <c r="DO136" s="7"/>
      <c r="DP136" s="7"/>
      <c r="DQ136" s="7"/>
      <c r="DR136" s="7"/>
      <c r="DS136" s="7"/>
      <c r="DT136" s="7"/>
      <c r="DW136" s="5"/>
      <c r="DX136" s="5"/>
      <c r="DY136" s="5"/>
      <c r="DZ136" s="5"/>
      <c r="EA136" s="5"/>
      <c r="EC136" s="8"/>
      <c r="ED136" s="9"/>
      <c r="EE136" s="8"/>
      <c r="EF136" s="8"/>
      <c r="EG136" s="2"/>
      <c r="EH136" s="10"/>
      <c r="EI136" s="11"/>
      <c r="EJ136" s="11"/>
      <c r="EK136" s="2"/>
      <c r="EL136" s="9"/>
      <c r="EM136" s="11"/>
      <c r="EN136" s="2"/>
      <c r="EO136" s="9"/>
      <c r="EP136" s="11"/>
      <c r="EQ136" s="2"/>
      <c r="ER136" s="2"/>
    </row>
    <row r="137" spans="4:148" ht="18" x14ac:dyDescent="0.2">
      <c r="D137" s="2"/>
      <c r="E137" s="17"/>
      <c r="F137" s="5"/>
      <c r="G137" s="4"/>
      <c r="H137" s="4"/>
      <c r="I137" s="4"/>
      <c r="J137" s="4"/>
      <c r="K137" s="5"/>
      <c r="L137" s="5"/>
      <c r="M137" s="6"/>
      <c r="N137" s="76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7"/>
      <c r="CH137" s="7"/>
      <c r="CI137" s="7"/>
      <c r="CJ137" s="7"/>
      <c r="CK137" s="7"/>
      <c r="CL137" s="7"/>
      <c r="CM137" s="7"/>
      <c r="CN137" s="7"/>
      <c r="CO137" s="7"/>
      <c r="CP137" s="7"/>
      <c r="CQ137" s="7"/>
      <c r="CR137" s="7"/>
      <c r="CS137" s="7"/>
      <c r="CT137" s="7"/>
      <c r="CU137" s="7"/>
      <c r="CV137" s="7"/>
      <c r="CW137" s="7"/>
      <c r="CX137" s="7"/>
      <c r="CY137" s="7"/>
      <c r="CZ137" s="7"/>
      <c r="DA137" s="7"/>
      <c r="DB137" s="7"/>
      <c r="DC137" s="7"/>
      <c r="DD137" s="7"/>
      <c r="DE137" s="7"/>
      <c r="DF137" s="7"/>
      <c r="DG137" s="7"/>
      <c r="DH137" s="7"/>
      <c r="DI137" s="7"/>
      <c r="DJ137" s="7"/>
      <c r="DK137" s="7"/>
      <c r="DL137" s="7"/>
      <c r="DM137" s="7"/>
      <c r="DN137" s="7"/>
      <c r="DO137" s="7"/>
      <c r="DP137" s="7"/>
      <c r="DQ137" s="7"/>
      <c r="DR137" s="7"/>
      <c r="DS137" s="7"/>
      <c r="DT137" s="7"/>
      <c r="DW137" s="5"/>
      <c r="DX137" s="5"/>
      <c r="DY137" s="5"/>
      <c r="DZ137" s="5"/>
      <c r="EA137" s="5"/>
      <c r="EC137" s="8"/>
      <c r="ED137" s="9"/>
      <c r="EE137" s="8"/>
      <c r="EF137" s="8"/>
      <c r="EG137" s="2"/>
      <c r="EH137" s="10"/>
      <c r="EI137" s="11"/>
      <c r="EJ137" s="11"/>
      <c r="EK137" s="2"/>
      <c r="EL137" s="9"/>
      <c r="EM137" s="11"/>
      <c r="EN137" s="2"/>
      <c r="EO137" s="9"/>
      <c r="EP137" s="11"/>
      <c r="EQ137" s="2"/>
      <c r="ER137" s="2"/>
    </row>
    <row r="138" spans="4:148" ht="18" x14ac:dyDescent="0.2">
      <c r="D138" s="2"/>
      <c r="E138" s="17"/>
      <c r="F138" s="5"/>
      <c r="G138" s="4"/>
      <c r="H138" s="4"/>
      <c r="I138" s="4"/>
      <c r="J138" s="4"/>
      <c r="K138" s="5"/>
      <c r="L138" s="5"/>
      <c r="M138" s="6"/>
      <c r="N138" s="76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  <c r="CK138" s="7"/>
      <c r="CL138" s="7"/>
      <c r="CM138" s="7"/>
      <c r="CN138" s="7"/>
      <c r="CO138" s="7"/>
      <c r="CP138" s="7"/>
      <c r="CQ138" s="7"/>
      <c r="CR138" s="7"/>
      <c r="CS138" s="7"/>
      <c r="CT138" s="7"/>
      <c r="CU138" s="7"/>
      <c r="CV138" s="7"/>
      <c r="CW138" s="7"/>
      <c r="CX138" s="7"/>
      <c r="CY138" s="7"/>
      <c r="CZ138" s="7"/>
      <c r="DA138" s="7"/>
      <c r="DB138" s="7"/>
      <c r="DC138" s="7"/>
      <c r="DD138" s="7"/>
      <c r="DE138" s="7"/>
      <c r="DF138" s="7"/>
      <c r="DG138" s="7"/>
      <c r="DH138" s="7"/>
      <c r="DI138" s="7"/>
      <c r="DJ138" s="7"/>
      <c r="DK138" s="7"/>
      <c r="DL138" s="7"/>
      <c r="DM138" s="7"/>
      <c r="DN138" s="7"/>
      <c r="DO138" s="7"/>
      <c r="DP138" s="7"/>
      <c r="DQ138" s="7"/>
      <c r="DR138" s="7"/>
      <c r="DS138" s="7"/>
      <c r="DT138" s="7"/>
      <c r="DW138" s="5"/>
      <c r="DX138" s="5"/>
      <c r="DY138" s="5"/>
      <c r="DZ138" s="5"/>
      <c r="EA138" s="5"/>
      <c r="EC138" s="8"/>
      <c r="ED138" s="9"/>
      <c r="EE138" s="8"/>
      <c r="EF138" s="8"/>
      <c r="EG138" s="2"/>
      <c r="EH138" s="10"/>
      <c r="EI138" s="11"/>
      <c r="EJ138" s="11"/>
      <c r="EK138" s="2"/>
      <c r="EL138" s="9"/>
      <c r="EM138" s="11"/>
      <c r="EN138" s="2"/>
      <c r="EO138" s="9"/>
      <c r="EP138" s="11"/>
      <c r="EQ138" s="2"/>
      <c r="ER138" s="2"/>
    </row>
    <row r="139" spans="4:148" ht="18" x14ac:dyDescent="0.2">
      <c r="D139" s="2"/>
      <c r="E139" s="17"/>
      <c r="F139" s="5"/>
      <c r="G139" s="4"/>
      <c r="H139" s="4"/>
      <c r="I139" s="4"/>
      <c r="J139" s="4"/>
      <c r="K139" s="5"/>
      <c r="L139" s="5"/>
      <c r="M139" s="6"/>
      <c r="N139" s="76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  <c r="CR139" s="7"/>
      <c r="CS139" s="7"/>
      <c r="CT139" s="7"/>
      <c r="CU139" s="7"/>
      <c r="CV139" s="7"/>
      <c r="CW139" s="7"/>
      <c r="CX139" s="7"/>
      <c r="CY139" s="7"/>
      <c r="CZ139" s="7"/>
      <c r="DA139" s="7"/>
      <c r="DB139" s="7"/>
      <c r="DC139" s="7"/>
      <c r="DD139" s="7"/>
      <c r="DE139" s="7"/>
      <c r="DF139" s="7"/>
      <c r="DG139" s="7"/>
      <c r="DH139" s="7"/>
      <c r="DI139" s="7"/>
      <c r="DJ139" s="7"/>
      <c r="DK139" s="7"/>
      <c r="DL139" s="7"/>
      <c r="DM139" s="7"/>
      <c r="DN139" s="7"/>
      <c r="DO139" s="7"/>
      <c r="DP139" s="7"/>
      <c r="DQ139" s="7"/>
      <c r="DR139" s="7"/>
      <c r="DS139" s="7"/>
      <c r="DT139" s="7"/>
      <c r="DW139" s="5"/>
      <c r="DX139" s="5"/>
      <c r="DY139" s="5"/>
      <c r="DZ139" s="5"/>
      <c r="EA139" s="5"/>
      <c r="EC139" s="8"/>
      <c r="ED139" s="9"/>
      <c r="EE139" s="8"/>
      <c r="EF139" s="8"/>
      <c r="EG139" s="2"/>
      <c r="EH139" s="10"/>
      <c r="EI139" s="11"/>
      <c r="EJ139" s="11"/>
      <c r="EK139" s="2"/>
      <c r="EL139" s="9"/>
      <c r="EM139" s="11"/>
      <c r="EN139" s="2"/>
      <c r="EO139" s="9"/>
      <c r="EP139" s="11"/>
      <c r="EQ139" s="2"/>
      <c r="ER139" s="2"/>
    </row>
    <row r="140" spans="4:148" ht="18" x14ac:dyDescent="0.2">
      <c r="D140" s="2"/>
      <c r="E140" s="17"/>
      <c r="F140" s="5"/>
      <c r="G140" s="4"/>
      <c r="H140" s="4"/>
      <c r="I140" s="4"/>
      <c r="J140" s="4"/>
      <c r="K140" s="5"/>
      <c r="L140" s="5"/>
      <c r="M140" s="6"/>
      <c r="N140" s="76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7"/>
      <c r="CJ140" s="7"/>
      <c r="CK140" s="7"/>
      <c r="CL140" s="7"/>
      <c r="CM140" s="7"/>
      <c r="CN140" s="7"/>
      <c r="CO140" s="7"/>
      <c r="CP140" s="7"/>
      <c r="CQ140" s="7"/>
      <c r="CR140" s="7"/>
      <c r="CS140" s="7"/>
      <c r="CT140" s="7"/>
      <c r="CU140" s="7"/>
      <c r="CV140" s="7"/>
      <c r="CW140" s="7"/>
      <c r="CX140" s="7"/>
      <c r="CY140" s="7"/>
      <c r="CZ140" s="7"/>
      <c r="DA140" s="7"/>
      <c r="DB140" s="7"/>
      <c r="DC140" s="7"/>
      <c r="DD140" s="7"/>
      <c r="DE140" s="7"/>
      <c r="DF140" s="7"/>
      <c r="DG140" s="7"/>
      <c r="DH140" s="7"/>
      <c r="DI140" s="7"/>
      <c r="DJ140" s="7"/>
      <c r="DK140" s="7"/>
      <c r="DL140" s="7"/>
      <c r="DM140" s="7"/>
      <c r="DN140" s="7"/>
      <c r="DO140" s="7"/>
      <c r="DP140" s="7"/>
      <c r="DQ140" s="7"/>
      <c r="DR140" s="7"/>
      <c r="DS140" s="7"/>
      <c r="DT140" s="7"/>
      <c r="DW140" s="5"/>
      <c r="DX140" s="5"/>
      <c r="DY140" s="5"/>
      <c r="DZ140" s="5"/>
      <c r="EA140" s="5"/>
      <c r="EC140" s="8"/>
      <c r="ED140" s="9"/>
      <c r="EE140" s="8"/>
      <c r="EF140" s="8"/>
      <c r="EG140" s="2"/>
      <c r="EH140" s="10"/>
      <c r="EI140" s="11"/>
      <c r="EJ140" s="11"/>
      <c r="EK140" s="2"/>
      <c r="EL140" s="9"/>
      <c r="EM140" s="11"/>
      <c r="EN140" s="2"/>
      <c r="EO140" s="9"/>
      <c r="EP140" s="11"/>
      <c r="EQ140" s="2"/>
      <c r="ER140" s="2"/>
    </row>
    <row r="141" spans="4:148" ht="18" x14ac:dyDescent="0.2">
      <c r="D141" s="2"/>
      <c r="E141" s="17"/>
      <c r="F141" s="5"/>
      <c r="G141" s="4"/>
      <c r="H141" s="4"/>
      <c r="I141" s="4"/>
      <c r="J141" s="4"/>
      <c r="K141" s="5"/>
      <c r="L141" s="5"/>
      <c r="M141" s="6"/>
      <c r="N141" s="76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  <c r="CQ141" s="7"/>
      <c r="CR141" s="7"/>
      <c r="CS141" s="7"/>
      <c r="CT141" s="7"/>
      <c r="CU141" s="7"/>
      <c r="CV141" s="7"/>
      <c r="CW141" s="7"/>
      <c r="CX141" s="7"/>
      <c r="CY141" s="7"/>
      <c r="CZ141" s="7"/>
      <c r="DA141" s="7"/>
      <c r="DB141" s="7"/>
      <c r="DC141" s="7"/>
      <c r="DD141" s="7"/>
      <c r="DE141" s="7"/>
      <c r="DF141" s="7"/>
      <c r="DG141" s="7"/>
      <c r="DH141" s="7"/>
      <c r="DI141" s="7"/>
      <c r="DJ141" s="7"/>
      <c r="DK141" s="7"/>
      <c r="DL141" s="7"/>
      <c r="DM141" s="7"/>
      <c r="DN141" s="7"/>
      <c r="DO141" s="7"/>
      <c r="DP141" s="7"/>
      <c r="DQ141" s="7"/>
      <c r="DR141" s="7"/>
      <c r="DS141" s="7"/>
      <c r="DT141" s="7"/>
      <c r="DW141" s="5"/>
      <c r="DX141" s="5"/>
      <c r="DY141" s="5"/>
      <c r="DZ141" s="5"/>
      <c r="EA141" s="5"/>
      <c r="EC141" s="8"/>
      <c r="ED141" s="9"/>
      <c r="EE141" s="8"/>
      <c r="EF141" s="8"/>
      <c r="EG141" s="2"/>
      <c r="EH141" s="10"/>
      <c r="EI141" s="11"/>
      <c r="EJ141" s="11"/>
      <c r="EK141" s="2"/>
      <c r="EL141" s="9"/>
      <c r="EM141" s="11"/>
      <c r="EN141" s="2"/>
      <c r="EO141" s="9"/>
      <c r="EP141" s="11"/>
      <c r="EQ141" s="2"/>
      <c r="ER141" s="2"/>
    </row>
    <row r="142" spans="4:148" ht="18" x14ac:dyDescent="0.2">
      <c r="D142" s="2"/>
      <c r="E142" s="17"/>
      <c r="F142" s="5"/>
      <c r="G142" s="4"/>
      <c r="H142" s="4"/>
      <c r="I142" s="4"/>
      <c r="J142" s="4"/>
      <c r="K142" s="5"/>
      <c r="L142" s="5"/>
      <c r="M142" s="6"/>
      <c r="N142" s="76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  <c r="CQ142" s="7"/>
      <c r="CR142" s="7"/>
      <c r="CS142" s="7"/>
      <c r="CT142" s="7"/>
      <c r="CU142" s="7"/>
      <c r="CV142" s="7"/>
      <c r="CW142" s="7"/>
      <c r="CX142" s="7"/>
      <c r="CY142" s="7"/>
      <c r="CZ142" s="7"/>
      <c r="DA142" s="7"/>
      <c r="DB142" s="7"/>
      <c r="DC142" s="7"/>
      <c r="DD142" s="7"/>
      <c r="DE142" s="7"/>
      <c r="DF142" s="7"/>
      <c r="DG142" s="7"/>
      <c r="DH142" s="7"/>
      <c r="DI142" s="7"/>
      <c r="DJ142" s="7"/>
      <c r="DK142" s="7"/>
      <c r="DL142" s="7"/>
      <c r="DM142" s="7"/>
      <c r="DN142" s="7"/>
      <c r="DO142" s="7"/>
      <c r="DP142" s="7"/>
      <c r="DQ142" s="7"/>
      <c r="DR142" s="7"/>
      <c r="DS142" s="7"/>
      <c r="DT142" s="7"/>
      <c r="DW142" s="5"/>
      <c r="DX142" s="5"/>
      <c r="DY142" s="5"/>
      <c r="DZ142" s="5"/>
      <c r="EA142" s="5"/>
      <c r="EC142" s="8"/>
      <c r="ED142" s="9"/>
      <c r="EE142" s="8"/>
      <c r="EF142" s="8"/>
      <c r="EG142" s="2"/>
      <c r="EH142" s="10"/>
      <c r="EI142" s="11"/>
      <c r="EJ142" s="11"/>
      <c r="EK142" s="2"/>
      <c r="EL142" s="9"/>
      <c r="EM142" s="11"/>
      <c r="EN142" s="2"/>
      <c r="EO142" s="9"/>
      <c r="EP142" s="11"/>
      <c r="EQ142" s="2"/>
      <c r="ER142" s="2"/>
    </row>
    <row r="143" spans="4:148" ht="18" x14ac:dyDescent="0.2">
      <c r="D143" s="2"/>
      <c r="E143" s="17"/>
      <c r="F143" s="5"/>
      <c r="G143" s="4"/>
      <c r="H143" s="4"/>
      <c r="I143" s="4"/>
      <c r="J143" s="4"/>
      <c r="K143" s="5"/>
      <c r="L143" s="5"/>
      <c r="M143" s="6"/>
      <c r="N143" s="76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  <c r="CQ143" s="7"/>
      <c r="CR143" s="7"/>
      <c r="CS143" s="7"/>
      <c r="CT143" s="7"/>
      <c r="CU143" s="7"/>
      <c r="CV143" s="7"/>
      <c r="CW143" s="7"/>
      <c r="CX143" s="7"/>
      <c r="CY143" s="7"/>
      <c r="CZ143" s="7"/>
      <c r="DA143" s="7"/>
      <c r="DB143" s="7"/>
      <c r="DC143" s="7"/>
      <c r="DD143" s="7"/>
      <c r="DE143" s="7"/>
      <c r="DF143" s="7"/>
      <c r="DG143" s="7"/>
      <c r="DH143" s="7"/>
      <c r="DI143" s="7"/>
      <c r="DJ143" s="7"/>
      <c r="DK143" s="7"/>
      <c r="DL143" s="7"/>
      <c r="DM143" s="7"/>
      <c r="DN143" s="7"/>
      <c r="DO143" s="7"/>
      <c r="DP143" s="7"/>
      <c r="DQ143" s="7"/>
      <c r="DR143" s="7"/>
      <c r="DS143" s="7"/>
      <c r="DT143" s="7"/>
      <c r="DW143" s="5"/>
      <c r="DX143" s="5"/>
      <c r="DY143" s="5"/>
      <c r="DZ143" s="5"/>
      <c r="EA143" s="5"/>
      <c r="EC143" s="8"/>
      <c r="ED143" s="9"/>
      <c r="EE143" s="8"/>
      <c r="EF143" s="8"/>
      <c r="EG143" s="2"/>
      <c r="EH143" s="10"/>
      <c r="EI143" s="11"/>
      <c r="EJ143" s="11"/>
      <c r="EK143" s="2"/>
      <c r="EL143" s="9"/>
      <c r="EM143" s="11"/>
      <c r="EN143" s="2"/>
      <c r="EO143" s="9"/>
      <c r="EP143" s="11"/>
      <c r="EQ143" s="2"/>
      <c r="ER143" s="2"/>
    </row>
    <row r="144" spans="4:148" ht="18" x14ac:dyDescent="0.2">
      <c r="D144" s="2"/>
      <c r="E144" s="17"/>
      <c r="F144" s="5"/>
      <c r="G144" s="4"/>
      <c r="H144" s="4"/>
      <c r="I144" s="4"/>
      <c r="J144" s="4"/>
      <c r="K144" s="5"/>
      <c r="L144" s="5"/>
      <c r="M144" s="6"/>
      <c r="N144" s="76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/>
      <c r="CH144" s="7"/>
      <c r="CI144" s="7"/>
      <c r="CJ144" s="7"/>
      <c r="CK144" s="7"/>
      <c r="CL144" s="7"/>
      <c r="CM144" s="7"/>
      <c r="CN144" s="7"/>
      <c r="CO144" s="7"/>
      <c r="CP144" s="7"/>
      <c r="CQ144" s="7"/>
      <c r="CR144" s="7"/>
      <c r="CS144" s="7"/>
      <c r="CT144" s="7"/>
      <c r="CU144" s="7"/>
      <c r="CV144" s="7"/>
      <c r="CW144" s="7"/>
      <c r="CX144" s="7"/>
      <c r="CY144" s="7"/>
      <c r="CZ144" s="7"/>
      <c r="DA144" s="7"/>
      <c r="DB144" s="7"/>
      <c r="DC144" s="7"/>
      <c r="DD144" s="7"/>
      <c r="DE144" s="7"/>
      <c r="DF144" s="7"/>
      <c r="DG144" s="7"/>
      <c r="DH144" s="7"/>
      <c r="DI144" s="7"/>
      <c r="DJ144" s="7"/>
      <c r="DK144" s="7"/>
      <c r="DL144" s="7"/>
      <c r="DM144" s="7"/>
      <c r="DN144" s="7"/>
      <c r="DO144" s="7"/>
      <c r="DP144" s="7"/>
      <c r="DQ144" s="7"/>
      <c r="DR144" s="7"/>
      <c r="DS144" s="7"/>
      <c r="DT144" s="7"/>
      <c r="DW144" s="5"/>
      <c r="DX144" s="5"/>
      <c r="DY144" s="5"/>
      <c r="DZ144" s="5"/>
      <c r="EA144" s="5"/>
      <c r="EC144" s="8"/>
      <c r="ED144" s="9"/>
      <c r="EE144" s="8"/>
      <c r="EF144" s="8"/>
      <c r="EG144" s="2"/>
      <c r="EH144" s="10"/>
      <c r="EI144" s="11"/>
      <c r="EJ144" s="11"/>
      <c r="EK144" s="2"/>
      <c r="EL144" s="9"/>
      <c r="EM144" s="11"/>
      <c r="EN144" s="2"/>
      <c r="EO144" s="9"/>
      <c r="EP144" s="11"/>
      <c r="EQ144" s="2"/>
      <c r="ER144" s="2"/>
    </row>
    <row r="145" spans="4:148" ht="18" x14ac:dyDescent="0.2">
      <c r="D145" s="2"/>
      <c r="E145" s="17"/>
      <c r="F145" s="5"/>
      <c r="G145" s="4"/>
      <c r="H145" s="4"/>
      <c r="I145" s="4"/>
      <c r="J145" s="4"/>
      <c r="K145" s="5"/>
      <c r="L145" s="5"/>
      <c r="M145" s="6"/>
      <c r="N145" s="76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  <c r="CK145" s="7"/>
      <c r="CL145" s="7"/>
      <c r="CM145" s="7"/>
      <c r="CN145" s="7"/>
      <c r="CO145" s="7"/>
      <c r="CP145" s="7"/>
      <c r="CQ145" s="7"/>
      <c r="CR145" s="7"/>
      <c r="CS145" s="7"/>
      <c r="CT145" s="7"/>
      <c r="CU145" s="7"/>
      <c r="CV145" s="7"/>
      <c r="CW145" s="7"/>
      <c r="CX145" s="7"/>
      <c r="CY145" s="7"/>
      <c r="CZ145" s="7"/>
      <c r="DA145" s="7"/>
      <c r="DB145" s="7"/>
      <c r="DC145" s="7"/>
      <c r="DD145" s="7"/>
      <c r="DE145" s="7"/>
      <c r="DF145" s="7"/>
      <c r="DG145" s="7"/>
      <c r="DH145" s="7"/>
      <c r="DI145" s="7"/>
      <c r="DJ145" s="7"/>
      <c r="DK145" s="7"/>
      <c r="DL145" s="7"/>
      <c r="DM145" s="7"/>
      <c r="DN145" s="7"/>
      <c r="DO145" s="7"/>
      <c r="DP145" s="7"/>
      <c r="DQ145" s="7"/>
      <c r="DR145" s="7"/>
      <c r="DS145" s="7"/>
      <c r="DT145" s="7"/>
      <c r="DW145" s="5"/>
      <c r="DX145" s="5"/>
      <c r="DY145" s="5"/>
      <c r="DZ145" s="5"/>
      <c r="EA145" s="5"/>
      <c r="EC145" s="8"/>
      <c r="ED145" s="9"/>
      <c r="EE145" s="8"/>
      <c r="EF145" s="8"/>
      <c r="EG145" s="2"/>
      <c r="EH145" s="10"/>
      <c r="EI145" s="11"/>
      <c r="EJ145" s="11"/>
      <c r="EK145" s="2"/>
      <c r="EL145" s="9"/>
      <c r="EM145" s="11"/>
      <c r="EN145" s="2"/>
      <c r="EO145" s="9"/>
      <c r="EP145" s="11"/>
      <c r="EQ145" s="2"/>
      <c r="ER145" s="2"/>
    </row>
    <row r="146" spans="4:148" ht="18" x14ac:dyDescent="0.2">
      <c r="D146" s="2"/>
      <c r="E146" s="17"/>
      <c r="F146" s="5"/>
      <c r="G146" s="4"/>
      <c r="H146" s="4"/>
      <c r="I146" s="4"/>
      <c r="J146" s="4"/>
      <c r="K146" s="5"/>
      <c r="L146" s="5"/>
      <c r="M146" s="6"/>
      <c r="N146" s="76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  <c r="CG146" s="7"/>
      <c r="CH146" s="7"/>
      <c r="CI146" s="7"/>
      <c r="CJ146" s="7"/>
      <c r="CK146" s="7"/>
      <c r="CL146" s="7"/>
      <c r="CM146" s="7"/>
      <c r="CN146" s="7"/>
      <c r="CO146" s="7"/>
      <c r="CP146" s="7"/>
      <c r="CQ146" s="7"/>
      <c r="CR146" s="7"/>
      <c r="CS146" s="7"/>
      <c r="CT146" s="7"/>
      <c r="CU146" s="7"/>
      <c r="CV146" s="7"/>
      <c r="CW146" s="7"/>
      <c r="CX146" s="7"/>
      <c r="CY146" s="7"/>
      <c r="CZ146" s="7"/>
      <c r="DA146" s="7"/>
      <c r="DB146" s="7"/>
      <c r="DC146" s="7"/>
      <c r="DD146" s="7"/>
      <c r="DE146" s="7"/>
      <c r="DF146" s="7"/>
      <c r="DG146" s="7"/>
      <c r="DH146" s="7"/>
      <c r="DI146" s="7"/>
      <c r="DJ146" s="7"/>
      <c r="DK146" s="7"/>
      <c r="DL146" s="7"/>
      <c r="DM146" s="7"/>
      <c r="DN146" s="7"/>
      <c r="DO146" s="7"/>
      <c r="DP146" s="7"/>
      <c r="DQ146" s="7"/>
      <c r="DR146" s="7"/>
      <c r="DS146" s="7"/>
      <c r="DT146" s="7"/>
      <c r="DW146" s="5"/>
      <c r="DX146" s="5"/>
      <c r="DY146" s="5"/>
      <c r="DZ146" s="5"/>
      <c r="EA146" s="5"/>
      <c r="EC146" s="8"/>
      <c r="ED146" s="9"/>
      <c r="EE146" s="8"/>
      <c r="EF146" s="8"/>
      <c r="EG146" s="2"/>
      <c r="EH146" s="10"/>
      <c r="EI146" s="11"/>
      <c r="EJ146" s="11"/>
      <c r="EK146" s="2"/>
      <c r="EL146" s="9"/>
      <c r="EM146" s="11"/>
      <c r="EN146" s="2"/>
      <c r="EO146" s="9"/>
      <c r="EP146" s="11"/>
      <c r="EQ146" s="2"/>
      <c r="ER146" s="2"/>
    </row>
  </sheetData>
  <sheetProtection algorithmName="SHA-512" hashValue="9bfzHfSnnMeN8pbZSOEU3R8+B1Wr5VLs6aP+SYy1GC0V3r9wtho8t34PojAps1w6fZnInWzC2jB2t1JJuDAfUw==" saltValue="EAUpzozqRkvnJR8u58sAAA==" spinCount="100000" sheet="1" objects="1" scenarios="1"/>
  <mergeCells count="73">
    <mergeCell ref="EE58:EE59"/>
    <mergeCell ref="DW2:EB2"/>
    <mergeCell ref="EE74:EE75"/>
    <mergeCell ref="EE60:EE61"/>
    <mergeCell ref="EB65:EC65"/>
    <mergeCell ref="EE65:EE66"/>
    <mergeCell ref="EE67:EE68"/>
    <mergeCell ref="EB72:EC72"/>
    <mergeCell ref="EE72:EE73"/>
    <mergeCell ref="DW6:EA7"/>
    <mergeCell ref="EB29:EC29"/>
    <mergeCell ref="EB51:EC51"/>
    <mergeCell ref="EE51:EE52"/>
    <mergeCell ref="EE53:EE54"/>
    <mergeCell ref="EB58:EC58"/>
    <mergeCell ref="EB49:EC49"/>
    <mergeCell ref="EQ46:EQ47"/>
    <mergeCell ref="ER46:ER47"/>
    <mergeCell ref="EO48:EO49"/>
    <mergeCell ref="EP48:EP49"/>
    <mergeCell ref="EQ48:EQ49"/>
    <mergeCell ref="ER48:ER49"/>
    <mergeCell ref="E40:E49"/>
    <mergeCell ref="EO6:EP7"/>
    <mergeCell ref="EB9:EC9"/>
    <mergeCell ref="EH16:EH17"/>
    <mergeCell ref="EI16:EI17"/>
    <mergeCell ref="EJ16:EJ17"/>
    <mergeCell ref="EB19:EC19"/>
    <mergeCell ref="EH18:EH19"/>
    <mergeCell ref="EI18:EI19"/>
    <mergeCell ref="EJ18:EJ19"/>
    <mergeCell ref="ED6:EE7"/>
    <mergeCell ref="EH6:EI7"/>
    <mergeCell ref="EL6:EM7"/>
    <mergeCell ref="EO46:EO47"/>
    <mergeCell ref="E10:E19"/>
    <mergeCell ref="EP46:EP47"/>
    <mergeCell ref="H9:I9"/>
    <mergeCell ref="E20:E29"/>
    <mergeCell ref="EH36:EH37"/>
    <mergeCell ref="EI36:EI37"/>
    <mergeCell ref="EH38:EH39"/>
    <mergeCell ref="EI38:EI39"/>
    <mergeCell ref="EB39:EC39"/>
    <mergeCell ref="E30:E39"/>
    <mergeCell ref="EO37:EP38"/>
    <mergeCell ref="EJ38:EJ39"/>
    <mergeCell ref="EL28:EL29"/>
    <mergeCell ref="EL26:EL27"/>
    <mergeCell ref="EM26:EM27"/>
    <mergeCell ref="EM28:EM29"/>
    <mergeCell ref="EJ36:EJ37"/>
    <mergeCell ref="EL35:EL36"/>
    <mergeCell ref="EM35:EM36"/>
    <mergeCell ref="EL37:EL38"/>
    <mergeCell ref="EM37:EM38"/>
    <mergeCell ref="EE40:EE41"/>
    <mergeCell ref="EE43:EE44"/>
    <mergeCell ref="EF10:EF11"/>
    <mergeCell ref="EF13:EF14"/>
    <mergeCell ref="EF23:EF24"/>
    <mergeCell ref="EF20:EF21"/>
    <mergeCell ref="EF30:EF31"/>
    <mergeCell ref="EF33:EF34"/>
    <mergeCell ref="EF40:EF41"/>
    <mergeCell ref="EF43:EF44"/>
    <mergeCell ref="EE10:EE11"/>
    <mergeCell ref="EE13:EE14"/>
    <mergeCell ref="EE20:EE21"/>
    <mergeCell ref="EE23:EE24"/>
    <mergeCell ref="EE30:EE31"/>
    <mergeCell ref="EE33:EE34"/>
  </mergeCells>
  <hyperlinks>
    <hyperlink ref="DW2" r:id="rId1" xr:uid="{4B5A0DCA-3C13-4C3D-A997-9F9FAE0B6526}"/>
  </hyperlinks>
  <printOptions horizontalCentered="1" verticalCentered="1"/>
  <pageMargins left="0.47244094488188981" right="0.51181102362204722" top="0.39370078740157483" bottom="0.39370078740157483" header="0.31496062992125984" footer="0.31496062992125984"/>
  <pageSetup paperSize="9" scale="55" fitToWidth="2" orientation="landscape" r:id="rId2"/>
  <colBreaks count="1" manualBreakCount="1">
    <brk id="131" max="50" man="1"/>
  </col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350A6-447B-4EA0-9D09-D0B9A48EB2D3}">
  <dimension ref="A1:B27"/>
  <sheetViews>
    <sheetView showGridLines="0" workbookViewId="0">
      <selection activeCell="A28" sqref="A28"/>
    </sheetView>
  </sheetViews>
  <sheetFormatPr baseColWidth="10" defaultColWidth="11.375" defaultRowHeight="14.55" x14ac:dyDescent="0.25"/>
  <cols>
    <col min="1" max="2" width="11.375" style="110"/>
    <col min="3" max="16384" width="11.375" style="111"/>
  </cols>
  <sheetData>
    <row r="1" spans="1:1" ht="34.65" x14ac:dyDescent="0.25">
      <c r="A1" s="3" t="s">
        <v>67</v>
      </c>
    </row>
    <row r="4" spans="1:1" ht="18" x14ac:dyDescent="0.25">
      <c r="A4" s="130" t="s">
        <v>181</v>
      </c>
    </row>
    <row r="5" spans="1:1" ht="18" x14ac:dyDescent="0.25">
      <c r="A5" s="130"/>
    </row>
    <row r="6" spans="1:1" x14ac:dyDescent="0.25">
      <c r="A6" s="127" t="s">
        <v>182</v>
      </c>
    </row>
    <row r="7" spans="1:1" x14ac:dyDescent="0.25">
      <c r="A7" s="127" t="s">
        <v>183</v>
      </c>
    </row>
    <row r="8" spans="1:1" x14ac:dyDescent="0.25">
      <c r="A8" s="127" t="s">
        <v>184</v>
      </c>
    </row>
    <row r="9" spans="1:1" x14ac:dyDescent="0.25">
      <c r="A9" s="129" t="s">
        <v>147</v>
      </c>
    </row>
    <row r="10" spans="1:1" x14ac:dyDescent="0.25">
      <c r="A10" s="127" t="s">
        <v>185</v>
      </c>
    </row>
    <row r="11" spans="1:1" x14ac:dyDescent="0.25">
      <c r="A11" s="127" t="s">
        <v>186</v>
      </c>
    </row>
    <row r="12" spans="1:1" x14ac:dyDescent="0.25">
      <c r="A12" s="163" t="s">
        <v>68</v>
      </c>
    </row>
    <row r="13" spans="1:1" x14ac:dyDescent="0.25">
      <c r="A13" s="127"/>
    </row>
    <row r="14" spans="1:1" ht="18" x14ac:dyDescent="0.25">
      <c r="A14" s="130" t="s">
        <v>187</v>
      </c>
    </row>
    <row r="15" spans="1:1" ht="18" x14ac:dyDescent="0.25">
      <c r="A15" s="130"/>
    </row>
    <row r="16" spans="1:1" x14ac:dyDescent="0.25">
      <c r="A16" s="128" t="s">
        <v>188</v>
      </c>
    </row>
    <row r="17" spans="1:1" x14ac:dyDescent="0.25">
      <c r="A17" s="164" t="s">
        <v>69</v>
      </c>
    </row>
    <row r="18" spans="1:1" x14ac:dyDescent="0.25">
      <c r="A18" s="164" t="s">
        <v>70</v>
      </c>
    </row>
    <row r="19" spans="1:1" x14ac:dyDescent="0.25">
      <c r="A19" s="164" t="s">
        <v>71</v>
      </c>
    </row>
    <row r="20" spans="1:1" x14ac:dyDescent="0.25">
      <c r="A20" s="164" t="s">
        <v>72</v>
      </c>
    </row>
    <row r="21" spans="1:1" x14ac:dyDescent="0.25">
      <c r="A21" s="164" t="s">
        <v>73</v>
      </c>
    </row>
    <row r="22" spans="1:1" x14ac:dyDescent="0.25">
      <c r="A22" s="164" t="s">
        <v>189</v>
      </c>
    </row>
    <row r="23" spans="1:1" x14ac:dyDescent="0.25">
      <c r="A23" s="128"/>
    </row>
    <row r="24" spans="1:1" ht="18" x14ac:dyDescent="0.25">
      <c r="A24" s="130" t="s">
        <v>76</v>
      </c>
    </row>
    <row r="25" spans="1:1" ht="18" x14ac:dyDescent="0.25">
      <c r="A25" s="130"/>
    </row>
    <row r="26" spans="1:1" x14ac:dyDescent="0.25">
      <c r="A26" s="128" t="s">
        <v>74</v>
      </c>
    </row>
    <row r="27" spans="1:1" x14ac:dyDescent="0.25">
      <c r="A27" s="128" t="s">
        <v>75</v>
      </c>
    </row>
  </sheetData>
  <sheetProtection algorithmName="SHA-512" hashValue="lSswG4/ysa/QWHKMHEuuX7S/M9TmXebt3dqVcWmmrpzEbV4rYdN8ZVm83SXFR9KKedq3sLLskLrSfEnjXlu2MQ==" saltValue="f2FQJba+9NYX0mw7zNS2UA==" spinCount="100000" sheet="1" objects="1" scenario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C7CC9-DC70-4396-99EB-F854B6FCD730}">
  <dimension ref="A7:I16"/>
  <sheetViews>
    <sheetView showGridLines="0" zoomScale="110" zoomScaleNormal="110" workbookViewId="0">
      <selection activeCell="A20" sqref="A20"/>
    </sheetView>
  </sheetViews>
  <sheetFormatPr baseColWidth="10" defaultRowHeight="14.55" x14ac:dyDescent="0.25"/>
  <cols>
    <col min="8" max="8" width="42.875" customWidth="1"/>
  </cols>
  <sheetData>
    <row r="7" spans="1:9" ht="20.8" x14ac:dyDescent="0.35">
      <c r="A7" s="62" t="s">
        <v>12</v>
      </c>
    </row>
    <row r="8" spans="1:9" ht="18" x14ac:dyDescent="0.3">
      <c r="A8" s="63"/>
    </row>
    <row r="9" spans="1:9" ht="18" x14ac:dyDescent="0.3">
      <c r="B9" s="64" t="s">
        <v>13</v>
      </c>
    </row>
    <row r="10" spans="1:9" ht="18" x14ac:dyDescent="0.3">
      <c r="B10" s="1"/>
      <c r="C10" s="222" t="s">
        <v>77</v>
      </c>
      <c r="D10" s="222"/>
      <c r="E10" s="222"/>
      <c r="F10" s="222"/>
      <c r="G10" s="222"/>
      <c r="H10" s="222"/>
      <c r="I10" s="65" t="s">
        <v>14</v>
      </c>
    </row>
    <row r="12" spans="1:9" ht="18" x14ac:dyDescent="0.3">
      <c r="C12" s="165" t="s">
        <v>190</v>
      </c>
    </row>
    <row r="14" spans="1:9" x14ac:dyDescent="0.25">
      <c r="A14" s="66" t="s">
        <v>15</v>
      </c>
    </row>
    <row r="15" spans="1:9" x14ac:dyDescent="0.25">
      <c r="A15" s="67" t="s">
        <v>16</v>
      </c>
    </row>
    <row r="16" spans="1:9" x14ac:dyDescent="0.25">
      <c r="A16" s="68" t="s">
        <v>17</v>
      </c>
    </row>
  </sheetData>
  <sheetProtection algorithmName="SHA-512" hashValue="wh0M5N3RIjw59oBdKnhdDRwxKRgf0S8YsUWGaISd9VGiCCCfS03UzGMPl0D01ii2UGoIntGbslOgxF1QMQgL6Q==" saltValue="nai+a03HcHIZrFdPTHs7JQ==" spinCount="100000" sheet="1" objects="1" scenarios="1"/>
  <mergeCells count="1">
    <mergeCell ref="C10:H10"/>
  </mergeCells>
  <hyperlinks>
    <hyperlink ref="C10" r:id="rId1" xr:uid="{A9CF4A0E-A0CE-4C80-A6B8-BEAC59B95887}"/>
    <hyperlink ref="A15" r:id="rId2" xr:uid="{A59E3CA5-5262-466A-A345-0B0067B01C5B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Paramètres</vt:lpstr>
      <vt:lpstr>Coupe du monde 2023</vt:lpstr>
      <vt:lpstr>Règlement</vt:lpstr>
      <vt:lpstr>Mot de passe</vt:lpstr>
      <vt:lpstr>'Coupe du monde 2023'!Zone_d_impression</vt:lpstr>
      <vt:lpstr>Paramètres!Zone_d_impression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2022-11-22T16:57:17Z</cp:lastPrinted>
  <dcterms:created xsi:type="dcterms:W3CDTF">2021-06-09T07:26:03Z</dcterms:created>
  <dcterms:modified xsi:type="dcterms:W3CDTF">2023-10-09T12:00:22Z</dcterms:modified>
</cp:coreProperties>
</file>