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B465CC40-FDD2-42D3-B962-51F75E2581E9}" xr6:coauthVersionLast="46" xr6:coauthVersionMax="46" xr10:uidLastSave="{00000000-0000-0000-0000-000000000000}"/>
  <workbookProtection workbookAlgorithmName="SHA-512" workbookHashValue="zMpUPvVBGppqi3IOL6+mln2nLGezxO/RxhLPJlcoPAXQLutrul5h6l/LAtDdmblZh05V4AKkMlwOsR6bdUp2dg==" workbookSaltValue="xew4snHvkhkJ4o6/37yRUw==" workbookSpinCount="100000" lockStructure="1"/>
  <bookViews>
    <workbookView xWindow="-120" yWindow="-120" windowWidth="29040" windowHeight="15840" xr2:uid="{2F952D31-4662-4EC9-BB7E-94F9E1CA28E4}"/>
  </bookViews>
  <sheets>
    <sheet name="Paramètres" sheetId="4" r:id="rId1"/>
    <sheet name="Création bon de commande" sheetId="1" r:id="rId2"/>
    <sheet name="Bon de commande à imprimer" sheetId="2" r:id="rId3"/>
    <sheet name="Mot de passe" sheetId="3" r:id="rId4"/>
  </sheets>
  <definedNames>
    <definedName name="_xlnm.Print_Area" localSheetId="2">'Bon de commande à imprimer'!$A$1:$K$45</definedName>
    <definedName name="_xlnm.Print_Area" localSheetId="1">'Création bon de commande'!$A$1:$G$33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2" l="1"/>
  <c r="D33" i="2"/>
  <c r="E11" i="2"/>
  <c r="E12" i="2"/>
  <c r="E13" i="2"/>
  <c r="E14" i="2"/>
  <c r="E15" i="2"/>
  <c r="C3" i="2"/>
  <c r="C6" i="1"/>
  <c r="E43" i="2"/>
  <c r="D43" i="2"/>
  <c r="F9" i="2"/>
  <c r="F8" i="2"/>
  <c r="F7" i="2"/>
  <c r="F6" i="2"/>
  <c r="F5" i="2"/>
  <c r="F4" i="2"/>
  <c r="F3" i="2"/>
  <c r="C12" i="2"/>
  <c r="F20" i="1" l="1"/>
  <c r="H22" i="2" s="1"/>
  <c r="F21" i="1"/>
  <c r="H23" i="2" s="1"/>
  <c r="F22" i="1"/>
  <c r="H24" i="2" s="1"/>
  <c r="F23" i="1"/>
  <c r="H25" i="2" s="1"/>
  <c r="F24" i="1"/>
  <c r="H26" i="2" s="1"/>
  <c r="F25" i="1"/>
  <c r="H27" i="2" s="1"/>
  <c r="F26" i="1"/>
  <c r="H28" i="2" s="1"/>
  <c r="F27" i="1"/>
  <c r="H29" i="2" s="1"/>
  <c r="F28" i="1"/>
  <c r="H30" i="2" s="1"/>
  <c r="F18" i="1"/>
  <c r="H20" i="2" s="1"/>
  <c r="F19" i="1"/>
  <c r="H21" i="2" s="1"/>
  <c r="F21" i="2"/>
  <c r="G21" i="2"/>
  <c r="I21" i="2"/>
  <c r="F22" i="2"/>
  <c r="G22" i="2"/>
  <c r="I22" i="2"/>
  <c r="F23" i="2"/>
  <c r="G23" i="2"/>
  <c r="I23" i="2"/>
  <c r="F24" i="2"/>
  <c r="G24" i="2"/>
  <c r="I24" i="2"/>
  <c r="F25" i="2"/>
  <c r="G25" i="2"/>
  <c r="I25" i="2"/>
  <c r="F26" i="2"/>
  <c r="G26" i="2"/>
  <c r="I26" i="2"/>
  <c r="F27" i="2"/>
  <c r="G27" i="2"/>
  <c r="I27" i="2"/>
  <c r="F28" i="2"/>
  <c r="G28" i="2"/>
  <c r="I28" i="2"/>
  <c r="F29" i="2"/>
  <c r="G29" i="2"/>
  <c r="I29" i="2"/>
  <c r="F30" i="2"/>
  <c r="G30" i="2"/>
  <c r="I30" i="2"/>
  <c r="G20" i="2"/>
  <c r="I20" i="2"/>
  <c r="F20" i="2"/>
  <c r="C30" i="2"/>
  <c r="C29" i="2"/>
  <c r="C28" i="2"/>
  <c r="C27" i="2"/>
  <c r="C26" i="2"/>
  <c r="C25" i="2"/>
  <c r="C24" i="2"/>
  <c r="C23" i="2"/>
  <c r="C22" i="2"/>
  <c r="C21" i="2"/>
  <c r="C20" i="2"/>
  <c r="D10" i="2"/>
  <c r="F29" i="1" l="1"/>
  <c r="G34" i="2"/>
  <c r="H34" i="2" s="1"/>
  <c r="I34" i="2" s="1"/>
  <c r="G36" i="2"/>
  <c r="G35" i="2"/>
  <c r="G33" i="2"/>
  <c r="H33" i="2" l="1"/>
  <c r="I33" i="2" s="1"/>
  <c r="H36" i="2"/>
  <c r="I36" i="2" s="1"/>
  <c r="H35" i="2"/>
  <c r="I35" i="2" s="1"/>
  <c r="I38" i="2" l="1"/>
</calcChain>
</file>

<file path=xl/sharedStrings.xml><?xml version="1.0" encoding="utf-8"?>
<sst xmlns="http://schemas.openxmlformats.org/spreadsheetml/2006/main" count="294" uniqueCount="290">
  <si>
    <t>Votre raison sociale :</t>
  </si>
  <si>
    <t>Votre nom commercial :</t>
  </si>
  <si>
    <t>Votre adresse :</t>
  </si>
  <si>
    <t>Votre code postal et ville :</t>
  </si>
  <si>
    <t>Votre adresse e-mail :</t>
  </si>
  <si>
    <t>Votre n° de SIRET :</t>
  </si>
  <si>
    <t>Saisissez dans les cases bleues uniquement</t>
  </si>
  <si>
    <t>Votre téléphone :</t>
  </si>
  <si>
    <t>quantité</t>
  </si>
  <si>
    <t>prix unitaire</t>
  </si>
  <si>
    <t>total HT</t>
  </si>
  <si>
    <t>1/ Intitulé et description :</t>
  </si>
  <si>
    <t>2/ Intitulé et description :</t>
  </si>
  <si>
    <t>3/ Intitulé et description :</t>
  </si>
  <si>
    <t>4/ Intitulé et description :</t>
  </si>
  <si>
    <t>5/ Intitulé et description :</t>
  </si>
  <si>
    <t>6/ Intitulé et description :</t>
  </si>
  <si>
    <t>7/ Intitulé et description :</t>
  </si>
  <si>
    <t>8/ Intitulé et description :</t>
  </si>
  <si>
    <t>9/ Intitulé et description :</t>
  </si>
  <si>
    <t>10/ Intitulé et description :</t>
  </si>
  <si>
    <t>11/ Intitulé et description :</t>
  </si>
  <si>
    <t>1 côte du Touron</t>
  </si>
  <si>
    <t>452 452 452 00014</t>
  </si>
  <si>
    <t>01120 La Perche Ferté</t>
  </si>
  <si>
    <t>Qté</t>
  </si>
  <si>
    <t>P.U. H.T.</t>
  </si>
  <si>
    <t>Total H.T.</t>
  </si>
  <si>
    <t>TVA</t>
  </si>
  <si>
    <t>Taux de TVA France :</t>
  </si>
  <si>
    <t>TOTAL HT</t>
  </si>
  <si>
    <t>Montant TVA</t>
  </si>
  <si>
    <t>Total TTC</t>
  </si>
  <si>
    <r>
      <t xml:space="preserve">taux TVA
</t>
    </r>
    <r>
      <rPr>
        <b/>
        <i/>
        <sz val="10"/>
        <color rgb="FFC00000"/>
        <rFont val="Calibri"/>
        <family val="2"/>
        <scheme val="minor"/>
      </rPr>
      <t>(obligatoire)</t>
    </r>
  </si>
  <si>
    <t>Vous souhaitez obtenir le mot de passe de ce document ?</t>
  </si>
  <si>
    <t>Obtenez le code pour déverrouiller et modifier ce document comme vous l'entendez :</t>
  </si>
  <si>
    <t>Cliquez ici :</t>
  </si>
  <si>
    <t>(ou recopiez le lien en cas de problème)</t>
  </si>
  <si>
    <t>Taux TVA</t>
  </si>
  <si>
    <t>BpE documents est une entreprise française.</t>
  </si>
  <si>
    <t>contact@business-plan-excel.fr</t>
  </si>
  <si>
    <t>© BpE documents</t>
  </si>
  <si>
    <t>Onglet automatique, non modifiable</t>
  </si>
  <si>
    <t>Dubard cosmétiques SAS</t>
  </si>
  <si>
    <t>Les soins d'Antan</t>
  </si>
  <si>
    <t>LISTE DES PRODUITS ET SERVICES COMMANDES :</t>
  </si>
  <si>
    <t>contact@dubard.com</t>
  </si>
  <si>
    <t>Numéro de bon de commande :</t>
  </si>
  <si>
    <t>Date du bon de commande :</t>
  </si>
  <si>
    <t>CC-0021</t>
  </si>
  <si>
    <t>Imprimez ou transformez ce bon de commnade en pdf.</t>
  </si>
  <si>
    <t>Un conseil : archivez tous vos bons de commande !</t>
  </si>
  <si>
    <t>Numéro de TVA intracomm.</t>
  </si>
  <si>
    <t>FR854212521255</t>
  </si>
  <si>
    <t>Bon de commande</t>
  </si>
  <si>
    <t>N°</t>
  </si>
  <si>
    <t>Fournisseur :</t>
  </si>
  <si>
    <t>Prénom</t>
  </si>
  <si>
    <t>Adresse</t>
  </si>
  <si>
    <t>Téléphone fixe</t>
  </si>
  <si>
    <t>Portable</t>
  </si>
  <si>
    <t>E-mail</t>
  </si>
  <si>
    <t>0001</t>
  </si>
  <si>
    <t>Bernais</t>
  </si>
  <si>
    <t>Laurent</t>
  </si>
  <si>
    <t>1 route des Joliettes, 84250 Grans</t>
  </si>
  <si>
    <t>l.bernais@bernais.com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</si>
  <si>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</si>
  <si>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</si>
  <si>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</si>
  <si>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</si>
  <si>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</si>
  <si>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</si>
  <si>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</si>
  <si>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</si>
  <si>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</si>
  <si>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</si>
  <si>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</si>
  <si>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</si>
  <si>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</si>
  <si>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</si>
  <si>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</si>
  <si>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</si>
  <si>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</si>
  <si>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</si>
  <si>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</si>
  <si>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</si>
  <si>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</si>
  <si>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</si>
  <si>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</si>
  <si>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</si>
  <si>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</si>
  <si>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</si>
  <si>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</si>
  <si>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</si>
  <si>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</si>
  <si>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</si>
  <si>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</si>
  <si>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</si>
  <si>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</si>
  <si>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</si>
  <si>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</si>
  <si>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</si>
  <si>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</si>
  <si>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</si>
  <si>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</si>
  <si>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</si>
  <si>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</si>
  <si>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</si>
  <si>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</si>
  <si>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</si>
  <si>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</si>
  <si>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</si>
  <si>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</si>
  <si>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</si>
  <si>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</si>
  <si>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</si>
  <si>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</si>
  <si>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</si>
  <si>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</si>
  <si>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</si>
  <si>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</si>
  <si>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</si>
  <si>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</si>
  <si>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</si>
  <si>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</si>
  <si>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</si>
  <si>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</si>
  <si>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</si>
  <si>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</si>
  <si>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</si>
  <si>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</si>
  <si>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</si>
  <si>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</si>
  <si>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</si>
  <si>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</si>
  <si>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</si>
  <si>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</si>
  <si>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</si>
  <si>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</si>
  <si>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</si>
  <si>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</si>
  <si>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</si>
  <si>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</si>
  <si>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</si>
  <si>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</si>
  <si>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</si>
  <si>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</si>
  <si>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</si>
  <si>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</si>
  <si>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</si>
  <si>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</si>
  <si>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</si>
  <si>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</si>
  <si>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</si>
  <si>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</si>
  <si>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</si>
  <si>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</si>
  <si>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</si>
  <si>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</si>
  <si>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</si>
  <si>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</si>
  <si>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</si>
  <si>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</si>
  <si>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</si>
  <si>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</si>
  <si>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</si>
  <si>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</si>
  <si>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</si>
  <si>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</si>
  <si>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</si>
  <si>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</si>
  <si>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</si>
  <si>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</si>
  <si>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</si>
  <si>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</si>
  <si>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</si>
  <si>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</si>
  <si>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</si>
  <si>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</si>
  <si>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</si>
  <si>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</si>
  <si>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</si>
  <si>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</si>
  <si>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</si>
  <si>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</si>
  <si>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</si>
  <si>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</si>
  <si>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</si>
  <si>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</si>
  <si>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</si>
  <si>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</si>
  <si>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</si>
  <si>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</si>
  <si>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</si>
  <si>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</si>
  <si>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</si>
  <si>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</si>
  <si>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</si>
  <si>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</si>
  <si>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</si>
  <si>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</si>
  <si>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</si>
  <si>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</si>
  <si>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</si>
  <si>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</si>
  <si>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</si>
  <si>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</si>
  <si>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</si>
  <si>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</si>
  <si>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</si>
  <si>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</si>
  <si>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</si>
  <si>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</si>
  <si>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</si>
  <si>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</si>
  <si>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</si>
  <si>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</si>
  <si>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</si>
  <si>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</si>
  <si>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</si>
  <si>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</si>
  <si>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</si>
  <si>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</si>
  <si>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</si>
  <si>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</si>
  <si>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</si>
  <si>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</si>
  <si>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</si>
  <si>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</si>
  <si>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</si>
  <si>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</si>
  <si>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</si>
  <si>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</si>
  <si>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</si>
  <si>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</si>
  <si>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</si>
  <si>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</si>
  <si>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</si>
  <si>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</si>
  <si>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</si>
  <si>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</si>
  <si>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</si>
  <si>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</si>
  <si>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</si>
  <si>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</si>
  <si>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</si>
  <si>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</si>
  <si>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</si>
  <si>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</si>
  <si>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</si>
  <si>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</si>
  <si>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</si>
  <si>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</si>
  <si>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</si>
  <si>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</si>
  <si>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</si>
  <si>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</si>
  <si>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</si>
  <si>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</si>
  <si>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</si>
  <si>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</si>
  <si>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</si>
  <si>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</si>
  <si>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</si>
  <si>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</si>
  <si>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N° fournisseur</t>
  </si>
  <si>
    <t>Nom du contact</t>
  </si>
  <si>
    <t>Nom fournisseur</t>
  </si>
  <si>
    <t>Paramètres</t>
  </si>
  <si>
    <t>Créez ici votre bon de commande (le bon apparaîtra dans l'onglet suivant)</t>
  </si>
  <si>
    <t>Parfums et Cie SARL</t>
  </si>
  <si>
    <t>Embal'45</t>
  </si>
  <si>
    <t>Jurié</t>
  </si>
  <si>
    <t>Franck</t>
  </si>
  <si>
    <t>Numéro du fournisseur :</t>
  </si>
  <si>
    <t>ENTREZ VOS INFORMATIONS :</t>
  </si>
  <si>
    <t>ENTREZ LA LISTE DE VOS FOURNISSEURS :</t>
  </si>
  <si>
    <t>https://www.business-plan-excel.fr/produit/mot-de-passe-bon-commande-excel-automatique/</t>
  </si>
  <si>
    <t xml:space="preserve">Flacons 100 ml - type cirus </t>
  </si>
  <si>
    <t>Flacons 50 ml - type zéphir</t>
  </si>
  <si>
    <t>Pompes flacons 1 ml</t>
  </si>
  <si>
    <t>Liste des produits et services commandés</t>
  </si>
  <si>
    <t>Signature et cachet :</t>
  </si>
  <si>
    <t>Date de livraison souhaitée :</t>
  </si>
  <si>
    <t>Conditions de paiement demandées :</t>
  </si>
  <si>
    <t>Conditions de paiement :</t>
  </si>
  <si>
    <t>30 jours fin de mois</t>
  </si>
  <si>
    <t>Remarques / pour mémoire</t>
  </si>
  <si>
    <t>Fournisseur de flacons, paiement 30 jours fin de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</si>
</sst>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#&quot; &quot;##&quot; &quot;##&quot; &quot;##&quot; &quot;##"/>
  </numFmts>
  <fonts count="47" x14ac:knownFonts="1">
    <font>
      <sz val="11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i/>
      <sz val="20"/>
      <color rgb="FFC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28"/>
      <color rgb="FF000000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000000"/>
      <name val="Arial"/>
      <family val="2"/>
    </font>
    <font>
      <b/>
      <i/>
      <sz val="24"/>
      <color theme="0"/>
      <name val="Calibri"/>
      <family val="2"/>
      <scheme val="minor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C00000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i/>
      <u/>
      <sz val="14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3"/>
      <color rgb="FF000000"/>
      <name val="Arial"/>
      <family val="2"/>
    </font>
    <font>
      <b/>
      <sz val="18"/>
      <color rgb="FF000000"/>
      <name val="Calibri"/>
      <family val="2"/>
      <scheme val="minor"/>
    </font>
    <font>
      <b/>
      <sz val="12"/>
      <color theme="0"/>
      <name val="Calibri"/>
      <family val="2"/>
    </font>
    <font>
      <b/>
      <i/>
      <sz val="22"/>
      <color rgb="FFC0000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4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5" fillId="0" borderId="0" xfId="0" applyFont="1"/>
    <xf numFmtId="0" fontId="14" fillId="0" borderId="0" xfId="0" applyFont="1" applyAlignment="1">
      <alignment vertical="center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10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0" borderId="7" xfId="0" applyNumberFormat="1" applyFill="1" applyBorder="1" applyAlignment="1" applyProtection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4" fillId="0" borderId="0" xfId="0" applyFont="1" applyBorder="1"/>
    <xf numFmtId="0" fontId="9" fillId="0" borderId="0" xfId="0" applyFont="1" applyBorder="1"/>
    <xf numFmtId="0" fontId="19" fillId="0" borderId="0" xfId="0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left"/>
    </xf>
    <xf numFmtId="49" fontId="0" fillId="2" borderId="7" xfId="0" applyNumberFormat="1" applyFill="1" applyBorder="1" applyAlignment="1" applyProtection="1">
      <alignment vertical="center" wrapText="1"/>
      <protection locked="0"/>
    </xf>
    <xf numFmtId="14" fontId="0" fillId="2" borderId="7" xfId="0" applyNumberForma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Fill="1" applyBorder="1" applyAlignment="1">
      <alignment horizontal="right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/>
    <xf numFmtId="0" fontId="8" fillId="0" borderId="0" xfId="0" applyFont="1" applyBorder="1"/>
    <xf numFmtId="0" fontId="10" fillId="0" borderId="0" xfId="0" applyFont="1" applyBorder="1" applyAlignment="1">
      <alignment horizontal="center"/>
    </xf>
    <xf numFmtId="4" fontId="10" fillId="0" borderId="0" xfId="0" applyNumberFormat="1" applyFont="1" applyBorder="1" applyAlignment="1">
      <alignment horizontal="right"/>
    </xf>
    <xf numFmtId="4" fontId="10" fillId="0" borderId="0" xfId="0" applyNumberFormat="1" applyFont="1" applyBorder="1"/>
    <xf numFmtId="4" fontId="9" fillId="0" borderId="0" xfId="0" applyNumberFormat="1" applyFont="1" applyBorder="1"/>
    <xf numFmtId="0" fontId="20" fillId="0" borderId="0" xfId="0" applyFont="1" applyBorder="1" applyAlignment="1">
      <alignment horizontal="center"/>
    </xf>
    <xf numFmtId="0" fontId="11" fillId="0" borderId="8" xfId="0" applyFont="1" applyBorder="1" applyAlignment="1">
      <alignment horizontal="right" vertic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0" xfId="0" applyFont="1" applyBorder="1" applyProtection="1">
      <protection locked="0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5" fillId="0" borderId="14" xfId="0" applyFont="1" applyBorder="1"/>
    <xf numFmtId="0" fontId="5" fillId="0" borderId="0" xfId="0" applyFont="1" applyBorder="1"/>
    <xf numFmtId="0" fontId="9" fillId="0" borderId="0" xfId="0" applyFont="1" applyFill="1" applyBorder="1"/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4" fontId="9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165" fontId="22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0" fontId="18" fillId="0" borderId="4" xfId="0" applyNumberFormat="1" applyFont="1" applyBorder="1" applyAlignment="1">
      <alignment horizontal="center" vertical="center"/>
    </xf>
    <xf numFmtId="4" fontId="18" fillId="0" borderId="18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0" fontId="21" fillId="0" borderId="6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/>
    </xf>
    <xf numFmtId="4" fontId="8" fillId="0" borderId="19" xfId="0" applyNumberFormat="1" applyFont="1" applyBorder="1" applyAlignment="1">
      <alignment horizontal="center" vertical="center"/>
    </xf>
    <xf numFmtId="0" fontId="2" fillId="0" borderId="0" xfId="0" applyFont="1" applyBorder="1"/>
    <xf numFmtId="0" fontId="27" fillId="0" borderId="0" xfId="0" applyFont="1"/>
    <xf numFmtId="0" fontId="28" fillId="0" borderId="0" xfId="0" applyFont="1"/>
    <xf numFmtId="0" fontId="30" fillId="0" borderId="0" xfId="0" applyFont="1"/>
    <xf numFmtId="10" fontId="0" fillId="2" borderId="7" xfId="0" applyNumberFormat="1" applyFill="1" applyBorder="1" applyAlignment="1" applyProtection="1">
      <alignment horizontal="center"/>
      <protection locked="0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1" applyFont="1"/>
    <xf numFmtId="0" fontId="1" fillId="0" borderId="0" xfId="0" applyFont="1" applyAlignment="1">
      <alignment vertical="center"/>
    </xf>
    <xf numFmtId="0" fontId="38" fillId="0" borderId="0" xfId="0" applyFont="1"/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165" fontId="22" fillId="0" borderId="0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9" fillId="0" borderId="0" xfId="1" applyFont="1" applyAlignment="1">
      <alignment horizontal="left"/>
    </xf>
    <xf numFmtId="0" fontId="40" fillId="0" borderId="0" xfId="0" applyFont="1" applyBorder="1" applyAlignment="1">
      <alignment horizontal="left" vertical="center"/>
    </xf>
    <xf numFmtId="165" fontId="40" fillId="0" borderId="0" xfId="0" applyNumberFormat="1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top"/>
    </xf>
    <xf numFmtId="0" fontId="23" fillId="3" borderId="0" xfId="0" applyFont="1" applyFill="1" applyBorder="1" applyAlignment="1">
      <alignment horizontal="left" vertical="center" indent="6"/>
    </xf>
    <xf numFmtId="0" fontId="42" fillId="0" borderId="0" xfId="0" applyFont="1" applyBorder="1" applyAlignment="1">
      <alignment horizontal="left" vertical="center"/>
    </xf>
    <xf numFmtId="0" fontId="9" fillId="0" borderId="0" xfId="0" applyFont="1" applyBorder="1" applyAlignment="1" applyProtection="1">
      <alignment horizontal="left" indent="11"/>
      <protection locked="0"/>
    </xf>
    <xf numFmtId="165" fontId="9" fillId="0" borderId="0" xfId="0" applyNumberFormat="1" applyFont="1" applyBorder="1" applyAlignment="1" applyProtection="1">
      <alignment horizontal="left" indent="11"/>
      <protection locked="0"/>
    </xf>
    <xf numFmtId="49" fontId="43" fillId="5" borderId="20" xfId="0" applyNumberFormat="1" applyFont="1" applyFill="1" applyBorder="1" applyAlignment="1">
      <alignment horizontal="left" vertical="center" wrapText="1"/>
    </xf>
    <xf numFmtId="0" fontId="43" fillId="5" borderId="21" xfId="0" applyFont="1" applyFill="1" applyBorder="1" applyAlignment="1">
      <alignment horizontal="left" vertical="center"/>
    </xf>
    <xf numFmtId="0" fontId="43" fillId="5" borderId="20" xfId="0" applyFont="1" applyFill="1" applyBorder="1" applyAlignment="1">
      <alignment horizontal="left" vertical="center"/>
    </xf>
    <xf numFmtId="49" fontId="0" fillId="0" borderId="20" xfId="0" applyNumberFormat="1" applyBorder="1" applyAlignment="1">
      <alignment horizontal="left" vertical="center"/>
    </xf>
    <xf numFmtId="0" fontId="44" fillId="0" borderId="0" xfId="0" applyFont="1"/>
    <xf numFmtId="0" fontId="0" fillId="2" borderId="21" xfId="0" applyFill="1" applyBorder="1" applyAlignment="1" applyProtection="1">
      <alignment vertical="center"/>
      <protection locked="0"/>
    </xf>
    <xf numFmtId="0" fontId="39" fillId="2" borderId="21" xfId="0" applyFont="1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vertical="center"/>
      <protection locked="0"/>
    </xf>
    <xf numFmtId="165" fontId="0" fillId="2" borderId="20" xfId="0" applyNumberFormat="1" applyFill="1" applyBorder="1" applyAlignment="1" applyProtection="1">
      <alignment horizontal="left" vertical="center"/>
      <protection locked="0"/>
    </xf>
    <xf numFmtId="0" fontId="16" fillId="2" borderId="20" xfId="1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39" fillId="2" borderId="22" xfId="0" applyFont="1" applyFill="1" applyBorder="1" applyAlignment="1" applyProtection="1">
      <alignment vertical="center"/>
      <protection locked="0"/>
    </xf>
    <xf numFmtId="0" fontId="0" fillId="2" borderId="23" xfId="0" applyFill="1" applyBorder="1" applyAlignment="1" applyProtection="1">
      <alignment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39" fillId="2" borderId="22" xfId="0" applyFont="1" applyFill="1" applyBorder="1" applyAlignment="1" applyProtection="1">
      <alignment horizontal="left" vertical="center"/>
      <protection locked="0"/>
    </xf>
    <xf numFmtId="0" fontId="0" fillId="2" borderId="24" xfId="0" applyFill="1" applyBorder="1" applyAlignment="1" applyProtection="1">
      <alignment horizontal="left" vertical="center"/>
      <protection locked="0"/>
    </xf>
    <xf numFmtId="165" fontId="0" fillId="2" borderId="24" xfId="0" applyNumberFormat="1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39" fillId="2" borderId="21" xfId="0" applyFont="1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9" fillId="2" borderId="0" xfId="0" applyFont="1" applyFill="1" applyAlignment="1" applyProtection="1">
      <alignment horizontal="left" vertical="center" wrapText="1"/>
      <protection locked="0"/>
    </xf>
    <xf numFmtId="0" fontId="0" fillId="2" borderId="24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49" fontId="0" fillId="2" borderId="7" xfId="0" applyNumberFormat="1" applyFill="1" applyBorder="1" applyAlignment="1" applyProtection="1">
      <alignment horizontal="left" vertical="center"/>
      <protection locked="0"/>
    </xf>
    <xf numFmtId="165" fontId="0" fillId="2" borderId="7" xfId="0" applyNumberFormat="1" applyFill="1" applyBorder="1" applyAlignment="1" applyProtection="1">
      <alignment horizontal="left" vertical="center"/>
      <protection locked="0"/>
    </xf>
    <xf numFmtId="0" fontId="16" fillId="2" borderId="7" xfId="1" applyFill="1" applyBorder="1" applyAlignment="1" applyProtection="1">
      <alignment horizontal="left" vertical="center"/>
      <protection locked="0"/>
    </xf>
    <xf numFmtId="0" fontId="2" fillId="0" borderId="0" xfId="0" applyFont="1" applyFill="1" applyBorder="1"/>
    <xf numFmtId="0" fontId="33" fillId="0" borderId="0" xfId="0" applyFont="1" applyFill="1" applyBorder="1"/>
    <xf numFmtId="0" fontId="14" fillId="0" borderId="0" xfId="0" applyFont="1" applyAlignment="1">
      <alignment horizontal="left"/>
    </xf>
    <xf numFmtId="4" fontId="39" fillId="0" borderId="7" xfId="0" applyNumberFormat="1" applyFont="1" applyBorder="1" applyAlignment="1">
      <alignment horizontal="center" vertical="center"/>
    </xf>
    <xf numFmtId="0" fontId="45" fillId="4" borderId="0" xfId="0" applyFont="1" applyFill="1" applyBorder="1" applyAlignment="1">
      <alignment horizontal="right" vertical="center"/>
    </xf>
    <xf numFmtId="0" fontId="46" fillId="4" borderId="0" xfId="0" applyFont="1" applyFill="1" applyBorder="1" applyAlignment="1" applyProtection="1">
      <alignment horizontal="left" vertical="center"/>
      <protection locked="0"/>
    </xf>
    <xf numFmtId="14" fontId="20" fillId="0" borderId="0" xfId="0" applyNumberFormat="1" applyFont="1" applyBorder="1" applyAlignment="1">
      <alignment horizontal="left" vertical="center" indent="6"/>
    </xf>
    <xf numFmtId="0" fontId="0" fillId="0" borderId="0" xfId="0" applyProtection="1"/>
    <xf numFmtId="0" fontId="0" fillId="0" borderId="0" xfId="0" applyFill="1" applyBorder="1" applyProtection="1"/>
    <xf numFmtId="0" fontId="1" fillId="0" borderId="0" xfId="0" applyFont="1" applyFill="1" applyBorder="1" applyAlignment="1" applyProtection="1">
      <alignment horizontal="center" vertical="center"/>
    </xf>
    <xf numFmtId="10" fontId="0" fillId="0" borderId="0" xfId="0" applyNumberFormat="1" applyFill="1" applyBorder="1" applyAlignment="1" applyProtection="1">
      <alignment horizontal="center"/>
    </xf>
    <xf numFmtId="14" fontId="0" fillId="0" borderId="0" xfId="0" applyNumberFormat="1" applyFill="1" applyBorder="1" applyAlignment="1" applyProtection="1">
      <alignment horizontal="left" vertical="center" wrapText="1"/>
    </xf>
    <xf numFmtId="0" fontId="11" fillId="0" borderId="0" xfId="0" applyFont="1" applyBorder="1"/>
    <xf numFmtId="0" fontId="0" fillId="0" borderId="0" xfId="0" applyProtection="1">
      <protection locked="0"/>
    </xf>
    <xf numFmtId="49" fontId="0" fillId="2" borderId="7" xfId="0" applyNumberForma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</xdr:row>
      <xdr:rowOff>371475</xdr:rowOff>
    </xdr:from>
    <xdr:to>
      <xdr:col>9</xdr:col>
      <xdr:colOff>0</xdr:colOff>
      <xdr:row>15</xdr:row>
      <xdr:rowOff>161925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8DD5926D-749A-4E25-BC56-346D990B7B4F}"/>
            </a:ext>
          </a:extLst>
        </xdr:cNvPr>
        <xdr:cNvSpPr/>
      </xdr:nvSpPr>
      <xdr:spPr>
        <a:xfrm>
          <a:off x="4238625" y="1905000"/>
          <a:ext cx="4152900" cy="1590675"/>
        </a:xfrm>
        <a:prstGeom prst="roundRect">
          <a:avLst/>
        </a:prstGeom>
        <a:noFill/>
        <a:ln w="285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95250</xdr:rowOff>
    </xdr:from>
    <xdr:to>
      <xdr:col>2</xdr:col>
      <xdr:colOff>730902</xdr:colOff>
      <xdr:row>4</xdr:row>
      <xdr:rowOff>69273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98964C6-374A-4AD1-B30B-26C5A1C39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95250"/>
          <a:ext cx="2211607" cy="736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ontact@dubard.com" TargetMode="External"/><Relationship Id="rId1" Type="http://schemas.openxmlformats.org/officeDocument/2006/relationships/hyperlink" Target="mailto:l.bernais@bernai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bon-commande-excel-automatiqu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20286-8856-419F-98C4-C6B1518C882D}">
  <dimension ref="A1:I219"/>
  <sheetViews>
    <sheetView showGridLines="0" tabSelected="1" zoomScale="110" zoomScaleNormal="110" workbookViewId="0">
      <selection activeCell="C7" sqref="C7:E7"/>
    </sheetView>
  </sheetViews>
  <sheetFormatPr baseColWidth="10" defaultRowHeight="15" x14ac:dyDescent="0.25"/>
  <cols>
    <col min="1" max="1" width="12.5703125" customWidth="1"/>
    <col min="2" max="2" width="26" customWidth="1"/>
    <col min="3" max="3" width="18.28515625" bestFit="1" customWidth="1"/>
    <col min="4" max="4" width="18" customWidth="1"/>
    <col min="5" max="5" width="30.7109375" bestFit="1" customWidth="1"/>
    <col min="6" max="6" width="15.5703125" bestFit="1" customWidth="1"/>
    <col min="7" max="7" width="13.42578125" bestFit="1" customWidth="1"/>
    <col min="8" max="8" width="32.5703125" customWidth="1"/>
    <col min="9" max="9" width="62.5703125" customWidth="1"/>
  </cols>
  <sheetData>
    <row r="1" spans="1:7" ht="28.5" x14ac:dyDescent="0.45">
      <c r="A1" s="109" t="s">
        <v>269</v>
      </c>
    </row>
    <row r="2" spans="1:7" ht="17.25" customHeight="1" x14ac:dyDescent="0.45">
      <c r="A2" s="109"/>
    </row>
    <row r="3" spans="1:7" ht="17.25" customHeight="1" x14ac:dyDescent="0.25">
      <c r="A3" s="8" t="s">
        <v>6</v>
      </c>
    </row>
    <row r="4" spans="1:7" ht="17.25" customHeight="1" x14ac:dyDescent="0.45">
      <c r="A4" s="109"/>
    </row>
    <row r="5" spans="1:7" ht="17.25" customHeight="1" x14ac:dyDescent="0.3">
      <c r="A5" s="134" t="s">
        <v>276</v>
      </c>
      <c r="B5" s="133"/>
    </row>
    <row r="6" spans="1:7" ht="17.25" customHeight="1" x14ac:dyDescent="0.45">
      <c r="A6" s="109"/>
    </row>
    <row r="7" spans="1:7" ht="17.25" customHeight="1" x14ac:dyDescent="0.45">
      <c r="A7" s="109"/>
      <c r="B7" s="9" t="s">
        <v>0</v>
      </c>
      <c r="C7" s="129" t="s">
        <v>43</v>
      </c>
      <c r="D7" s="129"/>
      <c r="E7" s="129"/>
    </row>
    <row r="8" spans="1:7" ht="17.25" customHeight="1" x14ac:dyDescent="0.45">
      <c r="A8" s="109"/>
      <c r="B8" s="9" t="s">
        <v>1</v>
      </c>
      <c r="C8" s="129" t="s">
        <v>44</v>
      </c>
      <c r="D8" s="129"/>
      <c r="E8" s="129"/>
    </row>
    <row r="9" spans="1:7" ht="17.25" customHeight="1" x14ac:dyDescent="0.45">
      <c r="A9" s="109"/>
      <c r="B9" s="9" t="s">
        <v>2</v>
      </c>
      <c r="C9" s="129" t="s">
        <v>22</v>
      </c>
      <c r="D9" s="129"/>
      <c r="E9" s="129"/>
    </row>
    <row r="10" spans="1:7" ht="17.25" customHeight="1" x14ac:dyDescent="0.45">
      <c r="A10" s="109"/>
      <c r="B10" s="9" t="s">
        <v>3</v>
      </c>
      <c r="C10" s="130" t="s">
        <v>24</v>
      </c>
      <c r="D10" s="130"/>
      <c r="E10" s="130"/>
      <c r="G10" s="58" t="s">
        <v>29</v>
      </c>
    </row>
    <row r="11" spans="1:7" ht="17.25" customHeight="1" x14ac:dyDescent="0.45">
      <c r="A11" s="109"/>
      <c r="B11" s="9" t="s">
        <v>7</v>
      </c>
      <c r="C11" s="131">
        <v>545454545</v>
      </c>
      <c r="D11" s="131"/>
      <c r="E11" s="131"/>
      <c r="G11" s="77">
        <v>0</v>
      </c>
    </row>
    <row r="12" spans="1:7" ht="17.25" customHeight="1" x14ac:dyDescent="0.45">
      <c r="A12" s="109"/>
      <c r="B12" s="9" t="s">
        <v>4</v>
      </c>
      <c r="C12" s="132" t="s">
        <v>46</v>
      </c>
      <c r="D12" s="132"/>
      <c r="E12" s="132"/>
      <c r="G12" s="77">
        <v>5.5E-2</v>
      </c>
    </row>
    <row r="13" spans="1:7" ht="17.25" customHeight="1" x14ac:dyDescent="0.45">
      <c r="A13" s="109"/>
      <c r="B13" s="9" t="s">
        <v>5</v>
      </c>
      <c r="C13" s="130" t="s">
        <v>23</v>
      </c>
      <c r="D13" s="130"/>
      <c r="E13" s="130"/>
      <c r="G13" s="77">
        <v>0.1</v>
      </c>
    </row>
    <row r="14" spans="1:7" ht="17.25" customHeight="1" x14ac:dyDescent="0.45">
      <c r="A14" s="109"/>
      <c r="B14" s="9" t="s">
        <v>52</v>
      </c>
      <c r="C14" s="129" t="s">
        <v>53</v>
      </c>
      <c r="D14" s="129"/>
      <c r="E14" s="129"/>
      <c r="G14" s="77">
        <v>0.2</v>
      </c>
    </row>
    <row r="15" spans="1:7" ht="17.25" customHeight="1" x14ac:dyDescent="0.45">
      <c r="A15" s="109"/>
    </row>
    <row r="16" spans="1:7" ht="17.25" customHeight="1" x14ac:dyDescent="0.45">
      <c r="A16" s="109"/>
    </row>
    <row r="17" spans="1:9" ht="17.25" customHeight="1" x14ac:dyDescent="0.3">
      <c r="A17" s="134" t="s">
        <v>277</v>
      </c>
    </row>
    <row r="18" spans="1:9" ht="17.25" customHeight="1" x14ac:dyDescent="0.45">
      <c r="A18" s="109"/>
    </row>
    <row r="19" spans="1:9" ht="34.5" customHeight="1" x14ac:dyDescent="0.25">
      <c r="A19" s="105" t="s">
        <v>266</v>
      </c>
      <c r="B19" s="106" t="s">
        <v>268</v>
      </c>
      <c r="C19" s="106" t="s">
        <v>267</v>
      </c>
      <c r="D19" s="106" t="s">
        <v>57</v>
      </c>
      <c r="E19" s="107" t="s">
        <v>58</v>
      </c>
      <c r="F19" s="107" t="s">
        <v>59</v>
      </c>
      <c r="G19" s="107" t="s">
        <v>60</v>
      </c>
      <c r="H19" s="107" t="s">
        <v>61</v>
      </c>
      <c r="I19" s="107" t="s">
        <v>288</v>
      </c>
    </row>
    <row r="20" spans="1:9" ht="20.25" customHeight="1" x14ac:dyDescent="0.25">
      <c r="A20" s="108" t="s">
        <v>62</v>
      </c>
      <c r="B20" s="110" t="s">
        <v>271</v>
      </c>
      <c r="C20" s="111" t="s">
        <v>63</v>
      </c>
      <c r="D20" s="110" t="s">
        <v>64</v>
      </c>
      <c r="E20" s="112" t="s">
        <v>65</v>
      </c>
      <c r="F20" s="113">
        <v>465897878</v>
      </c>
      <c r="G20" s="113">
        <v>660688897</v>
      </c>
      <c r="H20" s="114" t="s">
        <v>66</v>
      </c>
      <c r="I20" s="112" t="s">
        <v>289</v>
      </c>
    </row>
    <row r="21" spans="1:9" ht="20.25" customHeight="1" x14ac:dyDescent="0.25">
      <c r="A21" s="108" t="s">
        <v>67</v>
      </c>
      <c r="B21" s="115" t="s">
        <v>272</v>
      </c>
      <c r="C21" s="116" t="s">
        <v>273</v>
      </c>
      <c r="D21" s="110" t="s">
        <v>274</v>
      </c>
      <c r="E21" s="112"/>
      <c r="F21" s="113"/>
      <c r="G21" s="113"/>
      <c r="H21" s="112"/>
      <c r="I21" s="112"/>
    </row>
    <row r="22" spans="1:9" ht="20.25" customHeight="1" x14ac:dyDescent="0.25">
      <c r="A22" s="108" t="s">
        <v>68</v>
      </c>
      <c r="B22" s="110"/>
      <c r="C22" s="111"/>
      <c r="D22" s="112"/>
      <c r="E22" s="112"/>
      <c r="F22" s="113"/>
      <c r="G22" s="113"/>
      <c r="H22" s="112"/>
      <c r="I22" s="112"/>
    </row>
    <row r="23" spans="1:9" ht="20.25" customHeight="1" x14ac:dyDescent="0.25">
      <c r="A23" s="108" t="s">
        <v>69</v>
      </c>
      <c r="B23" s="117"/>
      <c r="C23" s="118"/>
      <c r="D23" s="110"/>
      <c r="E23" s="112"/>
      <c r="F23" s="113"/>
      <c r="G23" s="113"/>
      <c r="H23" s="112"/>
      <c r="I23" s="112"/>
    </row>
    <row r="24" spans="1:9" ht="20.25" customHeight="1" x14ac:dyDescent="0.25">
      <c r="A24" s="108" t="s">
        <v>70</v>
      </c>
      <c r="B24" s="110"/>
      <c r="C24" s="111"/>
      <c r="D24" s="110"/>
      <c r="E24" s="112"/>
      <c r="F24" s="113"/>
      <c r="G24" s="113"/>
      <c r="H24" s="112"/>
      <c r="I24" s="112"/>
    </row>
    <row r="25" spans="1:9" ht="20.25" customHeight="1" x14ac:dyDescent="0.25">
      <c r="A25" s="108" t="s">
        <v>71</v>
      </c>
      <c r="B25" s="110"/>
      <c r="C25" s="111"/>
      <c r="D25" s="110"/>
      <c r="E25" s="112"/>
      <c r="F25" s="113"/>
      <c r="G25" s="113"/>
      <c r="H25" s="112"/>
      <c r="I25" s="112"/>
    </row>
    <row r="26" spans="1:9" ht="20.25" customHeight="1" x14ac:dyDescent="0.25">
      <c r="A26" s="108" t="s">
        <v>72</v>
      </c>
      <c r="B26" s="110"/>
      <c r="C26" s="111"/>
      <c r="D26" s="110"/>
      <c r="E26" s="112"/>
      <c r="F26" s="113"/>
      <c r="G26" s="113"/>
      <c r="H26" s="112"/>
      <c r="I26" s="112"/>
    </row>
    <row r="27" spans="1:9" ht="20.25" customHeight="1" x14ac:dyDescent="0.25">
      <c r="A27" s="108" t="s">
        <v>73</v>
      </c>
      <c r="B27" s="110"/>
      <c r="C27" s="111"/>
      <c r="D27" s="110"/>
      <c r="E27" s="112"/>
      <c r="F27" s="113"/>
      <c r="G27" s="113"/>
      <c r="H27" s="112"/>
      <c r="I27" s="112"/>
    </row>
    <row r="28" spans="1:9" ht="20.25" customHeight="1" x14ac:dyDescent="0.25">
      <c r="A28" s="108" t="s">
        <v>74</v>
      </c>
      <c r="B28" s="119"/>
      <c r="C28" s="120"/>
      <c r="D28" s="119"/>
      <c r="E28" s="121"/>
      <c r="F28" s="122"/>
      <c r="G28" s="122"/>
      <c r="H28" s="121"/>
      <c r="I28" s="121"/>
    </row>
    <row r="29" spans="1:9" ht="20.25" customHeight="1" x14ac:dyDescent="0.25">
      <c r="A29" s="108" t="s">
        <v>75</v>
      </c>
      <c r="B29" s="123"/>
      <c r="C29" s="124"/>
      <c r="D29" s="123"/>
      <c r="E29" s="125"/>
      <c r="F29" s="113"/>
      <c r="G29" s="113"/>
      <c r="H29" s="125"/>
      <c r="I29" s="125"/>
    </row>
    <row r="30" spans="1:9" ht="20.25" customHeight="1" x14ac:dyDescent="0.25">
      <c r="A30" s="108" t="s">
        <v>76</v>
      </c>
      <c r="B30" s="123"/>
      <c r="C30" s="124"/>
      <c r="D30" s="123"/>
      <c r="E30" s="125"/>
      <c r="F30" s="113"/>
      <c r="G30" s="113"/>
      <c r="H30" s="125"/>
      <c r="I30" s="125"/>
    </row>
    <row r="31" spans="1:9" ht="20.25" customHeight="1" x14ac:dyDescent="0.25">
      <c r="A31" s="108" t="s">
        <v>77</v>
      </c>
      <c r="B31" s="123"/>
      <c r="C31" s="120"/>
      <c r="D31" s="119"/>
      <c r="E31" s="121"/>
      <c r="F31" s="122"/>
      <c r="G31" s="122"/>
      <c r="H31" s="121"/>
      <c r="I31" s="121"/>
    </row>
    <row r="32" spans="1:9" ht="20.25" customHeight="1" x14ac:dyDescent="0.25">
      <c r="A32" s="108" t="s">
        <v>78</v>
      </c>
      <c r="B32" s="123"/>
      <c r="C32" s="124"/>
      <c r="D32" s="123"/>
      <c r="E32" s="125"/>
      <c r="F32" s="113"/>
      <c r="G32" s="113"/>
      <c r="H32" s="125"/>
      <c r="I32" s="125"/>
    </row>
    <row r="33" spans="1:9" ht="20.25" customHeight="1" x14ac:dyDescent="0.25">
      <c r="A33" s="108" t="s">
        <v>79</v>
      </c>
      <c r="B33" s="110"/>
      <c r="C33" s="111"/>
      <c r="D33" s="110"/>
      <c r="E33" s="112"/>
      <c r="F33" s="113"/>
      <c r="G33" s="113"/>
      <c r="H33" s="112"/>
      <c r="I33" s="112"/>
    </row>
    <row r="34" spans="1:9" ht="20.25" customHeight="1" x14ac:dyDescent="0.25">
      <c r="A34" s="108" t="s">
        <v>80</v>
      </c>
      <c r="B34" s="110"/>
      <c r="C34" s="111"/>
      <c r="D34" s="110"/>
      <c r="E34" s="112"/>
      <c r="F34" s="113"/>
      <c r="G34" s="113"/>
      <c r="H34" s="112"/>
      <c r="I34" s="112"/>
    </row>
    <row r="35" spans="1:9" ht="20.25" customHeight="1" x14ac:dyDescent="0.25">
      <c r="A35" s="108" t="s">
        <v>81</v>
      </c>
      <c r="B35" s="126"/>
      <c r="C35" s="127"/>
      <c r="D35" s="110"/>
      <c r="E35" s="112"/>
      <c r="F35" s="113"/>
      <c r="G35" s="113"/>
      <c r="H35" s="112"/>
      <c r="I35" s="112"/>
    </row>
    <row r="36" spans="1:9" ht="20.25" customHeight="1" x14ac:dyDescent="0.25">
      <c r="A36" s="108" t="s">
        <v>82</v>
      </c>
      <c r="B36" s="115"/>
      <c r="C36" s="116"/>
      <c r="D36" s="115"/>
      <c r="E36" s="128"/>
      <c r="F36" s="122"/>
      <c r="G36" s="122"/>
      <c r="H36" s="128"/>
      <c r="I36" s="128"/>
    </row>
    <row r="37" spans="1:9" ht="20.25" customHeight="1" x14ac:dyDescent="0.25">
      <c r="A37" s="108" t="s">
        <v>83</v>
      </c>
      <c r="B37" s="110"/>
      <c r="C37" s="111"/>
      <c r="D37" s="110"/>
      <c r="E37" s="112"/>
      <c r="F37" s="113"/>
      <c r="G37" s="113"/>
      <c r="H37" s="112"/>
      <c r="I37" s="112"/>
    </row>
    <row r="38" spans="1:9" ht="20.25" customHeight="1" x14ac:dyDescent="0.25">
      <c r="A38" s="108" t="s">
        <v>84</v>
      </c>
      <c r="B38" s="110"/>
      <c r="C38" s="111"/>
      <c r="D38" s="110"/>
      <c r="E38" s="112"/>
      <c r="F38" s="113"/>
      <c r="G38" s="113"/>
      <c r="H38" s="112"/>
      <c r="I38" s="112"/>
    </row>
    <row r="39" spans="1:9" ht="20.25" customHeight="1" x14ac:dyDescent="0.25">
      <c r="A39" s="108" t="s">
        <v>85</v>
      </c>
      <c r="B39" s="110"/>
      <c r="C39" s="111"/>
      <c r="D39" s="110"/>
      <c r="E39" s="112"/>
      <c r="F39" s="113"/>
      <c r="G39" s="113"/>
      <c r="H39" s="112"/>
      <c r="I39" s="112"/>
    </row>
    <row r="40" spans="1:9" ht="20.25" customHeight="1" x14ac:dyDescent="0.25">
      <c r="A40" s="108" t="s">
        <v>86</v>
      </c>
      <c r="B40" s="110"/>
      <c r="C40" s="111"/>
      <c r="D40" s="110"/>
      <c r="E40" s="112"/>
      <c r="F40" s="113"/>
      <c r="G40" s="113"/>
      <c r="H40" s="112"/>
      <c r="I40" s="112"/>
    </row>
    <row r="41" spans="1:9" ht="20.25" customHeight="1" x14ac:dyDescent="0.25">
      <c r="A41" s="108" t="s">
        <v>87</v>
      </c>
      <c r="B41" s="110"/>
      <c r="C41" s="111"/>
      <c r="D41" s="110"/>
      <c r="E41" s="112"/>
      <c r="F41" s="113"/>
      <c r="G41" s="113"/>
      <c r="H41" s="112"/>
      <c r="I41" s="112"/>
    </row>
    <row r="42" spans="1:9" ht="20.25" customHeight="1" x14ac:dyDescent="0.25">
      <c r="A42" s="108" t="s">
        <v>88</v>
      </c>
      <c r="B42" s="110"/>
      <c r="C42" s="111"/>
      <c r="D42" s="110"/>
      <c r="E42" s="112"/>
      <c r="F42" s="113"/>
      <c r="G42" s="113"/>
      <c r="H42" s="112"/>
      <c r="I42" s="112"/>
    </row>
    <row r="43" spans="1:9" ht="20.25" customHeight="1" x14ac:dyDescent="0.25">
      <c r="A43" s="108" t="s">
        <v>89</v>
      </c>
      <c r="B43" s="110"/>
      <c r="C43" s="111"/>
      <c r="D43" s="110"/>
      <c r="E43" s="112"/>
      <c r="F43" s="113"/>
      <c r="G43" s="113"/>
      <c r="H43" s="112"/>
      <c r="I43" s="112"/>
    </row>
    <row r="44" spans="1:9" ht="20.25" customHeight="1" x14ac:dyDescent="0.25">
      <c r="A44" s="108" t="s">
        <v>90</v>
      </c>
      <c r="B44" s="110"/>
      <c r="C44" s="111"/>
      <c r="D44" s="110"/>
      <c r="E44" s="112"/>
      <c r="F44" s="113"/>
      <c r="G44" s="113"/>
      <c r="H44" s="112"/>
      <c r="I44" s="112"/>
    </row>
    <row r="45" spans="1:9" ht="20.25" customHeight="1" x14ac:dyDescent="0.25">
      <c r="A45" s="108" t="s">
        <v>91</v>
      </c>
      <c r="B45" s="110"/>
      <c r="C45" s="111"/>
      <c r="D45" s="110"/>
      <c r="E45" s="112"/>
      <c r="F45" s="113"/>
      <c r="G45" s="113"/>
      <c r="H45" s="112"/>
      <c r="I45" s="112"/>
    </row>
    <row r="46" spans="1:9" ht="20.25" customHeight="1" x14ac:dyDescent="0.25">
      <c r="A46" s="108" t="s">
        <v>92</v>
      </c>
      <c r="B46" s="110"/>
      <c r="C46" s="111"/>
      <c r="D46" s="110"/>
      <c r="E46" s="112"/>
      <c r="F46" s="113"/>
      <c r="G46" s="113"/>
      <c r="H46" s="112"/>
      <c r="I46" s="112"/>
    </row>
    <row r="47" spans="1:9" ht="20.25" customHeight="1" x14ac:dyDescent="0.25">
      <c r="A47" s="108" t="s">
        <v>93</v>
      </c>
      <c r="B47" s="110"/>
      <c r="C47" s="111"/>
      <c r="D47" s="110"/>
      <c r="E47" s="112"/>
      <c r="F47" s="113"/>
      <c r="G47" s="113"/>
      <c r="H47" s="112"/>
      <c r="I47" s="112"/>
    </row>
    <row r="48" spans="1:9" ht="20.25" customHeight="1" x14ac:dyDescent="0.25">
      <c r="A48" s="108" t="s">
        <v>94</v>
      </c>
      <c r="B48" s="110"/>
      <c r="C48" s="111"/>
      <c r="D48" s="110"/>
      <c r="E48" s="112"/>
      <c r="F48" s="113"/>
      <c r="G48" s="113"/>
      <c r="H48" s="112"/>
      <c r="I48" s="112"/>
    </row>
    <row r="49" spans="1:9" ht="20.25" customHeight="1" x14ac:dyDescent="0.25">
      <c r="A49" s="108" t="s">
        <v>95</v>
      </c>
      <c r="B49" s="110"/>
      <c r="C49" s="111"/>
      <c r="D49" s="110"/>
      <c r="E49" s="112"/>
      <c r="F49" s="113"/>
      <c r="G49" s="113"/>
      <c r="H49" s="112"/>
      <c r="I49" s="112"/>
    </row>
    <row r="50" spans="1:9" ht="20.25" customHeight="1" x14ac:dyDescent="0.25">
      <c r="A50" s="108" t="s">
        <v>96</v>
      </c>
      <c r="B50" s="110"/>
      <c r="C50" s="111"/>
      <c r="D50" s="110"/>
      <c r="E50" s="112"/>
      <c r="F50" s="113"/>
      <c r="G50" s="113"/>
      <c r="H50" s="112"/>
      <c r="I50" s="112"/>
    </row>
    <row r="51" spans="1:9" ht="20.25" customHeight="1" x14ac:dyDescent="0.25">
      <c r="A51" s="108" t="s">
        <v>97</v>
      </c>
      <c r="B51" s="110"/>
      <c r="C51" s="111"/>
      <c r="D51" s="110"/>
      <c r="E51" s="112"/>
      <c r="F51" s="113"/>
      <c r="G51" s="113"/>
      <c r="H51" s="112"/>
      <c r="I51" s="112"/>
    </row>
    <row r="52" spans="1:9" ht="20.25" customHeight="1" x14ac:dyDescent="0.25">
      <c r="A52" s="108" t="s">
        <v>98</v>
      </c>
      <c r="B52" s="110"/>
      <c r="C52" s="111"/>
      <c r="D52" s="110"/>
      <c r="E52" s="112"/>
      <c r="F52" s="113"/>
      <c r="G52" s="113"/>
      <c r="H52" s="112"/>
      <c r="I52" s="112"/>
    </row>
    <row r="53" spans="1:9" ht="20.25" customHeight="1" x14ac:dyDescent="0.25">
      <c r="A53" s="108" t="s">
        <v>99</v>
      </c>
      <c r="B53" s="110"/>
      <c r="C53" s="111"/>
      <c r="D53" s="110"/>
      <c r="E53" s="112"/>
      <c r="F53" s="113"/>
      <c r="G53" s="113"/>
      <c r="H53" s="112"/>
      <c r="I53" s="112"/>
    </row>
    <row r="54" spans="1:9" ht="20.25" customHeight="1" x14ac:dyDescent="0.25">
      <c r="A54" s="108" t="s">
        <v>100</v>
      </c>
      <c r="B54" s="110"/>
      <c r="C54" s="111"/>
      <c r="D54" s="110"/>
      <c r="E54" s="112"/>
      <c r="F54" s="113"/>
      <c r="G54" s="113"/>
      <c r="H54" s="112"/>
      <c r="I54" s="112"/>
    </row>
    <row r="55" spans="1:9" ht="20.25" customHeight="1" x14ac:dyDescent="0.25">
      <c r="A55" s="108" t="s">
        <v>101</v>
      </c>
      <c r="B55" s="110"/>
      <c r="C55" s="111"/>
      <c r="D55" s="110"/>
      <c r="E55" s="112"/>
      <c r="F55" s="113"/>
      <c r="G55" s="113"/>
      <c r="H55" s="112"/>
      <c r="I55" s="112"/>
    </row>
    <row r="56" spans="1:9" ht="20.25" customHeight="1" x14ac:dyDescent="0.25">
      <c r="A56" s="108" t="s">
        <v>102</v>
      </c>
      <c r="B56" s="110"/>
      <c r="C56" s="111"/>
      <c r="D56" s="110"/>
      <c r="E56" s="112"/>
      <c r="F56" s="113"/>
      <c r="G56" s="113"/>
      <c r="H56" s="112"/>
      <c r="I56" s="112"/>
    </row>
    <row r="57" spans="1:9" ht="20.25" customHeight="1" x14ac:dyDescent="0.25">
      <c r="A57" s="108" t="s">
        <v>103</v>
      </c>
      <c r="B57" s="110"/>
      <c r="C57" s="111"/>
      <c r="D57" s="110"/>
      <c r="E57" s="112"/>
      <c r="F57" s="113"/>
      <c r="G57" s="113"/>
      <c r="H57" s="112"/>
      <c r="I57" s="112"/>
    </row>
    <row r="58" spans="1:9" ht="20.25" customHeight="1" x14ac:dyDescent="0.25">
      <c r="A58" s="108" t="s">
        <v>104</v>
      </c>
      <c r="B58" s="110"/>
      <c r="C58" s="111"/>
      <c r="D58" s="110"/>
      <c r="E58" s="112"/>
      <c r="F58" s="113"/>
      <c r="G58" s="113"/>
      <c r="H58" s="112"/>
      <c r="I58" s="112"/>
    </row>
    <row r="59" spans="1:9" ht="20.25" customHeight="1" x14ac:dyDescent="0.25">
      <c r="A59" s="108" t="s">
        <v>105</v>
      </c>
      <c r="B59" s="110"/>
      <c r="C59" s="111"/>
      <c r="D59" s="110"/>
      <c r="E59" s="112"/>
      <c r="F59" s="113"/>
      <c r="G59" s="113"/>
      <c r="H59" s="112"/>
      <c r="I59" s="112"/>
    </row>
    <row r="60" spans="1:9" ht="20.25" customHeight="1" x14ac:dyDescent="0.25">
      <c r="A60" s="108" t="s">
        <v>106</v>
      </c>
      <c r="B60" s="110"/>
      <c r="C60" s="111"/>
      <c r="D60" s="110"/>
      <c r="E60" s="112"/>
      <c r="F60" s="113"/>
      <c r="G60" s="113"/>
      <c r="H60" s="112"/>
      <c r="I60" s="112"/>
    </row>
    <row r="61" spans="1:9" ht="20.25" customHeight="1" x14ac:dyDescent="0.25">
      <c r="A61" s="108" t="s">
        <v>107</v>
      </c>
      <c r="B61" s="110"/>
      <c r="C61" s="111"/>
      <c r="D61" s="110"/>
      <c r="E61" s="112"/>
      <c r="F61" s="113"/>
      <c r="G61" s="113"/>
      <c r="H61" s="112"/>
      <c r="I61" s="112"/>
    </row>
    <row r="62" spans="1:9" ht="20.25" customHeight="1" x14ac:dyDescent="0.25">
      <c r="A62" s="108" t="s">
        <v>108</v>
      </c>
      <c r="B62" s="110"/>
      <c r="C62" s="111"/>
      <c r="D62" s="110"/>
      <c r="E62" s="112"/>
      <c r="F62" s="113"/>
      <c r="G62" s="113"/>
      <c r="H62" s="112"/>
      <c r="I62" s="112"/>
    </row>
    <row r="63" spans="1:9" ht="20.25" customHeight="1" x14ac:dyDescent="0.25">
      <c r="A63" s="108" t="s">
        <v>109</v>
      </c>
      <c r="B63" s="110"/>
      <c r="C63" s="111"/>
      <c r="D63" s="110"/>
      <c r="E63" s="112"/>
      <c r="F63" s="113"/>
      <c r="G63" s="113"/>
      <c r="H63" s="112"/>
      <c r="I63" s="112"/>
    </row>
    <row r="64" spans="1:9" ht="20.25" customHeight="1" x14ac:dyDescent="0.25">
      <c r="A64" s="108" t="s">
        <v>110</v>
      </c>
      <c r="B64" s="110"/>
      <c r="C64" s="111"/>
      <c r="D64" s="110"/>
      <c r="E64" s="112"/>
      <c r="F64" s="113"/>
      <c r="G64" s="113"/>
      <c r="H64" s="112"/>
      <c r="I64" s="112"/>
    </row>
    <row r="65" spans="1:9" ht="20.25" customHeight="1" x14ac:dyDescent="0.25">
      <c r="A65" s="108" t="s">
        <v>111</v>
      </c>
      <c r="B65" s="110"/>
      <c r="C65" s="111"/>
      <c r="D65" s="110"/>
      <c r="E65" s="112"/>
      <c r="F65" s="113"/>
      <c r="G65" s="113"/>
      <c r="H65" s="112"/>
      <c r="I65" s="112"/>
    </row>
    <row r="66" spans="1:9" ht="20.25" customHeight="1" x14ac:dyDescent="0.25">
      <c r="A66" s="108" t="s">
        <v>112</v>
      </c>
      <c r="B66" s="110"/>
      <c r="C66" s="111"/>
      <c r="D66" s="110"/>
      <c r="E66" s="112"/>
      <c r="F66" s="113"/>
      <c r="G66" s="113"/>
      <c r="H66" s="112"/>
      <c r="I66" s="112"/>
    </row>
    <row r="67" spans="1:9" ht="20.25" customHeight="1" x14ac:dyDescent="0.25">
      <c r="A67" s="108" t="s">
        <v>113</v>
      </c>
      <c r="B67" s="110"/>
      <c r="C67" s="111"/>
      <c r="D67" s="110"/>
      <c r="E67" s="112"/>
      <c r="F67" s="113"/>
      <c r="G67" s="113"/>
      <c r="H67" s="112"/>
      <c r="I67" s="112"/>
    </row>
    <row r="68" spans="1:9" ht="20.25" customHeight="1" x14ac:dyDescent="0.25">
      <c r="A68" s="108" t="s">
        <v>114</v>
      </c>
      <c r="B68" s="110"/>
      <c r="C68" s="111"/>
      <c r="D68" s="110"/>
      <c r="E68" s="112"/>
      <c r="F68" s="113"/>
      <c r="G68" s="113"/>
      <c r="H68" s="112"/>
      <c r="I68" s="112"/>
    </row>
    <row r="69" spans="1:9" ht="20.25" customHeight="1" x14ac:dyDescent="0.25">
      <c r="A69" s="108" t="s">
        <v>115</v>
      </c>
      <c r="B69" s="110"/>
      <c r="C69" s="111"/>
      <c r="D69" s="110"/>
      <c r="E69" s="112"/>
      <c r="F69" s="113"/>
      <c r="G69" s="113"/>
      <c r="H69" s="112"/>
      <c r="I69" s="112"/>
    </row>
    <row r="70" spans="1:9" ht="20.25" customHeight="1" x14ac:dyDescent="0.25">
      <c r="A70" s="108" t="s">
        <v>116</v>
      </c>
      <c r="B70" s="110"/>
      <c r="C70" s="111"/>
      <c r="D70" s="110"/>
      <c r="E70" s="112"/>
      <c r="F70" s="113"/>
      <c r="G70" s="113"/>
      <c r="H70" s="112"/>
      <c r="I70" s="112"/>
    </row>
    <row r="71" spans="1:9" ht="20.25" customHeight="1" x14ac:dyDescent="0.25">
      <c r="A71" s="108" t="s">
        <v>117</v>
      </c>
      <c r="B71" s="110"/>
      <c r="C71" s="111"/>
      <c r="D71" s="110"/>
      <c r="E71" s="112"/>
      <c r="F71" s="113"/>
      <c r="G71" s="113"/>
      <c r="H71" s="112"/>
      <c r="I71" s="112"/>
    </row>
    <row r="72" spans="1:9" ht="20.25" customHeight="1" x14ac:dyDescent="0.25">
      <c r="A72" s="108" t="s">
        <v>118</v>
      </c>
      <c r="B72" s="110"/>
      <c r="C72" s="111"/>
      <c r="D72" s="110"/>
      <c r="E72" s="112"/>
      <c r="F72" s="113"/>
      <c r="G72" s="113"/>
      <c r="H72" s="112"/>
      <c r="I72" s="112"/>
    </row>
    <row r="73" spans="1:9" ht="20.25" customHeight="1" x14ac:dyDescent="0.25">
      <c r="A73" s="108" t="s">
        <v>119</v>
      </c>
      <c r="B73" s="110"/>
      <c r="C73" s="111"/>
      <c r="D73" s="110"/>
      <c r="E73" s="112"/>
      <c r="F73" s="113"/>
      <c r="G73" s="113"/>
      <c r="H73" s="112"/>
      <c r="I73" s="112"/>
    </row>
    <row r="74" spans="1:9" ht="20.25" customHeight="1" x14ac:dyDescent="0.25">
      <c r="A74" s="108" t="s">
        <v>120</v>
      </c>
      <c r="B74" s="110"/>
      <c r="C74" s="111"/>
      <c r="D74" s="110"/>
      <c r="E74" s="112"/>
      <c r="F74" s="113"/>
      <c r="G74" s="113"/>
      <c r="H74" s="112"/>
      <c r="I74" s="112"/>
    </row>
    <row r="75" spans="1:9" ht="20.25" customHeight="1" x14ac:dyDescent="0.25">
      <c r="A75" s="108" t="s">
        <v>121</v>
      </c>
      <c r="B75" s="110"/>
      <c r="C75" s="111"/>
      <c r="D75" s="110"/>
      <c r="E75" s="112"/>
      <c r="F75" s="113"/>
      <c r="G75" s="113"/>
      <c r="H75" s="112"/>
      <c r="I75" s="112"/>
    </row>
    <row r="76" spans="1:9" ht="20.25" customHeight="1" x14ac:dyDescent="0.25">
      <c r="A76" s="108" t="s">
        <v>122</v>
      </c>
      <c r="B76" s="110"/>
      <c r="C76" s="111"/>
      <c r="D76" s="110"/>
      <c r="E76" s="112"/>
      <c r="F76" s="113"/>
      <c r="G76" s="113"/>
      <c r="H76" s="112"/>
      <c r="I76" s="112"/>
    </row>
    <row r="77" spans="1:9" ht="20.25" customHeight="1" x14ac:dyDescent="0.25">
      <c r="A77" s="108" t="s">
        <v>123</v>
      </c>
      <c r="B77" s="110"/>
      <c r="C77" s="111"/>
      <c r="D77" s="110"/>
      <c r="E77" s="112"/>
      <c r="F77" s="113"/>
      <c r="G77" s="113"/>
      <c r="H77" s="112"/>
      <c r="I77" s="112"/>
    </row>
    <row r="78" spans="1:9" ht="20.25" customHeight="1" x14ac:dyDescent="0.25">
      <c r="A78" s="108" t="s">
        <v>124</v>
      </c>
      <c r="B78" s="110"/>
      <c r="C78" s="111"/>
      <c r="D78" s="110"/>
      <c r="E78" s="112"/>
      <c r="F78" s="113"/>
      <c r="G78" s="113"/>
      <c r="H78" s="112"/>
      <c r="I78" s="112"/>
    </row>
    <row r="79" spans="1:9" ht="20.25" customHeight="1" x14ac:dyDescent="0.25">
      <c r="A79" s="108" t="s">
        <v>125</v>
      </c>
      <c r="B79" s="110"/>
      <c r="C79" s="111"/>
      <c r="D79" s="110"/>
      <c r="E79" s="112"/>
      <c r="F79" s="113"/>
      <c r="G79" s="113"/>
      <c r="H79" s="112"/>
      <c r="I79" s="112"/>
    </row>
    <row r="80" spans="1:9" ht="20.25" customHeight="1" x14ac:dyDescent="0.25">
      <c r="A80" s="108" t="s">
        <v>126</v>
      </c>
      <c r="B80" s="110"/>
      <c r="C80" s="111"/>
      <c r="D80" s="110"/>
      <c r="E80" s="112"/>
      <c r="F80" s="113"/>
      <c r="G80" s="113"/>
      <c r="H80" s="112"/>
      <c r="I80" s="112"/>
    </row>
    <row r="81" spans="1:9" ht="20.25" customHeight="1" x14ac:dyDescent="0.25">
      <c r="A81" s="108" t="s">
        <v>127</v>
      </c>
      <c r="B81" s="110"/>
      <c r="C81" s="111"/>
      <c r="D81" s="110"/>
      <c r="E81" s="112"/>
      <c r="F81" s="113"/>
      <c r="G81" s="113"/>
      <c r="H81" s="112"/>
      <c r="I81" s="112"/>
    </row>
    <row r="82" spans="1:9" ht="20.25" customHeight="1" x14ac:dyDescent="0.25">
      <c r="A82" s="108" t="s">
        <v>128</v>
      </c>
      <c r="B82" s="110"/>
      <c r="C82" s="111"/>
      <c r="D82" s="110"/>
      <c r="E82" s="112"/>
      <c r="F82" s="113"/>
      <c r="G82" s="113"/>
      <c r="H82" s="112"/>
      <c r="I82" s="112"/>
    </row>
    <row r="83" spans="1:9" ht="20.25" customHeight="1" x14ac:dyDescent="0.25">
      <c r="A83" s="108" t="s">
        <v>129</v>
      </c>
      <c r="B83" s="110"/>
      <c r="C83" s="111"/>
      <c r="D83" s="110"/>
      <c r="E83" s="112"/>
      <c r="F83" s="113"/>
      <c r="G83" s="113"/>
      <c r="H83" s="112"/>
      <c r="I83" s="112"/>
    </row>
    <row r="84" spans="1:9" ht="20.25" customHeight="1" x14ac:dyDescent="0.25">
      <c r="A84" s="108" t="s">
        <v>130</v>
      </c>
      <c r="B84" s="110"/>
      <c r="C84" s="111"/>
      <c r="D84" s="110"/>
      <c r="E84" s="112"/>
      <c r="F84" s="113"/>
      <c r="G84" s="113"/>
      <c r="H84" s="112"/>
      <c r="I84" s="112"/>
    </row>
    <row r="85" spans="1:9" ht="20.25" customHeight="1" x14ac:dyDescent="0.25">
      <c r="A85" s="108" t="s">
        <v>131</v>
      </c>
      <c r="B85" s="110"/>
      <c r="C85" s="111"/>
      <c r="D85" s="110"/>
      <c r="E85" s="112"/>
      <c r="F85" s="113"/>
      <c r="G85" s="113"/>
      <c r="H85" s="112"/>
      <c r="I85" s="112"/>
    </row>
    <row r="86" spans="1:9" ht="20.25" customHeight="1" x14ac:dyDescent="0.25">
      <c r="A86" s="108" t="s">
        <v>132</v>
      </c>
      <c r="B86" s="110"/>
      <c r="C86" s="111"/>
      <c r="D86" s="110"/>
      <c r="E86" s="112"/>
      <c r="F86" s="113"/>
      <c r="G86" s="113"/>
      <c r="H86" s="112"/>
      <c r="I86" s="112"/>
    </row>
    <row r="87" spans="1:9" ht="20.25" customHeight="1" x14ac:dyDescent="0.25">
      <c r="A87" s="108" t="s">
        <v>133</v>
      </c>
      <c r="B87" s="110"/>
      <c r="C87" s="111"/>
      <c r="D87" s="110"/>
      <c r="E87" s="112"/>
      <c r="F87" s="113"/>
      <c r="G87" s="113"/>
      <c r="H87" s="112"/>
      <c r="I87" s="112"/>
    </row>
    <row r="88" spans="1:9" ht="20.25" customHeight="1" x14ac:dyDescent="0.25">
      <c r="A88" s="108" t="s">
        <v>134</v>
      </c>
      <c r="B88" s="110"/>
      <c r="C88" s="111"/>
      <c r="D88" s="110"/>
      <c r="E88" s="112"/>
      <c r="F88" s="113"/>
      <c r="G88" s="113"/>
      <c r="H88" s="112"/>
      <c r="I88" s="112"/>
    </row>
    <row r="89" spans="1:9" ht="20.25" customHeight="1" x14ac:dyDescent="0.25">
      <c r="A89" s="108" t="s">
        <v>135</v>
      </c>
      <c r="B89" s="110"/>
      <c r="C89" s="111"/>
      <c r="D89" s="110"/>
      <c r="E89" s="112"/>
      <c r="F89" s="113"/>
      <c r="G89" s="113"/>
      <c r="H89" s="112"/>
      <c r="I89" s="112"/>
    </row>
    <row r="90" spans="1:9" ht="20.25" customHeight="1" x14ac:dyDescent="0.25">
      <c r="A90" s="108" t="s">
        <v>136</v>
      </c>
      <c r="B90" s="110"/>
      <c r="C90" s="111"/>
      <c r="D90" s="110"/>
      <c r="E90" s="112"/>
      <c r="F90" s="113"/>
      <c r="G90" s="113"/>
      <c r="H90" s="112"/>
      <c r="I90" s="112"/>
    </row>
    <row r="91" spans="1:9" ht="20.25" customHeight="1" x14ac:dyDescent="0.25">
      <c r="A91" s="108" t="s">
        <v>137</v>
      </c>
      <c r="B91" s="110"/>
      <c r="C91" s="111"/>
      <c r="D91" s="110"/>
      <c r="E91" s="112"/>
      <c r="F91" s="113"/>
      <c r="G91" s="113"/>
      <c r="H91" s="112"/>
      <c r="I91" s="112"/>
    </row>
    <row r="92" spans="1:9" ht="20.25" customHeight="1" x14ac:dyDescent="0.25">
      <c r="A92" s="108" t="s">
        <v>138</v>
      </c>
      <c r="B92" s="110"/>
      <c r="C92" s="111"/>
      <c r="D92" s="110"/>
      <c r="E92" s="112"/>
      <c r="F92" s="113"/>
      <c r="G92" s="113"/>
      <c r="H92" s="112"/>
      <c r="I92" s="112"/>
    </row>
    <row r="93" spans="1:9" ht="20.25" customHeight="1" x14ac:dyDescent="0.25">
      <c r="A93" s="108" t="s">
        <v>139</v>
      </c>
      <c r="B93" s="110"/>
      <c r="C93" s="111"/>
      <c r="D93" s="110"/>
      <c r="E93" s="112"/>
      <c r="F93" s="113"/>
      <c r="G93" s="113"/>
      <c r="H93" s="112"/>
      <c r="I93" s="112"/>
    </row>
    <row r="94" spans="1:9" ht="20.25" customHeight="1" x14ac:dyDescent="0.25">
      <c r="A94" s="108" t="s">
        <v>140</v>
      </c>
      <c r="B94" s="110"/>
      <c r="C94" s="111"/>
      <c r="D94" s="110"/>
      <c r="E94" s="112"/>
      <c r="F94" s="113"/>
      <c r="G94" s="113"/>
      <c r="H94" s="112"/>
      <c r="I94" s="112"/>
    </row>
    <row r="95" spans="1:9" ht="20.25" customHeight="1" x14ac:dyDescent="0.25">
      <c r="A95" s="108" t="s">
        <v>141</v>
      </c>
      <c r="B95" s="110"/>
      <c r="C95" s="111"/>
      <c r="D95" s="110"/>
      <c r="E95" s="112"/>
      <c r="F95" s="113"/>
      <c r="G95" s="113"/>
      <c r="H95" s="112"/>
      <c r="I95" s="112"/>
    </row>
    <row r="96" spans="1:9" ht="20.25" customHeight="1" x14ac:dyDescent="0.25">
      <c r="A96" s="108" t="s">
        <v>142</v>
      </c>
      <c r="B96" s="110"/>
      <c r="C96" s="111"/>
      <c r="D96" s="110"/>
      <c r="E96" s="112"/>
      <c r="F96" s="113"/>
      <c r="G96" s="113"/>
      <c r="H96" s="112"/>
      <c r="I96" s="112"/>
    </row>
    <row r="97" spans="1:9" ht="20.25" customHeight="1" x14ac:dyDescent="0.25">
      <c r="A97" s="108" t="s">
        <v>143</v>
      </c>
      <c r="B97" s="110"/>
      <c r="C97" s="111"/>
      <c r="D97" s="110"/>
      <c r="E97" s="112"/>
      <c r="F97" s="113"/>
      <c r="G97" s="113"/>
      <c r="H97" s="112"/>
      <c r="I97" s="112"/>
    </row>
    <row r="98" spans="1:9" ht="20.25" customHeight="1" x14ac:dyDescent="0.25">
      <c r="A98" s="108" t="s">
        <v>144</v>
      </c>
      <c r="B98" s="110"/>
      <c r="C98" s="111"/>
      <c r="D98" s="110"/>
      <c r="E98" s="112"/>
      <c r="F98" s="113"/>
      <c r="G98" s="113"/>
      <c r="H98" s="112"/>
      <c r="I98" s="112"/>
    </row>
    <row r="99" spans="1:9" ht="20.25" customHeight="1" x14ac:dyDescent="0.25">
      <c r="A99" s="108" t="s">
        <v>145</v>
      </c>
      <c r="B99" s="110"/>
      <c r="C99" s="111"/>
      <c r="D99" s="110"/>
      <c r="E99" s="112"/>
      <c r="F99" s="113"/>
      <c r="G99" s="113"/>
      <c r="H99" s="112"/>
      <c r="I99" s="112"/>
    </row>
    <row r="100" spans="1:9" ht="20.25" customHeight="1" x14ac:dyDescent="0.25">
      <c r="A100" s="108" t="s">
        <v>146</v>
      </c>
      <c r="B100" s="110"/>
      <c r="C100" s="111"/>
      <c r="D100" s="110"/>
      <c r="E100" s="112"/>
      <c r="F100" s="113"/>
      <c r="G100" s="113"/>
      <c r="H100" s="112"/>
      <c r="I100" s="112"/>
    </row>
    <row r="101" spans="1:9" ht="20.25" customHeight="1" x14ac:dyDescent="0.25">
      <c r="A101" s="108" t="s">
        <v>147</v>
      </c>
      <c r="B101" s="110"/>
      <c r="C101" s="111"/>
      <c r="D101" s="110"/>
      <c r="E101" s="112"/>
      <c r="F101" s="113"/>
      <c r="G101" s="113"/>
      <c r="H101" s="112"/>
      <c r="I101" s="112"/>
    </row>
    <row r="102" spans="1:9" ht="20.25" customHeight="1" x14ac:dyDescent="0.25">
      <c r="A102" s="108" t="s">
        <v>148</v>
      </c>
      <c r="B102" s="110"/>
      <c r="C102" s="111"/>
      <c r="D102" s="110"/>
      <c r="E102" s="112"/>
      <c r="F102" s="113"/>
      <c r="G102" s="113"/>
      <c r="H102" s="112"/>
      <c r="I102" s="112"/>
    </row>
    <row r="103" spans="1:9" ht="20.25" customHeight="1" x14ac:dyDescent="0.25">
      <c r="A103" s="108" t="s">
        <v>149</v>
      </c>
      <c r="B103" s="110"/>
      <c r="C103" s="111"/>
      <c r="D103" s="110"/>
      <c r="E103" s="112"/>
      <c r="F103" s="113"/>
      <c r="G103" s="113"/>
      <c r="H103" s="112"/>
      <c r="I103" s="112"/>
    </row>
    <row r="104" spans="1:9" ht="20.25" customHeight="1" x14ac:dyDescent="0.25">
      <c r="A104" s="108" t="s">
        <v>150</v>
      </c>
      <c r="B104" s="110"/>
      <c r="C104" s="111"/>
      <c r="D104" s="110"/>
      <c r="E104" s="112"/>
      <c r="F104" s="113"/>
      <c r="G104" s="113"/>
      <c r="H104" s="112"/>
      <c r="I104" s="112"/>
    </row>
    <row r="105" spans="1:9" ht="20.25" customHeight="1" x14ac:dyDescent="0.25">
      <c r="A105" s="108" t="s">
        <v>151</v>
      </c>
      <c r="B105" s="110"/>
      <c r="C105" s="111"/>
      <c r="D105" s="110"/>
      <c r="E105" s="112"/>
      <c r="F105" s="113"/>
      <c r="G105" s="113"/>
      <c r="H105" s="112"/>
      <c r="I105" s="112"/>
    </row>
    <row r="106" spans="1:9" ht="20.25" customHeight="1" x14ac:dyDescent="0.25">
      <c r="A106" s="108" t="s">
        <v>152</v>
      </c>
      <c r="B106" s="110"/>
      <c r="C106" s="111"/>
      <c r="D106" s="110"/>
      <c r="E106" s="112"/>
      <c r="F106" s="113"/>
      <c r="G106" s="113"/>
      <c r="H106" s="112"/>
      <c r="I106" s="112"/>
    </row>
    <row r="107" spans="1:9" ht="20.25" customHeight="1" x14ac:dyDescent="0.25">
      <c r="A107" s="108" t="s">
        <v>153</v>
      </c>
      <c r="B107" s="110"/>
      <c r="C107" s="111"/>
      <c r="D107" s="110"/>
      <c r="E107" s="112"/>
      <c r="F107" s="113"/>
      <c r="G107" s="113"/>
      <c r="H107" s="112"/>
      <c r="I107" s="112"/>
    </row>
    <row r="108" spans="1:9" ht="20.25" customHeight="1" x14ac:dyDescent="0.25">
      <c r="A108" s="108" t="s">
        <v>154</v>
      </c>
      <c r="B108" s="110"/>
      <c r="C108" s="111"/>
      <c r="D108" s="110"/>
      <c r="E108" s="112"/>
      <c r="F108" s="113"/>
      <c r="G108" s="113"/>
      <c r="H108" s="112"/>
      <c r="I108" s="112"/>
    </row>
    <row r="109" spans="1:9" ht="20.25" customHeight="1" x14ac:dyDescent="0.25">
      <c r="A109" s="108" t="s">
        <v>155</v>
      </c>
      <c r="B109" s="110"/>
      <c r="C109" s="111"/>
      <c r="D109" s="110"/>
      <c r="E109" s="112"/>
      <c r="F109" s="113"/>
      <c r="G109" s="113"/>
      <c r="H109" s="112"/>
      <c r="I109" s="112"/>
    </row>
    <row r="110" spans="1:9" ht="20.25" customHeight="1" x14ac:dyDescent="0.25">
      <c r="A110" s="108" t="s">
        <v>156</v>
      </c>
      <c r="B110" s="110"/>
      <c r="C110" s="111"/>
      <c r="D110" s="110"/>
      <c r="E110" s="112"/>
      <c r="F110" s="113"/>
      <c r="G110" s="113"/>
      <c r="H110" s="112"/>
      <c r="I110" s="112"/>
    </row>
    <row r="111" spans="1:9" ht="20.25" customHeight="1" x14ac:dyDescent="0.25">
      <c r="A111" s="108" t="s">
        <v>157</v>
      </c>
      <c r="B111" s="110"/>
      <c r="C111" s="111"/>
      <c r="D111" s="110"/>
      <c r="E111" s="112"/>
      <c r="F111" s="113"/>
      <c r="G111" s="113"/>
      <c r="H111" s="112"/>
      <c r="I111" s="112"/>
    </row>
    <row r="112" spans="1:9" ht="20.25" customHeight="1" x14ac:dyDescent="0.25">
      <c r="A112" s="108" t="s">
        <v>158</v>
      </c>
      <c r="B112" s="110"/>
      <c r="C112" s="111"/>
      <c r="D112" s="110"/>
      <c r="E112" s="112"/>
      <c r="F112" s="113"/>
      <c r="G112" s="113"/>
      <c r="H112" s="112"/>
      <c r="I112" s="112"/>
    </row>
    <row r="113" spans="1:9" ht="20.25" customHeight="1" x14ac:dyDescent="0.25">
      <c r="A113" s="108" t="s">
        <v>159</v>
      </c>
      <c r="B113" s="110"/>
      <c r="C113" s="111"/>
      <c r="D113" s="110"/>
      <c r="E113" s="112"/>
      <c r="F113" s="113"/>
      <c r="G113" s="113"/>
      <c r="H113" s="112"/>
      <c r="I113" s="112"/>
    </row>
    <row r="114" spans="1:9" ht="20.25" customHeight="1" x14ac:dyDescent="0.25">
      <c r="A114" s="108" t="s">
        <v>160</v>
      </c>
      <c r="B114" s="110"/>
      <c r="C114" s="111"/>
      <c r="D114" s="110"/>
      <c r="E114" s="112"/>
      <c r="F114" s="113"/>
      <c r="G114" s="113"/>
      <c r="H114" s="112"/>
      <c r="I114" s="112"/>
    </row>
    <row r="115" spans="1:9" ht="20.25" customHeight="1" x14ac:dyDescent="0.25">
      <c r="A115" s="108" t="s">
        <v>161</v>
      </c>
      <c r="B115" s="110"/>
      <c r="C115" s="111"/>
      <c r="D115" s="110"/>
      <c r="E115" s="112"/>
      <c r="F115" s="113"/>
      <c r="G115" s="113"/>
      <c r="H115" s="112"/>
      <c r="I115" s="112"/>
    </row>
    <row r="116" spans="1:9" ht="20.25" customHeight="1" x14ac:dyDescent="0.25">
      <c r="A116" s="108" t="s">
        <v>162</v>
      </c>
      <c r="B116" s="110"/>
      <c r="C116" s="111"/>
      <c r="D116" s="110"/>
      <c r="E116" s="112"/>
      <c r="F116" s="113"/>
      <c r="G116" s="113"/>
      <c r="H116" s="112"/>
      <c r="I116" s="112"/>
    </row>
    <row r="117" spans="1:9" ht="20.25" customHeight="1" x14ac:dyDescent="0.25">
      <c r="A117" s="108" t="s">
        <v>163</v>
      </c>
      <c r="B117" s="110"/>
      <c r="C117" s="111"/>
      <c r="D117" s="110"/>
      <c r="E117" s="112"/>
      <c r="F117" s="113"/>
      <c r="G117" s="113"/>
      <c r="H117" s="112"/>
      <c r="I117" s="112"/>
    </row>
    <row r="118" spans="1:9" ht="20.25" customHeight="1" x14ac:dyDescent="0.25">
      <c r="A118" s="108" t="s">
        <v>164</v>
      </c>
      <c r="B118" s="110"/>
      <c r="C118" s="111"/>
      <c r="D118" s="110"/>
      <c r="E118" s="112"/>
      <c r="F118" s="113"/>
      <c r="G118" s="113"/>
      <c r="H118" s="112"/>
      <c r="I118" s="112"/>
    </row>
    <row r="119" spans="1:9" ht="20.25" customHeight="1" x14ac:dyDescent="0.25">
      <c r="A119" s="108" t="s">
        <v>165</v>
      </c>
      <c r="B119" s="110"/>
      <c r="C119" s="111"/>
      <c r="D119" s="110"/>
      <c r="E119" s="112"/>
      <c r="F119" s="113"/>
      <c r="G119" s="113"/>
      <c r="H119" s="112"/>
      <c r="I119" s="112"/>
    </row>
    <row r="120" spans="1:9" ht="20.25" customHeight="1" x14ac:dyDescent="0.25">
      <c r="A120" s="108" t="s">
        <v>166</v>
      </c>
      <c r="B120" s="110"/>
      <c r="C120" s="111"/>
      <c r="D120" s="110"/>
      <c r="E120" s="112"/>
      <c r="F120" s="113"/>
      <c r="G120" s="113"/>
      <c r="H120" s="112"/>
      <c r="I120" s="112"/>
    </row>
    <row r="121" spans="1:9" ht="20.25" customHeight="1" x14ac:dyDescent="0.25">
      <c r="A121" s="108" t="s">
        <v>167</v>
      </c>
      <c r="B121" s="110"/>
      <c r="C121" s="111"/>
      <c r="D121" s="110"/>
      <c r="E121" s="112"/>
      <c r="F121" s="113"/>
      <c r="G121" s="113"/>
      <c r="H121" s="112"/>
      <c r="I121" s="112"/>
    </row>
    <row r="122" spans="1:9" ht="20.25" customHeight="1" x14ac:dyDescent="0.25">
      <c r="A122" s="108" t="s">
        <v>168</v>
      </c>
      <c r="B122" s="110"/>
      <c r="C122" s="111"/>
      <c r="D122" s="110"/>
      <c r="E122" s="112"/>
      <c r="F122" s="113"/>
      <c r="G122" s="113"/>
      <c r="H122" s="112"/>
      <c r="I122" s="112"/>
    </row>
    <row r="123" spans="1:9" ht="20.25" customHeight="1" x14ac:dyDescent="0.25">
      <c r="A123" s="108" t="s">
        <v>169</v>
      </c>
      <c r="B123" s="110"/>
      <c r="C123" s="111"/>
      <c r="D123" s="110"/>
      <c r="E123" s="112"/>
      <c r="F123" s="113"/>
      <c r="G123" s="113"/>
      <c r="H123" s="112"/>
      <c r="I123" s="112"/>
    </row>
    <row r="124" spans="1:9" ht="20.25" customHeight="1" x14ac:dyDescent="0.25">
      <c r="A124" s="108" t="s">
        <v>170</v>
      </c>
      <c r="B124" s="110"/>
      <c r="C124" s="111"/>
      <c r="D124" s="110"/>
      <c r="E124" s="112"/>
      <c r="F124" s="113"/>
      <c r="G124" s="113"/>
      <c r="H124" s="112"/>
      <c r="I124" s="112"/>
    </row>
    <row r="125" spans="1:9" ht="20.25" customHeight="1" x14ac:dyDescent="0.25">
      <c r="A125" s="108" t="s">
        <v>171</v>
      </c>
      <c r="B125" s="110"/>
      <c r="C125" s="111"/>
      <c r="D125" s="110"/>
      <c r="E125" s="112"/>
      <c r="F125" s="113"/>
      <c r="G125" s="113"/>
      <c r="H125" s="112"/>
      <c r="I125" s="112"/>
    </row>
    <row r="126" spans="1:9" ht="20.25" customHeight="1" x14ac:dyDescent="0.25">
      <c r="A126" s="108" t="s">
        <v>172</v>
      </c>
      <c r="B126" s="110"/>
      <c r="C126" s="111"/>
      <c r="D126" s="110"/>
      <c r="E126" s="112"/>
      <c r="F126" s="113"/>
      <c r="G126" s="113"/>
      <c r="H126" s="112"/>
      <c r="I126" s="112"/>
    </row>
    <row r="127" spans="1:9" ht="20.25" customHeight="1" x14ac:dyDescent="0.25">
      <c r="A127" s="108" t="s">
        <v>173</v>
      </c>
      <c r="B127" s="110"/>
      <c r="C127" s="111"/>
      <c r="D127" s="110"/>
      <c r="E127" s="112"/>
      <c r="F127" s="113"/>
      <c r="G127" s="113"/>
      <c r="H127" s="112"/>
      <c r="I127" s="112"/>
    </row>
    <row r="128" spans="1:9" ht="20.25" customHeight="1" x14ac:dyDescent="0.25">
      <c r="A128" s="108" t="s">
        <v>174</v>
      </c>
      <c r="B128" s="110"/>
      <c r="C128" s="111"/>
      <c r="D128" s="110"/>
      <c r="E128" s="112"/>
      <c r="F128" s="113"/>
      <c r="G128" s="113"/>
      <c r="H128" s="112"/>
      <c r="I128" s="112"/>
    </row>
    <row r="129" spans="1:9" ht="20.25" customHeight="1" x14ac:dyDescent="0.25">
      <c r="A129" s="108" t="s">
        <v>175</v>
      </c>
      <c r="B129" s="110"/>
      <c r="C129" s="111"/>
      <c r="D129" s="110"/>
      <c r="E129" s="112"/>
      <c r="F129" s="113"/>
      <c r="G129" s="113"/>
      <c r="H129" s="112"/>
      <c r="I129" s="112"/>
    </row>
    <row r="130" spans="1:9" ht="20.25" customHeight="1" x14ac:dyDescent="0.25">
      <c r="A130" s="108" t="s">
        <v>176</v>
      </c>
      <c r="B130" s="110"/>
      <c r="C130" s="111"/>
      <c r="D130" s="110"/>
      <c r="E130" s="112"/>
      <c r="F130" s="113"/>
      <c r="G130" s="113"/>
      <c r="H130" s="112"/>
      <c r="I130" s="112"/>
    </row>
    <row r="131" spans="1:9" ht="20.25" customHeight="1" x14ac:dyDescent="0.25">
      <c r="A131" s="108" t="s">
        <v>177</v>
      </c>
      <c r="B131" s="110"/>
      <c r="C131" s="111"/>
      <c r="D131" s="110"/>
      <c r="E131" s="112"/>
      <c r="F131" s="113"/>
      <c r="G131" s="113"/>
      <c r="H131" s="112"/>
      <c r="I131" s="112"/>
    </row>
    <row r="132" spans="1:9" ht="20.25" customHeight="1" x14ac:dyDescent="0.25">
      <c r="A132" s="108" t="s">
        <v>178</v>
      </c>
      <c r="B132" s="110"/>
      <c r="C132" s="111"/>
      <c r="D132" s="110"/>
      <c r="E132" s="112"/>
      <c r="F132" s="113"/>
      <c r="G132" s="113"/>
      <c r="H132" s="112"/>
      <c r="I132" s="112"/>
    </row>
    <row r="133" spans="1:9" ht="20.25" customHeight="1" x14ac:dyDescent="0.25">
      <c r="A133" s="108" t="s">
        <v>179</v>
      </c>
      <c r="B133" s="110"/>
      <c r="C133" s="111"/>
      <c r="D133" s="110"/>
      <c r="E133" s="112"/>
      <c r="F133" s="113"/>
      <c r="G133" s="113"/>
      <c r="H133" s="112"/>
      <c r="I133" s="112"/>
    </row>
    <row r="134" spans="1:9" ht="20.25" customHeight="1" x14ac:dyDescent="0.25">
      <c r="A134" s="108" t="s">
        <v>180</v>
      </c>
      <c r="B134" s="110"/>
      <c r="C134" s="111"/>
      <c r="D134" s="110"/>
      <c r="E134" s="112"/>
      <c r="F134" s="113"/>
      <c r="G134" s="113"/>
      <c r="H134" s="112"/>
      <c r="I134" s="112"/>
    </row>
    <row r="135" spans="1:9" ht="20.25" customHeight="1" x14ac:dyDescent="0.25">
      <c r="A135" s="108" t="s">
        <v>181</v>
      </c>
      <c r="B135" s="110"/>
      <c r="C135" s="111"/>
      <c r="D135" s="110"/>
      <c r="E135" s="112"/>
      <c r="F135" s="113"/>
      <c r="G135" s="113"/>
      <c r="H135" s="112"/>
      <c r="I135" s="112"/>
    </row>
    <row r="136" spans="1:9" ht="20.25" customHeight="1" x14ac:dyDescent="0.25">
      <c r="A136" s="108" t="s">
        <v>182</v>
      </c>
      <c r="B136" s="110"/>
      <c r="C136" s="111"/>
      <c r="D136" s="110"/>
      <c r="E136" s="112"/>
      <c r="F136" s="113"/>
      <c r="G136" s="113"/>
      <c r="H136" s="112"/>
      <c r="I136" s="112"/>
    </row>
    <row r="137" spans="1:9" ht="20.25" customHeight="1" x14ac:dyDescent="0.25">
      <c r="A137" s="108" t="s">
        <v>183</v>
      </c>
      <c r="B137" s="110"/>
      <c r="C137" s="111"/>
      <c r="D137" s="110"/>
      <c r="E137" s="112"/>
      <c r="F137" s="113"/>
      <c r="G137" s="113"/>
      <c r="H137" s="112"/>
      <c r="I137" s="112"/>
    </row>
    <row r="138" spans="1:9" ht="20.25" customHeight="1" x14ac:dyDescent="0.25">
      <c r="A138" s="108" t="s">
        <v>184</v>
      </c>
      <c r="B138" s="110"/>
      <c r="C138" s="111"/>
      <c r="D138" s="110"/>
      <c r="E138" s="112"/>
      <c r="F138" s="113"/>
      <c r="G138" s="113"/>
      <c r="H138" s="112"/>
      <c r="I138" s="112"/>
    </row>
    <row r="139" spans="1:9" ht="20.25" customHeight="1" x14ac:dyDescent="0.25">
      <c r="A139" s="108" t="s">
        <v>185</v>
      </c>
      <c r="B139" s="110"/>
      <c r="C139" s="111"/>
      <c r="D139" s="110"/>
      <c r="E139" s="112"/>
      <c r="F139" s="113"/>
      <c r="G139" s="113"/>
      <c r="H139" s="112"/>
      <c r="I139" s="112"/>
    </row>
    <row r="140" spans="1:9" ht="20.25" customHeight="1" x14ac:dyDescent="0.25">
      <c r="A140" s="108" t="s">
        <v>186</v>
      </c>
      <c r="B140" s="110"/>
      <c r="C140" s="111"/>
      <c r="D140" s="110"/>
      <c r="E140" s="112"/>
      <c r="F140" s="113"/>
      <c r="G140" s="113"/>
      <c r="H140" s="112"/>
      <c r="I140" s="112"/>
    </row>
    <row r="141" spans="1:9" ht="20.25" customHeight="1" x14ac:dyDescent="0.25">
      <c r="A141" s="108" t="s">
        <v>187</v>
      </c>
      <c r="B141" s="110"/>
      <c r="C141" s="111"/>
      <c r="D141" s="110"/>
      <c r="E141" s="112"/>
      <c r="F141" s="113"/>
      <c r="G141" s="113"/>
      <c r="H141" s="112"/>
      <c r="I141" s="112"/>
    </row>
    <row r="142" spans="1:9" ht="20.25" customHeight="1" x14ac:dyDescent="0.25">
      <c r="A142" s="108" t="s">
        <v>188</v>
      </c>
      <c r="B142" s="110"/>
      <c r="C142" s="111"/>
      <c r="D142" s="110"/>
      <c r="E142" s="112"/>
      <c r="F142" s="113"/>
      <c r="G142" s="113"/>
      <c r="H142" s="112"/>
      <c r="I142" s="112"/>
    </row>
    <row r="143" spans="1:9" ht="20.25" customHeight="1" x14ac:dyDescent="0.25">
      <c r="A143" s="108" t="s">
        <v>189</v>
      </c>
      <c r="B143" s="110"/>
      <c r="C143" s="111"/>
      <c r="D143" s="110"/>
      <c r="E143" s="112"/>
      <c r="F143" s="113"/>
      <c r="G143" s="113"/>
      <c r="H143" s="112"/>
      <c r="I143" s="112"/>
    </row>
    <row r="144" spans="1:9" ht="20.25" customHeight="1" x14ac:dyDescent="0.25">
      <c r="A144" s="108" t="s">
        <v>190</v>
      </c>
      <c r="B144" s="110"/>
      <c r="C144" s="111"/>
      <c r="D144" s="110"/>
      <c r="E144" s="112"/>
      <c r="F144" s="113"/>
      <c r="G144" s="113"/>
      <c r="H144" s="112"/>
      <c r="I144" s="112"/>
    </row>
    <row r="145" spans="1:9" ht="20.25" customHeight="1" x14ac:dyDescent="0.25">
      <c r="A145" s="108" t="s">
        <v>191</v>
      </c>
      <c r="B145" s="110"/>
      <c r="C145" s="111"/>
      <c r="D145" s="110"/>
      <c r="E145" s="112"/>
      <c r="F145" s="113"/>
      <c r="G145" s="113"/>
      <c r="H145" s="112"/>
      <c r="I145" s="112"/>
    </row>
    <row r="146" spans="1:9" ht="20.25" customHeight="1" x14ac:dyDescent="0.25">
      <c r="A146" s="108" t="s">
        <v>192</v>
      </c>
      <c r="B146" s="110"/>
      <c r="C146" s="111"/>
      <c r="D146" s="110"/>
      <c r="E146" s="112"/>
      <c r="F146" s="113"/>
      <c r="G146" s="113"/>
      <c r="H146" s="112"/>
      <c r="I146" s="112"/>
    </row>
    <row r="147" spans="1:9" ht="20.25" customHeight="1" x14ac:dyDescent="0.25">
      <c r="A147" s="108" t="s">
        <v>193</v>
      </c>
      <c r="B147" s="110"/>
      <c r="C147" s="111"/>
      <c r="D147" s="110"/>
      <c r="E147" s="112"/>
      <c r="F147" s="113"/>
      <c r="G147" s="113"/>
      <c r="H147" s="112"/>
      <c r="I147" s="112"/>
    </row>
    <row r="148" spans="1:9" ht="20.25" customHeight="1" x14ac:dyDescent="0.25">
      <c r="A148" s="108" t="s">
        <v>194</v>
      </c>
      <c r="B148" s="110"/>
      <c r="C148" s="111"/>
      <c r="D148" s="110"/>
      <c r="E148" s="112"/>
      <c r="F148" s="113"/>
      <c r="G148" s="113"/>
      <c r="H148" s="112"/>
      <c r="I148" s="112"/>
    </row>
    <row r="149" spans="1:9" ht="20.25" customHeight="1" x14ac:dyDescent="0.25">
      <c r="A149" s="108" t="s">
        <v>195</v>
      </c>
      <c r="B149" s="110"/>
      <c r="C149" s="111"/>
      <c r="D149" s="110"/>
      <c r="E149" s="112"/>
      <c r="F149" s="113"/>
      <c r="G149" s="113"/>
      <c r="H149" s="112"/>
      <c r="I149" s="112"/>
    </row>
    <row r="150" spans="1:9" ht="20.25" customHeight="1" x14ac:dyDescent="0.25">
      <c r="A150" s="108" t="s">
        <v>196</v>
      </c>
      <c r="B150" s="110"/>
      <c r="C150" s="111"/>
      <c r="D150" s="110"/>
      <c r="E150" s="112"/>
      <c r="F150" s="113"/>
      <c r="G150" s="113"/>
      <c r="H150" s="112"/>
      <c r="I150" s="112"/>
    </row>
    <row r="151" spans="1:9" ht="20.25" customHeight="1" x14ac:dyDescent="0.25">
      <c r="A151" s="108" t="s">
        <v>197</v>
      </c>
      <c r="B151" s="110"/>
      <c r="C151" s="111"/>
      <c r="D151" s="110"/>
      <c r="E151" s="112"/>
      <c r="F151" s="113"/>
      <c r="G151" s="113"/>
      <c r="H151" s="112"/>
      <c r="I151" s="112"/>
    </row>
    <row r="152" spans="1:9" ht="20.25" customHeight="1" x14ac:dyDescent="0.25">
      <c r="A152" s="108" t="s">
        <v>198</v>
      </c>
      <c r="B152" s="110"/>
      <c r="C152" s="111"/>
      <c r="D152" s="110"/>
      <c r="E152" s="112"/>
      <c r="F152" s="113"/>
      <c r="G152" s="113"/>
      <c r="H152" s="112"/>
      <c r="I152" s="112"/>
    </row>
    <row r="153" spans="1:9" ht="20.25" customHeight="1" x14ac:dyDescent="0.25">
      <c r="A153" s="108" t="s">
        <v>199</v>
      </c>
      <c r="B153" s="110"/>
      <c r="C153" s="111"/>
      <c r="D153" s="110"/>
      <c r="E153" s="112"/>
      <c r="F153" s="113"/>
      <c r="G153" s="113"/>
      <c r="H153" s="112"/>
      <c r="I153" s="112"/>
    </row>
    <row r="154" spans="1:9" ht="20.25" customHeight="1" x14ac:dyDescent="0.25">
      <c r="A154" s="108" t="s">
        <v>200</v>
      </c>
      <c r="B154" s="110"/>
      <c r="C154" s="111"/>
      <c r="D154" s="110"/>
      <c r="E154" s="112"/>
      <c r="F154" s="113"/>
      <c r="G154" s="113"/>
      <c r="H154" s="112"/>
      <c r="I154" s="112"/>
    </row>
    <row r="155" spans="1:9" ht="20.25" customHeight="1" x14ac:dyDescent="0.25">
      <c r="A155" s="108" t="s">
        <v>201</v>
      </c>
      <c r="B155" s="110"/>
      <c r="C155" s="111"/>
      <c r="D155" s="110"/>
      <c r="E155" s="112"/>
      <c r="F155" s="113"/>
      <c r="G155" s="113"/>
      <c r="H155" s="112"/>
      <c r="I155" s="112"/>
    </row>
    <row r="156" spans="1:9" ht="20.25" customHeight="1" x14ac:dyDescent="0.25">
      <c r="A156" s="108" t="s">
        <v>202</v>
      </c>
      <c r="B156" s="110"/>
      <c r="C156" s="111"/>
      <c r="D156" s="110"/>
      <c r="E156" s="112"/>
      <c r="F156" s="113"/>
      <c r="G156" s="113"/>
      <c r="H156" s="112"/>
      <c r="I156" s="112"/>
    </row>
    <row r="157" spans="1:9" ht="20.25" customHeight="1" x14ac:dyDescent="0.25">
      <c r="A157" s="108" t="s">
        <v>203</v>
      </c>
      <c r="B157" s="110"/>
      <c r="C157" s="111"/>
      <c r="D157" s="110"/>
      <c r="E157" s="112"/>
      <c r="F157" s="113"/>
      <c r="G157" s="113"/>
      <c r="H157" s="112"/>
      <c r="I157" s="112"/>
    </row>
    <row r="158" spans="1:9" ht="20.25" customHeight="1" x14ac:dyDescent="0.25">
      <c r="A158" s="108" t="s">
        <v>204</v>
      </c>
      <c r="B158" s="110"/>
      <c r="C158" s="111"/>
      <c r="D158" s="110"/>
      <c r="E158" s="112"/>
      <c r="F158" s="113"/>
      <c r="G158" s="113"/>
      <c r="H158" s="112"/>
      <c r="I158" s="112"/>
    </row>
    <row r="159" spans="1:9" ht="20.25" customHeight="1" x14ac:dyDescent="0.25">
      <c r="A159" s="108" t="s">
        <v>205</v>
      </c>
      <c r="B159" s="110"/>
      <c r="C159" s="111"/>
      <c r="D159" s="110"/>
      <c r="E159" s="112"/>
      <c r="F159" s="113"/>
      <c r="G159" s="113"/>
      <c r="H159" s="112"/>
      <c r="I159" s="112"/>
    </row>
    <row r="160" spans="1:9" ht="20.25" customHeight="1" x14ac:dyDescent="0.25">
      <c r="A160" s="108" t="s">
        <v>206</v>
      </c>
      <c r="B160" s="110"/>
      <c r="C160" s="111"/>
      <c r="D160" s="110"/>
      <c r="E160" s="112"/>
      <c r="F160" s="113"/>
      <c r="G160" s="113"/>
      <c r="H160" s="112"/>
      <c r="I160" s="112"/>
    </row>
    <row r="161" spans="1:9" ht="20.25" customHeight="1" x14ac:dyDescent="0.25">
      <c r="A161" s="108" t="s">
        <v>207</v>
      </c>
      <c r="B161" s="110"/>
      <c r="C161" s="111"/>
      <c r="D161" s="110"/>
      <c r="E161" s="112"/>
      <c r="F161" s="113"/>
      <c r="G161" s="113"/>
      <c r="H161" s="112"/>
      <c r="I161" s="112"/>
    </row>
    <row r="162" spans="1:9" ht="20.25" customHeight="1" x14ac:dyDescent="0.25">
      <c r="A162" s="108" t="s">
        <v>208</v>
      </c>
      <c r="B162" s="110"/>
      <c r="C162" s="111"/>
      <c r="D162" s="110"/>
      <c r="E162" s="112"/>
      <c r="F162" s="113"/>
      <c r="G162" s="113"/>
      <c r="H162" s="112"/>
      <c r="I162" s="112"/>
    </row>
    <row r="163" spans="1:9" ht="20.25" customHeight="1" x14ac:dyDescent="0.25">
      <c r="A163" s="108" t="s">
        <v>209</v>
      </c>
      <c r="B163" s="110"/>
      <c r="C163" s="111"/>
      <c r="D163" s="110"/>
      <c r="E163" s="112"/>
      <c r="F163" s="113"/>
      <c r="G163" s="113"/>
      <c r="H163" s="112"/>
      <c r="I163" s="112"/>
    </row>
    <row r="164" spans="1:9" ht="20.25" customHeight="1" x14ac:dyDescent="0.25">
      <c r="A164" s="108" t="s">
        <v>210</v>
      </c>
      <c r="B164" s="110"/>
      <c r="C164" s="111"/>
      <c r="D164" s="110"/>
      <c r="E164" s="112"/>
      <c r="F164" s="113"/>
      <c r="G164" s="113"/>
      <c r="H164" s="112"/>
      <c r="I164" s="112"/>
    </row>
    <row r="165" spans="1:9" ht="20.25" customHeight="1" x14ac:dyDescent="0.25">
      <c r="A165" s="108" t="s">
        <v>211</v>
      </c>
      <c r="B165" s="110"/>
      <c r="C165" s="111"/>
      <c r="D165" s="110"/>
      <c r="E165" s="112"/>
      <c r="F165" s="113"/>
      <c r="G165" s="113"/>
      <c r="H165" s="112"/>
      <c r="I165" s="112"/>
    </row>
    <row r="166" spans="1:9" ht="20.25" customHeight="1" x14ac:dyDescent="0.25">
      <c r="A166" s="108" t="s">
        <v>212</v>
      </c>
      <c r="B166" s="110"/>
      <c r="C166" s="111"/>
      <c r="D166" s="110"/>
      <c r="E166" s="112"/>
      <c r="F166" s="113"/>
      <c r="G166" s="113"/>
      <c r="H166" s="112"/>
      <c r="I166" s="112"/>
    </row>
    <row r="167" spans="1:9" ht="20.25" customHeight="1" x14ac:dyDescent="0.25">
      <c r="A167" s="108" t="s">
        <v>213</v>
      </c>
      <c r="B167" s="110"/>
      <c r="C167" s="111"/>
      <c r="D167" s="110"/>
      <c r="E167" s="112"/>
      <c r="F167" s="113"/>
      <c r="G167" s="113"/>
      <c r="H167" s="112"/>
      <c r="I167" s="112"/>
    </row>
    <row r="168" spans="1:9" ht="20.25" customHeight="1" x14ac:dyDescent="0.25">
      <c r="A168" s="108" t="s">
        <v>214</v>
      </c>
      <c r="B168" s="110"/>
      <c r="C168" s="111"/>
      <c r="D168" s="110"/>
      <c r="E168" s="112"/>
      <c r="F168" s="113"/>
      <c r="G168" s="113"/>
      <c r="H168" s="112"/>
      <c r="I168" s="112"/>
    </row>
    <row r="169" spans="1:9" ht="20.25" customHeight="1" x14ac:dyDescent="0.25">
      <c r="A169" s="108" t="s">
        <v>215</v>
      </c>
      <c r="B169" s="110"/>
      <c r="C169" s="111"/>
      <c r="D169" s="110"/>
      <c r="E169" s="112"/>
      <c r="F169" s="113"/>
      <c r="G169" s="113"/>
      <c r="H169" s="112"/>
      <c r="I169" s="112"/>
    </row>
    <row r="170" spans="1:9" ht="20.25" customHeight="1" x14ac:dyDescent="0.25">
      <c r="A170" s="108" t="s">
        <v>216</v>
      </c>
      <c r="B170" s="110"/>
      <c r="C170" s="111"/>
      <c r="D170" s="110"/>
      <c r="E170" s="112"/>
      <c r="F170" s="113"/>
      <c r="G170" s="113"/>
      <c r="H170" s="112"/>
      <c r="I170" s="112"/>
    </row>
    <row r="171" spans="1:9" ht="20.25" customHeight="1" x14ac:dyDescent="0.25">
      <c r="A171" s="108" t="s">
        <v>217</v>
      </c>
      <c r="B171" s="110"/>
      <c r="C171" s="111"/>
      <c r="D171" s="110"/>
      <c r="E171" s="112"/>
      <c r="F171" s="113"/>
      <c r="G171" s="113"/>
      <c r="H171" s="112"/>
      <c r="I171" s="112"/>
    </row>
    <row r="172" spans="1:9" ht="20.25" customHeight="1" x14ac:dyDescent="0.25">
      <c r="A172" s="108" t="s">
        <v>218</v>
      </c>
      <c r="B172" s="110"/>
      <c r="C172" s="111"/>
      <c r="D172" s="110"/>
      <c r="E172" s="112"/>
      <c r="F172" s="113"/>
      <c r="G172" s="113"/>
      <c r="H172" s="112"/>
      <c r="I172" s="112"/>
    </row>
    <row r="173" spans="1:9" ht="20.25" customHeight="1" x14ac:dyDescent="0.25">
      <c r="A173" s="108" t="s">
        <v>219</v>
      </c>
      <c r="B173" s="110"/>
      <c r="C173" s="111"/>
      <c r="D173" s="110"/>
      <c r="E173" s="112"/>
      <c r="F173" s="113"/>
      <c r="G173" s="113"/>
      <c r="H173" s="112"/>
      <c r="I173" s="112"/>
    </row>
    <row r="174" spans="1:9" ht="20.25" customHeight="1" x14ac:dyDescent="0.25">
      <c r="A174" s="108" t="s">
        <v>220</v>
      </c>
      <c r="B174" s="110"/>
      <c r="C174" s="111"/>
      <c r="D174" s="110"/>
      <c r="E174" s="112"/>
      <c r="F174" s="113"/>
      <c r="G174" s="113"/>
      <c r="H174" s="112"/>
      <c r="I174" s="112"/>
    </row>
    <row r="175" spans="1:9" ht="20.25" customHeight="1" x14ac:dyDescent="0.25">
      <c r="A175" s="108" t="s">
        <v>221</v>
      </c>
      <c r="B175" s="110"/>
      <c r="C175" s="111"/>
      <c r="D175" s="110"/>
      <c r="E175" s="112"/>
      <c r="F175" s="113"/>
      <c r="G175" s="113"/>
      <c r="H175" s="112"/>
      <c r="I175" s="112"/>
    </row>
    <row r="176" spans="1:9" ht="20.25" customHeight="1" x14ac:dyDescent="0.25">
      <c r="A176" s="108" t="s">
        <v>222</v>
      </c>
      <c r="B176" s="110"/>
      <c r="C176" s="111"/>
      <c r="D176" s="110"/>
      <c r="E176" s="112"/>
      <c r="F176" s="113"/>
      <c r="G176" s="113"/>
      <c r="H176" s="112"/>
      <c r="I176" s="112"/>
    </row>
    <row r="177" spans="1:9" ht="20.25" customHeight="1" x14ac:dyDescent="0.25">
      <c r="A177" s="108" t="s">
        <v>223</v>
      </c>
      <c r="B177" s="110"/>
      <c r="C177" s="111"/>
      <c r="D177" s="110"/>
      <c r="E177" s="112"/>
      <c r="F177" s="113"/>
      <c r="G177" s="113"/>
      <c r="H177" s="112"/>
      <c r="I177" s="112"/>
    </row>
    <row r="178" spans="1:9" ht="20.25" customHeight="1" x14ac:dyDescent="0.25">
      <c r="A178" s="108" t="s">
        <v>224</v>
      </c>
      <c r="B178" s="110"/>
      <c r="C178" s="111"/>
      <c r="D178" s="110"/>
      <c r="E178" s="112"/>
      <c r="F178" s="113"/>
      <c r="G178" s="113"/>
      <c r="H178" s="112"/>
      <c r="I178" s="112"/>
    </row>
    <row r="179" spans="1:9" ht="20.25" customHeight="1" x14ac:dyDescent="0.25">
      <c r="A179" s="108" t="s">
        <v>225</v>
      </c>
      <c r="B179" s="110"/>
      <c r="C179" s="111"/>
      <c r="D179" s="110"/>
      <c r="E179" s="112"/>
      <c r="F179" s="113"/>
      <c r="G179" s="113"/>
      <c r="H179" s="112"/>
      <c r="I179" s="112"/>
    </row>
    <row r="180" spans="1:9" ht="20.25" customHeight="1" x14ac:dyDescent="0.25">
      <c r="A180" s="108" t="s">
        <v>226</v>
      </c>
      <c r="B180" s="110"/>
      <c r="C180" s="111"/>
      <c r="D180" s="110"/>
      <c r="E180" s="112"/>
      <c r="F180" s="113"/>
      <c r="G180" s="113"/>
      <c r="H180" s="112"/>
      <c r="I180" s="112"/>
    </row>
    <row r="181" spans="1:9" ht="20.25" customHeight="1" x14ac:dyDescent="0.25">
      <c r="A181" s="108" t="s">
        <v>227</v>
      </c>
      <c r="B181" s="110"/>
      <c r="C181" s="111"/>
      <c r="D181" s="110"/>
      <c r="E181" s="112"/>
      <c r="F181" s="113"/>
      <c r="G181" s="113"/>
      <c r="H181" s="112"/>
      <c r="I181" s="112"/>
    </row>
    <row r="182" spans="1:9" ht="20.25" customHeight="1" x14ac:dyDescent="0.25">
      <c r="A182" s="108" t="s">
        <v>228</v>
      </c>
      <c r="B182" s="110"/>
      <c r="C182" s="111"/>
      <c r="D182" s="110"/>
      <c r="E182" s="112"/>
      <c r="F182" s="113"/>
      <c r="G182" s="113"/>
      <c r="H182" s="112"/>
      <c r="I182" s="112"/>
    </row>
    <row r="183" spans="1:9" ht="20.25" customHeight="1" x14ac:dyDescent="0.25">
      <c r="A183" s="108" t="s">
        <v>229</v>
      </c>
      <c r="B183" s="110"/>
      <c r="C183" s="111"/>
      <c r="D183" s="110"/>
      <c r="E183" s="112"/>
      <c r="F183" s="113"/>
      <c r="G183" s="113"/>
      <c r="H183" s="112"/>
      <c r="I183" s="112"/>
    </row>
    <row r="184" spans="1:9" ht="20.25" customHeight="1" x14ac:dyDescent="0.25">
      <c r="A184" s="108" t="s">
        <v>230</v>
      </c>
      <c r="B184" s="110"/>
      <c r="C184" s="111"/>
      <c r="D184" s="110"/>
      <c r="E184" s="112"/>
      <c r="F184" s="113"/>
      <c r="G184" s="113"/>
      <c r="H184" s="112"/>
      <c r="I184" s="112"/>
    </row>
    <row r="185" spans="1:9" ht="20.25" customHeight="1" x14ac:dyDescent="0.25">
      <c r="A185" s="108" t="s">
        <v>231</v>
      </c>
      <c r="B185" s="110"/>
      <c r="C185" s="111"/>
      <c r="D185" s="110"/>
      <c r="E185" s="112"/>
      <c r="F185" s="113"/>
      <c r="G185" s="113"/>
      <c r="H185" s="112"/>
      <c r="I185" s="112"/>
    </row>
    <row r="186" spans="1:9" ht="20.25" customHeight="1" x14ac:dyDescent="0.25">
      <c r="A186" s="108" t="s">
        <v>232</v>
      </c>
      <c r="B186" s="110"/>
      <c r="C186" s="111"/>
      <c r="D186" s="110"/>
      <c r="E186" s="112"/>
      <c r="F186" s="113"/>
      <c r="G186" s="113"/>
      <c r="H186" s="112"/>
      <c r="I186" s="112"/>
    </row>
    <row r="187" spans="1:9" ht="20.25" customHeight="1" x14ac:dyDescent="0.25">
      <c r="A187" s="108" t="s">
        <v>233</v>
      </c>
      <c r="B187" s="110"/>
      <c r="C187" s="111"/>
      <c r="D187" s="110"/>
      <c r="E187" s="112"/>
      <c r="F187" s="113"/>
      <c r="G187" s="113"/>
      <c r="H187" s="112"/>
      <c r="I187" s="112"/>
    </row>
    <row r="188" spans="1:9" ht="20.25" customHeight="1" x14ac:dyDescent="0.25">
      <c r="A188" s="108" t="s">
        <v>234</v>
      </c>
      <c r="B188" s="110"/>
      <c r="C188" s="111"/>
      <c r="D188" s="110"/>
      <c r="E188" s="112"/>
      <c r="F188" s="113"/>
      <c r="G188" s="113"/>
      <c r="H188" s="112"/>
      <c r="I188" s="112"/>
    </row>
    <row r="189" spans="1:9" ht="20.25" customHeight="1" x14ac:dyDescent="0.25">
      <c r="A189" s="108" t="s">
        <v>235</v>
      </c>
      <c r="B189" s="110"/>
      <c r="C189" s="111"/>
      <c r="D189" s="110"/>
      <c r="E189" s="112"/>
      <c r="F189" s="113"/>
      <c r="G189" s="113"/>
      <c r="H189" s="112"/>
      <c r="I189" s="112"/>
    </row>
    <row r="190" spans="1:9" ht="20.25" customHeight="1" x14ac:dyDescent="0.25">
      <c r="A190" s="108" t="s">
        <v>236</v>
      </c>
      <c r="B190" s="110"/>
      <c r="C190" s="111"/>
      <c r="D190" s="110"/>
      <c r="E190" s="112"/>
      <c r="F190" s="113"/>
      <c r="G190" s="113"/>
      <c r="H190" s="112"/>
      <c r="I190" s="112"/>
    </row>
    <row r="191" spans="1:9" ht="20.25" customHeight="1" x14ac:dyDescent="0.25">
      <c r="A191" s="108" t="s">
        <v>237</v>
      </c>
      <c r="B191" s="110"/>
      <c r="C191" s="111"/>
      <c r="D191" s="110"/>
      <c r="E191" s="112"/>
      <c r="F191" s="113"/>
      <c r="G191" s="113"/>
      <c r="H191" s="112"/>
      <c r="I191" s="112"/>
    </row>
    <row r="192" spans="1:9" ht="20.25" customHeight="1" x14ac:dyDescent="0.25">
      <c r="A192" s="108" t="s">
        <v>238</v>
      </c>
      <c r="B192" s="110"/>
      <c r="C192" s="111"/>
      <c r="D192" s="110"/>
      <c r="E192" s="112"/>
      <c r="F192" s="113"/>
      <c r="G192" s="113"/>
      <c r="H192" s="112"/>
      <c r="I192" s="112"/>
    </row>
    <row r="193" spans="1:9" ht="20.25" customHeight="1" x14ac:dyDescent="0.25">
      <c r="A193" s="108" t="s">
        <v>239</v>
      </c>
      <c r="B193" s="110"/>
      <c r="C193" s="111"/>
      <c r="D193" s="110"/>
      <c r="E193" s="112"/>
      <c r="F193" s="113"/>
      <c r="G193" s="113"/>
      <c r="H193" s="112"/>
      <c r="I193" s="112"/>
    </row>
    <row r="194" spans="1:9" ht="20.25" customHeight="1" x14ac:dyDescent="0.25">
      <c r="A194" s="108" t="s">
        <v>240</v>
      </c>
      <c r="B194" s="110"/>
      <c r="C194" s="111"/>
      <c r="D194" s="110"/>
      <c r="E194" s="112"/>
      <c r="F194" s="113"/>
      <c r="G194" s="113"/>
      <c r="H194" s="112"/>
      <c r="I194" s="112"/>
    </row>
    <row r="195" spans="1:9" ht="20.25" customHeight="1" x14ac:dyDescent="0.25">
      <c r="A195" s="108" t="s">
        <v>241</v>
      </c>
      <c r="B195" s="110"/>
      <c r="C195" s="111"/>
      <c r="D195" s="110"/>
      <c r="E195" s="112"/>
      <c r="F195" s="113"/>
      <c r="G195" s="113"/>
      <c r="H195" s="112"/>
      <c r="I195" s="112"/>
    </row>
    <row r="196" spans="1:9" ht="20.25" customHeight="1" x14ac:dyDescent="0.25">
      <c r="A196" s="108" t="s">
        <v>242</v>
      </c>
      <c r="B196" s="110"/>
      <c r="C196" s="111"/>
      <c r="D196" s="110"/>
      <c r="E196" s="112"/>
      <c r="F196" s="113"/>
      <c r="G196" s="113"/>
      <c r="H196" s="112"/>
      <c r="I196" s="112"/>
    </row>
    <row r="197" spans="1:9" ht="20.25" customHeight="1" x14ac:dyDescent="0.25">
      <c r="A197" s="108" t="s">
        <v>243</v>
      </c>
      <c r="B197" s="110"/>
      <c r="C197" s="111"/>
      <c r="D197" s="110"/>
      <c r="E197" s="112"/>
      <c r="F197" s="113"/>
      <c r="G197" s="113"/>
      <c r="H197" s="112"/>
      <c r="I197" s="112"/>
    </row>
    <row r="198" spans="1:9" ht="20.25" customHeight="1" x14ac:dyDescent="0.25">
      <c r="A198" s="108" t="s">
        <v>244</v>
      </c>
      <c r="B198" s="110"/>
      <c r="C198" s="111"/>
      <c r="D198" s="110"/>
      <c r="E198" s="112"/>
      <c r="F198" s="113"/>
      <c r="G198" s="113"/>
      <c r="H198" s="112"/>
      <c r="I198" s="112"/>
    </row>
    <row r="199" spans="1:9" ht="20.25" customHeight="1" x14ac:dyDescent="0.25">
      <c r="A199" s="108" t="s">
        <v>245</v>
      </c>
      <c r="B199" s="110"/>
      <c r="C199" s="111"/>
      <c r="D199" s="110"/>
      <c r="E199" s="112"/>
      <c r="F199" s="113"/>
      <c r="G199" s="113"/>
      <c r="H199" s="112"/>
      <c r="I199" s="112"/>
    </row>
    <row r="200" spans="1:9" ht="20.25" customHeight="1" x14ac:dyDescent="0.25">
      <c r="A200" s="108" t="s">
        <v>246</v>
      </c>
      <c r="B200" s="110"/>
      <c r="C200" s="111"/>
      <c r="D200" s="110"/>
      <c r="E200" s="112"/>
      <c r="F200" s="113"/>
      <c r="G200" s="113"/>
      <c r="H200" s="112"/>
      <c r="I200" s="112"/>
    </row>
    <row r="201" spans="1:9" ht="20.25" customHeight="1" x14ac:dyDescent="0.25">
      <c r="A201" s="108" t="s">
        <v>247</v>
      </c>
      <c r="B201" s="110"/>
      <c r="C201" s="111"/>
      <c r="D201" s="110"/>
      <c r="E201" s="112"/>
      <c r="F201" s="113"/>
      <c r="G201" s="113"/>
      <c r="H201" s="112"/>
      <c r="I201" s="112"/>
    </row>
    <row r="202" spans="1:9" ht="20.25" customHeight="1" x14ac:dyDescent="0.25">
      <c r="A202" s="108" t="s">
        <v>248</v>
      </c>
      <c r="B202" s="110"/>
      <c r="C202" s="111"/>
      <c r="D202" s="110"/>
      <c r="E202" s="112"/>
      <c r="F202" s="113"/>
      <c r="G202" s="113"/>
      <c r="H202" s="112"/>
      <c r="I202" s="112"/>
    </row>
    <row r="203" spans="1:9" ht="20.25" customHeight="1" x14ac:dyDescent="0.25">
      <c r="A203" s="108" t="s">
        <v>249</v>
      </c>
      <c r="B203" s="110"/>
      <c r="C203" s="111"/>
      <c r="D203" s="110"/>
      <c r="E203" s="112"/>
      <c r="F203" s="113"/>
      <c r="G203" s="113"/>
      <c r="H203" s="112"/>
      <c r="I203" s="112"/>
    </row>
    <row r="204" spans="1:9" ht="20.25" customHeight="1" x14ac:dyDescent="0.25">
      <c r="A204" s="108" t="s">
        <v>250</v>
      </c>
      <c r="B204" s="110"/>
      <c r="C204" s="111"/>
      <c r="D204" s="110"/>
      <c r="E204" s="112"/>
      <c r="F204" s="113"/>
      <c r="G204" s="113"/>
      <c r="H204" s="112"/>
      <c r="I204" s="112"/>
    </row>
    <row r="205" spans="1:9" ht="20.25" customHeight="1" x14ac:dyDescent="0.25">
      <c r="A205" s="108" t="s">
        <v>251</v>
      </c>
      <c r="B205" s="110"/>
      <c r="C205" s="111"/>
      <c r="D205" s="110"/>
      <c r="E205" s="112"/>
      <c r="F205" s="113"/>
      <c r="G205" s="113"/>
      <c r="H205" s="112"/>
      <c r="I205" s="112"/>
    </row>
    <row r="206" spans="1:9" ht="20.25" customHeight="1" x14ac:dyDescent="0.25">
      <c r="A206" s="108" t="s">
        <v>252</v>
      </c>
      <c r="B206" s="110"/>
      <c r="C206" s="111"/>
      <c r="D206" s="110"/>
      <c r="E206" s="112"/>
      <c r="F206" s="113"/>
      <c r="G206" s="113"/>
      <c r="H206" s="112"/>
      <c r="I206" s="112"/>
    </row>
    <row r="207" spans="1:9" ht="20.25" customHeight="1" x14ac:dyDescent="0.25">
      <c r="A207" s="108" t="s">
        <v>253</v>
      </c>
      <c r="B207" s="110"/>
      <c r="C207" s="111"/>
      <c r="D207" s="110"/>
      <c r="E207" s="112"/>
      <c r="F207" s="113"/>
      <c r="G207" s="113"/>
      <c r="H207" s="112"/>
      <c r="I207" s="112"/>
    </row>
    <row r="208" spans="1:9" ht="20.25" customHeight="1" x14ac:dyDescent="0.25">
      <c r="A208" s="108" t="s">
        <v>254</v>
      </c>
      <c r="B208" s="110"/>
      <c r="C208" s="111"/>
      <c r="D208" s="110"/>
      <c r="E208" s="112"/>
      <c r="F208" s="113"/>
      <c r="G208" s="113"/>
      <c r="H208" s="112"/>
      <c r="I208" s="112"/>
    </row>
    <row r="209" spans="1:9" ht="20.25" customHeight="1" x14ac:dyDescent="0.25">
      <c r="A209" s="108" t="s">
        <v>255</v>
      </c>
      <c r="B209" s="110"/>
      <c r="C209" s="111"/>
      <c r="D209" s="110"/>
      <c r="E209" s="112"/>
      <c r="F209" s="113"/>
      <c r="G209" s="113"/>
      <c r="H209" s="112"/>
      <c r="I209" s="112"/>
    </row>
    <row r="210" spans="1:9" ht="20.25" customHeight="1" x14ac:dyDescent="0.25">
      <c r="A210" s="108" t="s">
        <v>256</v>
      </c>
      <c r="B210" s="110"/>
      <c r="C210" s="111"/>
      <c r="D210" s="110"/>
      <c r="E210" s="112"/>
      <c r="F210" s="113"/>
      <c r="G210" s="113"/>
      <c r="H210" s="112"/>
      <c r="I210" s="112"/>
    </row>
    <row r="211" spans="1:9" ht="20.25" customHeight="1" x14ac:dyDescent="0.25">
      <c r="A211" s="108" t="s">
        <v>257</v>
      </c>
      <c r="B211" s="110"/>
      <c r="C211" s="111"/>
      <c r="D211" s="110"/>
      <c r="E211" s="112"/>
      <c r="F211" s="113"/>
      <c r="G211" s="113"/>
      <c r="H211" s="112"/>
      <c r="I211" s="112"/>
    </row>
    <row r="212" spans="1:9" ht="20.25" customHeight="1" x14ac:dyDescent="0.25">
      <c r="A212" s="108" t="s">
        <v>258</v>
      </c>
      <c r="B212" s="110"/>
      <c r="C212" s="111"/>
      <c r="D212" s="110"/>
      <c r="E212" s="112"/>
      <c r="F212" s="113"/>
      <c r="G212" s="113"/>
      <c r="H212" s="112"/>
      <c r="I212" s="112"/>
    </row>
    <row r="213" spans="1:9" ht="20.25" customHeight="1" x14ac:dyDescent="0.25">
      <c r="A213" s="108" t="s">
        <v>259</v>
      </c>
      <c r="B213" s="110"/>
      <c r="C213" s="111"/>
      <c r="D213" s="110"/>
      <c r="E213" s="112"/>
      <c r="F213" s="113"/>
      <c r="G213" s="113"/>
      <c r="H213" s="112"/>
      <c r="I213" s="112"/>
    </row>
    <row r="214" spans="1:9" ht="20.25" customHeight="1" x14ac:dyDescent="0.25">
      <c r="A214" s="108" t="s">
        <v>260</v>
      </c>
      <c r="B214" s="110"/>
      <c r="C214" s="111"/>
      <c r="D214" s="110"/>
      <c r="E214" s="112"/>
      <c r="F214" s="113"/>
      <c r="G214" s="113"/>
      <c r="H214" s="112"/>
      <c r="I214" s="112"/>
    </row>
    <row r="215" spans="1:9" ht="20.25" customHeight="1" x14ac:dyDescent="0.25">
      <c r="A215" s="108" t="s">
        <v>261</v>
      </c>
      <c r="B215" s="110"/>
      <c r="C215" s="111"/>
      <c r="D215" s="110"/>
      <c r="E215" s="112"/>
      <c r="F215" s="113"/>
      <c r="G215" s="113"/>
      <c r="H215" s="112"/>
      <c r="I215" s="112"/>
    </row>
    <row r="216" spans="1:9" ht="20.25" customHeight="1" x14ac:dyDescent="0.25">
      <c r="A216" s="108" t="s">
        <v>262</v>
      </c>
      <c r="B216" s="110"/>
      <c r="C216" s="111"/>
      <c r="D216" s="110"/>
      <c r="E216" s="112"/>
      <c r="F216" s="113"/>
      <c r="G216" s="113"/>
      <c r="H216" s="112"/>
      <c r="I216" s="112"/>
    </row>
    <row r="217" spans="1:9" ht="20.25" customHeight="1" x14ac:dyDescent="0.25">
      <c r="A217" s="108" t="s">
        <v>263</v>
      </c>
      <c r="B217" s="110"/>
      <c r="C217" s="111"/>
      <c r="D217" s="110"/>
      <c r="E217" s="112"/>
      <c r="F217" s="113"/>
      <c r="G217" s="113"/>
      <c r="H217" s="112"/>
      <c r="I217" s="112"/>
    </row>
    <row r="218" spans="1:9" ht="20.25" customHeight="1" x14ac:dyDescent="0.25">
      <c r="A218" s="108" t="s">
        <v>264</v>
      </c>
      <c r="B218" s="110"/>
      <c r="C218" s="111"/>
      <c r="D218" s="110"/>
      <c r="E218" s="112"/>
      <c r="F218" s="113"/>
      <c r="G218" s="113"/>
      <c r="H218" s="112"/>
      <c r="I218" s="112"/>
    </row>
    <row r="219" spans="1:9" ht="20.25" customHeight="1" x14ac:dyDescent="0.25">
      <c r="A219" s="108" t="s">
        <v>265</v>
      </c>
      <c r="B219" s="110"/>
      <c r="C219" s="111"/>
      <c r="D219" s="110"/>
      <c r="E219" s="112"/>
      <c r="F219" s="113"/>
      <c r="G219" s="113"/>
      <c r="H219" s="112"/>
      <c r="I219" s="112"/>
    </row>
  </sheetData>
  <sheetProtection algorithmName="SHA-512" hashValue="tnEdYYuoFcHca8XLCJBvOyZLNeFBDzAytbpZno02F4IYhmlMqhreOXooihMdYsR2E+cShVgbjhBUuMMXUHw4sw==" saltValue="9c0klILPSV3ObwJwuYNyKw==" spinCount="100000" sheet="1" objects="1" scenarios="1"/>
  <mergeCells count="8">
    <mergeCell ref="C13:E13"/>
    <mergeCell ref="C14:E14"/>
    <mergeCell ref="C7:E7"/>
    <mergeCell ref="C8:E8"/>
    <mergeCell ref="C9:E9"/>
    <mergeCell ref="C10:E10"/>
    <mergeCell ref="C11:E11"/>
    <mergeCell ref="C12:E12"/>
  </mergeCells>
  <dataValidations count="1">
    <dataValidation operator="equal" allowBlank="1" showInputMessage="1" showErrorMessage="1" sqref="A19:A219" xr:uid="{3E4EE021-17C4-4A22-A653-A3D34D879AC9}"/>
  </dataValidations>
  <hyperlinks>
    <hyperlink ref="H20" r:id="rId1" xr:uid="{4E8A2825-B2A3-400B-8129-A7EB80A0D264}"/>
    <hyperlink ref="C12" r:id="rId2" xr:uid="{74DBE934-5288-4C8A-A820-1944B1CDA4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85676-9CC2-4CDC-BFD5-533805D19ADC}">
  <sheetPr>
    <pageSetUpPr fitToPage="1"/>
  </sheetPr>
  <dimension ref="A1:Z29"/>
  <sheetViews>
    <sheetView showGridLines="0" zoomScale="110" zoomScaleNormal="110" workbookViewId="0">
      <selection activeCell="C5" sqref="C5"/>
    </sheetView>
  </sheetViews>
  <sheetFormatPr baseColWidth="10" defaultRowHeight="15" x14ac:dyDescent="0.25"/>
  <cols>
    <col min="1" max="1" width="2.28515625" customWidth="1"/>
    <col min="2" max="2" width="28.85546875" bestFit="1" customWidth="1"/>
    <col min="3" max="3" width="73.5703125" customWidth="1"/>
    <col min="6" max="6" width="13.42578125" customWidth="1"/>
    <col min="8" max="8" width="2.42578125" customWidth="1"/>
    <col min="9" max="26" width="11.42578125" style="146"/>
  </cols>
  <sheetData>
    <row r="1" spans="1:7" ht="26.25" x14ac:dyDescent="0.4">
      <c r="A1" s="1" t="s">
        <v>270</v>
      </c>
    </row>
    <row r="3" spans="1:7" ht="15.75" x14ac:dyDescent="0.25">
      <c r="B3" s="8" t="s">
        <v>6</v>
      </c>
    </row>
    <row r="4" spans="1:7" ht="15.75" x14ac:dyDescent="0.25">
      <c r="B4" s="8"/>
    </row>
    <row r="5" spans="1:7" x14ac:dyDescent="0.25">
      <c r="B5" s="17" t="s">
        <v>275</v>
      </c>
      <c r="C5" s="22" t="s">
        <v>62</v>
      </c>
      <c r="D5" s="140"/>
      <c r="E5" s="140"/>
      <c r="F5" s="141"/>
      <c r="G5" s="142"/>
    </row>
    <row r="6" spans="1:7" ht="14.25" customHeight="1" x14ac:dyDescent="0.25">
      <c r="C6" s="135" t="str">
        <f>IF(ISERROR(VLOOKUP(C5,Paramètres!$A$20:$I$219,2,0)),"",VLOOKUP(C5,Paramètres!$A$20:$I$219,2,0))</f>
        <v>Parfums et Cie SARL</v>
      </c>
      <c r="D6" s="140"/>
      <c r="E6" s="140"/>
      <c r="F6" s="141"/>
      <c r="G6" s="143"/>
    </row>
    <row r="7" spans="1:7" ht="7.5" customHeight="1" x14ac:dyDescent="0.25">
      <c r="D7" s="140"/>
      <c r="E7" s="140"/>
      <c r="F7" s="141"/>
      <c r="G7" s="143"/>
    </row>
    <row r="8" spans="1:7" ht="15" customHeight="1" x14ac:dyDescent="0.25">
      <c r="B8" s="17" t="s">
        <v>47</v>
      </c>
      <c r="C8" s="22" t="s">
        <v>49</v>
      </c>
      <c r="D8" s="140"/>
      <c r="E8" s="140"/>
      <c r="F8" s="141"/>
      <c r="G8" s="143"/>
    </row>
    <row r="9" spans="1:7" ht="15" customHeight="1" x14ac:dyDescent="0.25">
      <c r="D9" s="140"/>
      <c r="E9" s="140"/>
      <c r="F9" s="141"/>
      <c r="G9" s="143"/>
    </row>
    <row r="10" spans="1:7" ht="15" customHeight="1" x14ac:dyDescent="0.25">
      <c r="B10" s="17" t="s">
        <v>48</v>
      </c>
      <c r="C10" s="23">
        <v>44531</v>
      </c>
      <c r="D10" s="140"/>
      <c r="E10" s="140"/>
      <c r="F10" s="141"/>
      <c r="G10" s="143"/>
    </row>
    <row r="11" spans="1:7" ht="15" customHeight="1" x14ac:dyDescent="0.25">
      <c r="B11" s="17"/>
      <c r="C11" s="144"/>
      <c r="D11" s="140"/>
      <c r="E11" s="140"/>
      <c r="F11" s="141"/>
      <c r="G11" s="143"/>
    </row>
    <row r="12" spans="1:7" ht="15" customHeight="1" x14ac:dyDescent="0.25">
      <c r="B12" s="17" t="s">
        <v>284</v>
      </c>
      <c r="C12" s="23">
        <v>44550</v>
      </c>
      <c r="D12" s="140"/>
      <c r="E12" s="140"/>
      <c r="F12" s="141"/>
      <c r="G12" s="143"/>
    </row>
    <row r="13" spans="1:7" ht="15" customHeight="1" x14ac:dyDescent="0.25">
      <c r="B13" s="17"/>
      <c r="C13" s="144"/>
      <c r="D13" s="140"/>
      <c r="E13" s="140"/>
      <c r="F13" s="141"/>
      <c r="G13" s="143"/>
    </row>
    <row r="14" spans="1:7" ht="15" customHeight="1" x14ac:dyDescent="0.25">
      <c r="B14" s="17" t="s">
        <v>286</v>
      </c>
      <c r="C14" s="147" t="s">
        <v>287</v>
      </c>
      <c r="D14" s="140"/>
      <c r="E14" s="140"/>
      <c r="F14" s="141"/>
      <c r="G14" s="143"/>
    </row>
    <row r="15" spans="1:7" x14ac:dyDescent="0.25">
      <c r="B15" s="11"/>
      <c r="C15" s="11"/>
      <c r="D15" s="140"/>
      <c r="E15" s="140"/>
      <c r="F15" s="141"/>
      <c r="G15" s="143"/>
    </row>
    <row r="16" spans="1:7" x14ac:dyDescent="0.25">
      <c r="B16" s="12" t="s">
        <v>45</v>
      </c>
      <c r="C16" s="11"/>
      <c r="D16" s="140"/>
      <c r="E16" s="140"/>
      <c r="F16" s="140"/>
      <c r="G16" s="140"/>
    </row>
    <row r="17" spans="2:8" ht="27.75" customHeight="1" x14ac:dyDescent="0.25">
      <c r="D17" s="16" t="s">
        <v>8</v>
      </c>
      <c r="E17" s="16" t="s">
        <v>9</v>
      </c>
      <c r="F17" s="16" t="s">
        <v>10</v>
      </c>
      <c r="G17" s="70" t="s">
        <v>33</v>
      </c>
    </row>
    <row r="18" spans="2:8" ht="39.75" customHeight="1" x14ac:dyDescent="0.25">
      <c r="B18" s="9" t="s">
        <v>11</v>
      </c>
      <c r="C18" s="10" t="s">
        <v>279</v>
      </c>
      <c r="D18" s="14">
        <v>5000</v>
      </c>
      <c r="E18" s="14">
        <v>0.9</v>
      </c>
      <c r="F18" s="15">
        <f>IF(D18*E18=0,"",D18*E18)</f>
        <v>4500</v>
      </c>
      <c r="G18" s="13">
        <v>0.2</v>
      </c>
      <c r="H18" s="84"/>
    </row>
    <row r="19" spans="2:8" ht="39.75" customHeight="1" x14ac:dyDescent="0.25">
      <c r="B19" s="9" t="s">
        <v>12</v>
      </c>
      <c r="C19" s="10" t="s">
        <v>280</v>
      </c>
      <c r="D19" s="14">
        <v>5000</v>
      </c>
      <c r="E19" s="14">
        <v>0.8</v>
      </c>
      <c r="F19" s="15">
        <f>IF(D19*E19=0,"",D19*E19)</f>
        <v>4000</v>
      </c>
      <c r="G19" s="13">
        <v>0.2</v>
      </c>
    </row>
    <row r="20" spans="2:8" ht="39.75" customHeight="1" x14ac:dyDescent="0.25">
      <c r="B20" s="9" t="s">
        <v>13</v>
      </c>
      <c r="C20" s="10" t="s">
        <v>281</v>
      </c>
      <c r="D20" s="14">
        <v>10000</v>
      </c>
      <c r="E20" s="14">
        <v>0.45</v>
      </c>
      <c r="F20" s="15">
        <f t="shared" ref="F20:F28" si="0">IF(D20*E20=0,"",D20*E20)</f>
        <v>4500</v>
      </c>
      <c r="G20" s="13">
        <v>0.2</v>
      </c>
    </row>
    <row r="21" spans="2:8" ht="39.75" customHeight="1" x14ac:dyDescent="0.25">
      <c r="B21" s="9" t="s">
        <v>14</v>
      </c>
      <c r="C21" s="10"/>
      <c r="D21" s="14"/>
      <c r="E21" s="14"/>
      <c r="F21" s="15" t="str">
        <f t="shared" si="0"/>
        <v/>
      </c>
      <c r="G21" s="13"/>
    </row>
    <row r="22" spans="2:8" ht="39.75" customHeight="1" x14ac:dyDescent="0.25">
      <c r="B22" s="9" t="s">
        <v>15</v>
      </c>
      <c r="C22" s="10"/>
      <c r="D22" s="14"/>
      <c r="E22" s="14"/>
      <c r="F22" s="15" t="str">
        <f t="shared" si="0"/>
        <v/>
      </c>
      <c r="G22" s="13"/>
    </row>
    <row r="23" spans="2:8" ht="39.75" customHeight="1" x14ac:dyDescent="0.25">
      <c r="B23" s="9" t="s">
        <v>16</v>
      </c>
      <c r="C23" s="10"/>
      <c r="D23" s="14"/>
      <c r="E23" s="14"/>
      <c r="F23" s="15" t="str">
        <f t="shared" si="0"/>
        <v/>
      </c>
      <c r="G23" s="13"/>
    </row>
    <row r="24" spans="2:8" ht="39.75" customHeight="1" x14ac:dyDescent="0.25">
      <c r="B24" s="9" t="s">
        <v>17</v>
      </c>
      <c r="C24" s="10"/>
      <c r="D24" s="14"/>
      <c r="E24" s="14"/>
      <c r="F24" s="15" t="str">
        <f t="shared" si="0"/>
        <v/>
      </c>
      <c r="G24" s="13"/>
    </row>
    <row r="25" spans="2:8" ht="39.75" customHeight="1" x14ac:dyDescent="0.25">
      <c r="B25" s="9" t="s">
        <v>18</v>
      </c>
      <c r="C25" s="10"/>
      <c r="D25" s="14"/>
      <c r="E25" s="14"/>
      <c r="F25" s="15" t="str">
        <f t="shared" si="0"/>
        <v/>
      </c>
      <c r="G25" s="13"/>
    </row>
    <row r="26" spans="2:8" ht="39.75" customHeight="1" x14ac:dyDescent="0.25">
      <c r="B26" s="9" t="s">
        <v>19</v>
      </c>
      <c r="C26" s="10"/>
      <c r="D26" s="14"/>
      <c r="E26" s="14"/>
      <c r="F26" s="15" t="str">
        <f t="shared" si="0"/>
        <v/>
      </c>
      <c r="G26" s="13"/>
    </row>
    <row r="27" spans="2:8" ht="39.75" customHeight="1" x14ac:dyDescent="0.25">
      <c r="B27" s="9" t="s">
        <v>20</v>
      </c>
      <c r="C27" s="10"/>
      <c r="D27" s="14"/>
      <c r="E27" s="14"/>
      <c r="F27" s="15" t="str">
        <f t="shared" si="0"/>
        <v/>
      </c>
      <c r="G27" s="13"/>
    </row>
    <row r="28" spans="2:8" ht="39.75" customHeight="1" x14ac:dyDescent="0.25">
      <c r="B28" s="9" t="s">
        <v>21</v>
      </c>
      <c r="C28" s="10"/>
      <c r="D28" s="14"/>
      <c r="E28" s="14"/>
      <c r="F28" s="15" t="str">
        <f t="shared" si="0"/>
        <v/>
      </c>
      <c r="G28" s="13"/>
    </row>
    <row r="29" spans="2:8" ht="26.25" customHeight="1" x14ac:dyDescent="0.25">
      <c r="F29" s="136">
        <f>IF(SUM(F18:F28)=0,"",SUM(F18:F28))</f>
        <v>13000</v>
      </c>
    </row>
  </sheetData>
  <sheetProtection algorithmName="SHA-512" hashValue="eARjOruS4999n7OHxBtaYsH0hI3ANolCymjfX0LwBjFVNRU19SCPGVnLn+NbEThrSmKndVdHx4VcuMBgIXXNkg==" saltValue="MUtzOtdq6Yx+YfaXA61Fsw==" spinCount="100000" sheet="1" objects="1" scenarios="1"/>
  <dataValidations count="1">
    <dataValidation type="date" allowBlank="1" showInputMessage="1" showErrorMessage="1" sqref="C10:C13" xr:uid="{25DA608A-FB1A-442C-89FE-430BB61F9D3D}">
      <formula1>1</formula1>
      <formula2>2921942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999E51C-8252-436A-ACE9-31722A07680B}">
          <x14:formula1>
            <xm:f>Paramètres!$G$11:$G$14</xm:f>
          </x14:formula1>
          <xm:sqref>G18:G28</xm:sqref>
        </x14:dataValidation>
        <x14:dataValidation type="list" allowBlank="1" showInputMessage="1" showErrorMessage="1" xr:uid="{24207587-A533-4F59-A2F9-431383722E52}">
          <x14:formula1>
            <xm:f>Paramètres!$A$20:$A$219</xm:f>
          </x14:formula1>
          <xm:sqref>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6BB85-FC16-4127-8395-80C880FF4747}">
  <sheetPr>
    <pageSetUpPr fitToPage="1"/>
  </sheetPr>
  <dimension ref="A1:M45"/>
  <sheetViews>
    <sheetView showGridLines="0" workbookViewId="0"/>
  </sheetViews>
  <sheetFormatPr baseColWidth="10" defaultRowHeight="15" x14ac:dyDescent="0.25"/>
  <cols>
    <col min="1" max="1" width="2.42578125" style="2" customWidth="1"/>
    <col min="2" max="2" width="2.140625" style="2" customWidth="1"/>
    <col min="3" max="3" width="13.7109375" style="2" customWidth="1"/>
    <col min="4" max="4" width="39.5703125" style="2" customWidth="1"/>
    <col min="5" max="5" width="13.140625" style="2" customWidth="1"/>
    <col min="6" max="6" width="12.85546875" style="2" customWidth="1"/>
    <col min="7" max="9" width="14" style="2" customWidth="1"/>
    <col min="10" max="10" width="2.140625" style="2" customWidth="1"/>
    <col min="11" max="11" width="2.5703125" style="2" customWidth="1"/>
  </cols>
  <sheetData>
    <row r="1" spans="2:13" ht="10.5" customHeight="1" thickBot="1" x14ac:dyDescent="0.3"/>
    <row r="2" spans="2:13" ht="15.75" thickTop="1" x14ac:dyDescent="0.25">
      <c r="B2" s="38"/>
      <c r="C2" s="39"/>
      <c r="D2" s="39"/>
      <c r="E2" s="39"/>
      <c r="F2" s="39"/>
      <c r="G2" s="39"/>
      <c r="H2" s="39"/>
      <c r="I2" s="39"/>
      <c r="J2" s="40"/>
    </row>
    <row r="3" spans="2:13" ht="15.75" customHeight="1" x14ac:dyDescent="0.3">
      <c r="B3" s="41"/>
      <c r="C3" s="89" t="str">
        <f>IF(ISBLANK(Paramètres!C8),"",Paramètres!C8)</f>
        <v>Les soins d'Antan</v>
      </c>
      <c r="D3" s="89"/>
      <c r="E3" s="18"/>
      <c r="F3" s="99" t="str">
        <f>IF(ISBLANK(Paramètres!C7),"",Paramètres!C7)</f>
        <v>Dubard cosmétiques SAS</v>
      </c>
      <c r="G3" s="99"/>
      <c r="H3" s="99"/>
      <c r="I3" s="99"/>
      <c r="J3" s="42"/>
      <c r="M3" s="85" t="s">
        <v>42</v>
      </c>
    </row>
    <row r="4" spans="2:13" ht="15.75" customHeight="1" x14ac:dyDescent="0.3">
      <c r="B4" s="41"/>
      <c r="C4" s="89"/>
      <c r="D4" s="89"/>
      <c r="E4" s="18"/>
      <c r="F4" s="97" t="str">
        <f>IF(ISBLANK(Paramètres!C9),"",Paramètres!C9)</f>
        <v>1 côte du Touron</v>
      </c>
      <c r="G4" s="97"/>
      <c r="H4" s="97"/>
      <c r="I4" s="97"/>
      <c r="J4" s="42"/>
      <c r="M4" s="79" t="s">
        <v>50</v>
      </c>
    </row>
    <row r="5" spans="2:13" ht="15.75" customHeight="1" x14ac:dyDescent="0.3">
      <c r="B5" s="41"/>
      <c r="C5" s="89"/>
      <c r="D5" s="89"/>
      <c r="E5" s="18"/>
      <c r="F5" s="97" t="str">
        <f>IF(ISBLANK(Paramètres!C10),"",Paramètres!C10)</f>
        <v>01120 La Perche Ferté</v>
      </c>
      <c r="G5" s="97"/>
      <c r="H5" s="97"/>
      <c r="I5" s="97"/>
      <c r="J5" s="42"/>
      <c r="M5" s="79"/>
    </row>
    <row r="6" spans="2:13" ht="15.75" customHeight="1" x14ac:dyDescent="0.3">
      <c r="B6" s="41"/>
      <c r="C6" s="89"/>
      <c r="D6" s="89"/>
      <c r="E6" s="18"/>
      <c r="F6" s="98">
        <f>IF(ISBLANK(Paramètres!C11),"",Paramètres!C11)</f>
        <v>545454545</v>
      </c>
      <c r="G6" s="98"/>
      <c r="H6" s="98"/>
      <c r="I6" s="98"/>
      <c r="J6" s="42"/>
      <c r="M6" s="79" t="s">
        <v>51</v>
      </c>
    </row>
    <row r="7" spans="2:13" ht="15.75" customHeight="1" thickBot="1" x14ac:dyDescent="0.3">
      <c r="B7" s="41"/>
      <c r="C7" s="90"/>
      <c r="D7" s="90"/>
      <c r="E7" s="18"/>
      <c r="F7" s="88" t="str">
        <f>IF(ISBLANK(Paramètres!C12),"",Paramètres!C12)</f>
        <v>contact@dubard.com</v>
      </c>
      <c r="G7" s="88"/>
      <c r="H7" s="88"/>
      <c r="I7" s="88"/>
      <c r="J7" s="42"/>
    </row>
    <row r="8" spans="2:13" ht="15.75" customHeight="1" thickTop="1" x14ac:dyDescent="0.25">
      <c r="B8" s="41"/>
      <c r="C8" s="20"/>
      <c r="D8" s="20"/>
      <c r="E8" s="18"/>
      <c r="F8" s="88" t="str">
        <f>"Siret : "&amp;IF(ISBLANK(Paramètres!C13),"",Paramètres!C13)</f>
        <v>Siret : 452 452 452 00014</v>
      </c>
      <c r="G8" s="88"/>
      <c r="H8" s="88"/>
      <c r="I8" s="88"/>
      <c r="J8" s="42"/>
    </row>
    <row r="9" spans="2:13" ht="31.5" x14ac:dyDescent="0.25">
      <c r="B9" s="41"/>
      <c r="C9" s="101" t="s">
        <v>54</v>
      </c>
      <c r="D9" s="101"/>
      <c r="E9" s="18"/>
      <c r="F9" s="100" t="str">
        <f>"TVA intracomm : "&amp;IF(ISBLANK(Paramètres!C14),"",Paramètres!C14)</f>
        <v>TVA intracomm : FR854212521255</v>
      </c>
      <c r="G9" s="100"/>
      <c r="H9" s="100"/>
      <c r="I9" s="100"/>
      <c r="J9" s="42"/>
    </row>
    <row r="10" spans="2:13" ht="31.5" x14ac:dyDescent="0.5">
      <c r="B10" s="41"/>
      <c r="C10" s="137" t="s">
        <v>55</v>
      </c>
      <c r="D10" s="138" t="str">
        <f>IF(ISBLANK('Création bon de commande'!C8),"",'Création bon de commande'!C8)</f>
        <v>CC-0021</v>
      </c>
      <c r="E10" s="43"/>
      <c r="F10" s="102" t="s">
        <v>56</v>
      </c>
      <c r="G10" s="18"/>
      <c r="H10" s="44"/>
      <c r="I10" s="45"/>
      <c r="J10" s="46"/>
      <c r="K10" s="3"/>
    </row>
    <row r="11" spans="2:13" ht="15.75" customHeight="1" x14ac:dyDescent="0.4">
      <c r="B11" s="41"/>
      <c r="C11" s="18"/>
      <c r="D11" s="18"/>
      <c r="E11" s="103" t="str">
        <f>IF(ISBLANK(IF(ISERROR(VLOOKUP('Création bon de commande'!$C$5,Paramètres!$A$20:$I$219,2,0)),"",VLOOKUP('Création bon de commande'!$C$5,Paramètres!$A$20:$I$219,2,0))),"",IF(ISERROR(VLOOKUP('Création bon de commande'!$C$5,Paramètres!$A$20:$I$219,2,0)),"",VLOOKUP('Création bon de commande'!$C$5,Paramètres!$A$20:$I$219,2,0)))</f>
        <v>Parfums et Cie SARL</v>
      </c>
      <c r="F11" s="103"/>
      <c r="G11" s="103"/>
      <c r="H11" s="103"/>
      <c r="I11" s="47"/>
      <c r="J11" s="46"/>
      <c r="K11" s="3"/>
    </row>
    <row r="12" spans="2:13" ht="15.75" customHeight="1" x14ac:dyDescent="0.25">
      <c r="B12" s="41"/>
      <c r="C12" s="139">
        <f>IF(ISBLANK('Création bon de commande'!C10),"",'Création bon de commande'!C10)</f>
        <v>44531</v>
      </c>
      <c r="D12" s="139"/>
      <c r="E12" s="103" t="str">
        <f>IF(ISBLANK(IF(ISERROR(VLOOKUP('Création bon de commande'!$C$5,Paramètres!$A$20:$I$219,5,0)),"",VLOOKUP('Création bon de commande'!$C$5,Paramètres!$A$20:$I$219,5,0))),"",IF(ISERROR(VLOOKUP('Création bon de commande'!$C$5,Paramètres!$A$20:$I$219,5,0)),"",VLOOKUP('Création bon de commande'!$C$5,Paramètres!$A$20:$I$219,5,0)))</f>
        <v>1 route des Joliettes, 84250 Grans</v>
      </c>
      <c r="F12" s="103"/>
      <c r="G12" s="103"/>
      <c r="H12" s="103"/>
      <c r="I12" s="18"/>
      <c r="J12" s="42"/>
    </row>
    <row r="13" spans="2:13" ht="15.75" customHeight="1" x14ac:dyDescent="0.25">
      <c r="B13" s="41"/>
      <c r="C13" s="18"/>
      <c r="D13" s="18"/>
      <c r="E13" s="104">
        <f>IF(ISBLANK(IF(ISERROR(VLOOKUP('Création bon de commande'!$C$5,Paramètres!$A$20:$I$219,6,0)),"",VLOOKUP('Création bon de commande'!$C$5,Paramètres!$A$20:$I$219,6,0))),"",IF(ISERROR(VLOOKUP('Création bon de commande'!$C$5,Paramètres!$A$20:$I$219,6,0)),"",VLOOKUP('Création bon de commande'!$C$5,Paramètres!$A$20:$I$219,6,0)))</f>
        <v>465897878</v>
      </c>
      <c r="F13" s="104"/>
      <c r="G13" s="104"/>
      <c r="H13" s="104"/>
      <c r="I13" s="18"/>
      <c r="J13" s="42"/>
    </row>
    <row r="14" spans="2:13" ht="15.75" customHeight="1" x14ac:dyDescent="0.3">
      <c r="B14" s="41"/>
      <c r="C14" s="36"/>
      <c r="D14" s="91"/>
      <c r="E14" s="104">
        <f>IF(ISBLANK(IF(ISERROR(VLOOKUP('Création bon de commande'!$C$5,Paramètres!$A$20:$I$219,7,0)),"",VLOOKUP('Création bon de commande'!$C$5,Paramètres!$A$20:$I$219,7,0))),"",IF(ISERROR(VLOOKUP('Création bon de commande'!$C$5,Paramètres!$A$20:$I$219,7,0)),"",VLOOKUP('Création bon de commande'!$C$5,Paramètres!$A$20:$I$219,7,0)))</f>
        <v>660688897</v>
      </c>
      <c r="F14" s="104"/>
      <c r="G14" s="104"/>
      <c r="H14" s="104"/>
      <c r="I14" s="18"/>
      <c r="J14" s="42"/>
    </row>
    <row r="15" spans="2:13" ht="15.75" customHeight="1" x14ac:dyDescent="0.25">
      <c r="B15" s="41"/>
      <c r="C15" s="19"/>
      <c r="D15" s="91"/>
      <c r="E15" s="103" t="str">
        <f>IF(ISBLANK(IF(ISERROR(VLOOKUP('Création bon de commande'!$C$5,Paramètres!$A$20:$I$219,8,0)),"",VLOOKUP('Création bon de commande'!$C$5,Paramètres!$A$20:$I$219,8,0))),"",IF(ISERROR(VLOOKUP('Création bon de commande'!$C$5,Paramètres!$A$20:$I$219,8,0)),"",VLOOKUP('Création bon de commande'!$C$5,Paramètres!$A$20:$I$219,8,0)))</f>
        <v>l.bernais@bernais.com</v>
      </c>
      <c r="F15" s="103"/>
      <c r="G15" s="103"/>
      <c r="H15" s="103"/>
      <c r="I15" s="19"/>
      <c r="J15" s="42"/>
    </row>
    <row r="16" spans="2:13" ht="15.75" customHeight="1" thickBot="1" x14ac:dyDescent="0.3">
      <c r="B16" s="41"/>
      <c r="C16" s="37"/>
      <c r="D16" s="92"/>
      <c r="E16" s="21"/>
      <c r="F16" s="19"/>
      <c r="G16" s="19"/>
      <c r="H16" s="19"/>
      <c r="I16" s="19"/>
      <c r="J16" s="42"/>
    </row>
    <row r="17" spans="1:10" ht="15.75" customHeight="1" thickTop="1" x14ac:dyDescent="0.25">
      <c r="B17" s="41"/>
      <c r="C17" s="31"/>
      <c r="D17" s="48"/>
      <c r="E17" s="21"/>
      <c r="F17" s="19"/>
      <c r="G17" s="19"/>
      <c r="H17" s="19"/>
      <c r="I17" s="19"/>
      <c r="J17" s="42"/>
    </row>
    <row r="18" spans="1:10" ht="24" customHeight="1" x14ac:dyDescent="0.25">
      <c r="B18" s="41"/>
      <c r="C18" s="86" t="s">
        <v>282</v>
      </c>
      <c r="D18" s="87"/>
      <c r="E18" s="26"/>
      <c r="F18" s="24" t="s">
        <v>25</v>
      </c>
      <c r="G18" s="24" t="s">
        <v>26</v>
      </c>
      <c r="H18" s="24" t="s">
        <v>27</v>
      </c>
      <c r="I18" s="65" t="s">
        <v>38</v>
      </c>
      <c r="J18" s="42"/>
    </row>
    <row r="19" spans="1:10" ht="9.75" customHeight="1" x14ac:dyDescent="0.25">
      <c r="B19" s="41"/>
      <c r="C19" s="4"/>
      <c r="D19" s="4"/>
      <c r="E19" s="5"/>
      <c r="F19" s="6"/>
      <c r="G19" s="6"/>
      <c r="H19" s="4"/>
      <c r="I19" s="4"/>
      <c r="J19" s="42"/>
    </row>
    <row r="20" spans="1:10" ht="48.75" customHeight="1" x14ac:dyDescent="0.25">
      <c r="A20" s="7">
        <v>5</v>
      </c>
      <c r="B20" s="41"/>
      <c r="C20" s="94" t="str">
        <f>IF(ISBLANK('Création bon de commande'!C18),"",'Création bon de commande'!C18)</f>
        <v xml:space="preserve">Flacons 100 ml - type cirus </v>
      </c>
      <c r="D20" s="95"/>
      <c r="E20" s="95"/>
      <c r="F20" s="27">
        <f>IF(ISBLANK('Création bon de commande'!D18),"",'Création bon de commande'!D18)</f>
        <v>5000</v>
      </c>
      <c r="G20" s="27">
        <f>IF(ISBLANK('Création bon de commande'!E18),"",'Création bon de commande'!E18)</f>
        <v>0.9</v>
      </c>
      <c r="H20" s="27">
        <f>IF(ISBLANK('Création bon de commande'!F18),"",'Création bon de commande'!F18)</f>
        <v>4500</v>
      </c>
      <c r="I20" s="66">
        <f>IF(ISBLANK('Création bon de commande'!G18),"",'Création bon de commande'!G18)</f>
        <v>0.2</v>
      </c>
      <c r="J20" s="42"/>
    </row>
    <row r="21" spans="1:10" ht="48.75" customHeight="1" x14ac:dyDescent="0.25">
      <c r="A21" s="7"/>
      <c r="B21" s="41"/>
      <c r="C21" s="94" t="str">
        <f>IF(ISBLANK('Création bon de commande'!C19),"",'Création bon de commande'!C19)</f>
        <v>Flacons 50 ml - type zéphir</v>
      </c>
      <c r="D21" s="95"/>
      <c r="E21" s="95"/>
      <c r="F21" s="27">
        <f>IF(ISBLANK('Création bon de commande'!D19),"",'Création bon de commande'!D19)</f>
        <v>5000</v>
      </c>
      <c r="G21" s="27">
        <f>IF(ISBLANK('Création bon de commande'!E19),"",'Création bon de commande'!E19)</f>
        <v>0.8</v>
      </c>
      <c r="H21" s="27">
        <f>IF(ISBLANK('Création bon de commande'!F19),"",'Création bon de commande'!F19)</f>
        <v>4000</v>
      </c>
      <c r="I21" s="66">
        <f>IF(ISBLANK('Création bon de commande'!G19),"",'Création bon de commande'!G19)</f>
        <v>0.2</v>
      </c>
      <c r="J21" s="42"/>
    </row>
    <row r="22" spans="1:10" ht="48.75" customHeight="1" x14ac:dyDescent="0.25">
      <c r="A22" s="7"/>
      <c r="B22" s="41"/>
      <c r="C22" s="94" t="str">
        <f>IF(ISBLANK('Création bon de commande'!C20),"",'Création bon de commande'!C20)</f>
        <v>Pompes flacons 1 ml</v>
      </c>
      <c r="D22" s="95"/>
      <c r="E22" s="95"/>
      <c r="F22" s="27">
        <f>IF(ISBLANK('Création bon de commande'!D20),"",'Création bon de commande'!D20)</f>
        <v>10000</v>
      </c>
      <c r="G22" s="27">
        <f>IF(ISBLANK('Création bon de commande'!E20),"",'Création bon de commande'!E20)</f>
        <v>0.45</v>
      </c>
      <c r="H22" s="27">
        <f>IF(ISBLANK('Création bon de commande'!F20),"",'Création bon de commande'!F20)</f>
        <v>4500</v>
      </c>
      <c r="I22" s="66">
        <f>IF(ISBLANK('Création bon de commande'!G20),"",'Création bon de commande'!G20)</f>
        <v>0.2</v>
      </c>
      <c r="J22" s="42"/>
    </row>
    <row r="23" spans="1:10" ht="48.75" customHeight="1" x14ac:dyDescent="0.25">
      <c r="A23" s="7"/>
      <c r="B23" s="41"/>
      <c r="C23" s="94" t="str">
        <f>IF(ISBLANK('Création bon de commande'!C21),"",'Création bon de commande'!C21)</f>
        <v/>
      </c>
      <c r="D23" s="95"/>
      <c r="E23" s="95"/>
      <c r="F23" s="27" t="str">
        <f>IF(ISBLANK('Création bon de commande'!D21),"",'Création bon de commande'!D21)</f>
        <v/>
      </c>
      <c r="G23" s="27" t="str">
        <f>IF(ISBLANK('Création bon de commande'!E21),"",'Création bon de commande'!E21)</f>
        <v/>
      </c>
      <c r="H23" s="27" t="str">
        <f>IF(ISBLANK('Création bon de commande'!F21),"",'Création bon de commande'!F21)</f>
        <v/>
      </c>
      <c r="I23" s="66" t="str">
        <f>IF(ISBLANK('Création bon de commande'!G21),"",'Création bon de commande'!G21)</f>
        <v/>
      </c>
      <c r="J23" s="42"/>
    </row>
    <row r="24" spans="1:10" ht="48.75" customHeight="1" x14ac:dyDescent="0.25">
      <c r="A24" s="7"/>
      <c r="B24" s="41"/>
      <c r="C24" s="94" t="str">
        <f>IF(ISBLANK('Création bon de commande'!C22),"",'Création bon de commande'!C22)</f>
        <v/>
      </c>
      <c r="D24" s="95"/>
      <c r="E24" s="95"/>
      <c r="F24" s="27" t="str">
        <f>IF(ISBLANK('Création bon de commande'!D22),"",'Création bon de commande'!D22)</f>
        <v/>
      </c>
      <c r="G24" s="27" t="str">
        <f>IF(ISBLANK('Création bon de commande'!E22),"",'Création bon de commande'!E22)</f>
        <v/>
      </c>
      <c r="H24" s="27" t="str">
        <f>IF(ISBLANK('Création bon de commande'!F22),"",'Création bon de commande'!F22)</f>
        <v/>
      </c>
      <c r="I24" s="66" t="str">
        <f>IF(ISBLANK('Création bon de commande'!G22),"",'Création bon de commande'!G22)</f>
        <v/>
      </c>
      <c r="J24" s="42"/>
    </row>
    <row r="25" spans="1:10" ht="48.75" customHeight="1" x14ac:dyDescent="0.25">
      <c r="A25" s="7"/>
      <c r="B25" s="41"/>
      <c r="C25" s="94" t="str">
        <f>IF(ISBLANK('Création bon de commande'!C23),"",'Création bon de commande'!C23)</f>
        <v/>
      </c>
      <c r="D25" s="95"/>
      <c r="E25" s="95"/>
      <c r="F25" s="27" t="str">
        <f>IF(ISBLANK('Création bon de commande'!D23),"",'Création bon de commande'!D23)</f>
        <v/>
      </c>
      <c r="G25" s="27" t="str">
        <f>IF(ISBLANK('Création bon de commande'!E23),"",'Création bon de commande'!E23)</f>
        <v/>
      </c>
      <c r="H25" s="27" t="str">
        <f>IF(ISBLANK('Création bon de commande'!F23),"",'Création bon de commande'!F23)</f>
        <v/>
      </c>
      <c r="I25" s="66" t="str">
        <f>IF(ISBLANK('Création bon de commande'!G23),"",'Création bon de commande'!G23)</f>
        <v/>
      </c>
      <c r="J25" s="42"/>
    </row>
    <row r="26" spans="1:10" ht="48.75" customHeight="1" x14ac:dyDescent="0.25">
      <c r="A26" s="7"/>
      <c r="B26" s="41"/>
      <c r="C26" s="94" t="str">
        <f>IF(ISBLANK('Création bon de commande'!C24),"",'Création bon de commande'!C24)</f>
        <v/>
      </c>
      <c r="D26" s="95"/>
      <c r="E26" s="95"/>
      <c r="F26" s="27" t="str">
        <f>IF(ISBLANK('Création bon de commande'!D24),"",'Création bon de commande'!D24)</f>
        <v/>
      </c>
      <c r="G26" s="27" t="str">
        <f>IF(ISBLANK('Création bon de commande'!E24),"",'Création bon de commande'!E24)</f>
        <v/>
      </c>
      <c r="H26" s="27" t="str">
        <f>IF(ISBLANK('Création bon de commande'!F24),"",'Création bon de commande'!F24)</f>
        <v/>
      </c>
      <c r="I26" s="66" t="str">
        <f>IF(ISBLANK('Création bon de commande'!G24),"",'Création bon de commande'!G24)</f>
        <v/>
      </c>
      <c r="J26" s="42"/>
    </row>
    <row r="27" spans="1:10" ht="48.75" customHeight="1" x14ac:dyDescent="0.25">
      <c r="A27" s="7"/>
      <c r="B27" s="41"/>
      <c r="C27" s="94" t="str">
        <f>IF(ISBLANK('Création bon de commande'!C25),"",'Création bon de commande'!C25)</f>
        <v/>
      </c>
      <c r="D27" s="95"/>
      <c r="E27" s="95"/>
      <c r="F27" s="27" t="str">
        <f>IF(ISBLANK('Création bon de commande'!D25),"",'Création bon de commande'!D25)</f>
        <v/>
      </c>
      <c r="G27" s="27" t="str">
        <f>IF(ISBLANK('Création bon de commande'!E25),"",'Création bon de commande'!E25)</f>
        <v/>
      </c>
      <c r="H27" s="27" t="str">
        <f>IF(ISBLANK('Création bon de commande'!F25),"",'Création bon de commande'!F25)</f>
        <v/>
      </c>
      <c r="I27" s="66" t="str">
        <f>IF(ISBLANK('Création bon de commande'!G25),"",'Création bon de commande'!G25)</f>
        <v/>
      </c>
      <c r="J27" s="42"/>
    </row>
    <row r="28" spans="1:10" ht="48.75" customHeight="1" x14ac:dyDescent="0.25">
      <c r="A28" s="7"/>
      <c r="B28" s="41"/>
      <c r="C28" s="94" t="str">
        <f>IF(ISBLANK('Création bon de commande'!C26),"",'Création bon de commande'!C26)</f>
        <v/>
      </c>
      <c r="D28" s="95"/>
      <c r="E28" s="95"/>
      <c r="F28" s="27" t="str">
        <f>IF(ISBLANK('Création bon de commande'!D26),"",'Création bon de commande'!D26)</f>
        <v/>
      </c>
      <c r="G28" s="27" t="str">
        <f>IF(ISBLANK('Création bon de commande'!E26),"",'Création bon de commande'!E26)</f>
        <v/>
      </c>
      <c r="H28" s="27" t="str">
        <f>IF(ISBLANK('Création bon de commande'!F26),"",'Création bon de commande'!F26)</f>
        <v/>
      </c>
      <c r="I28" s="66" t="str">
        <f>IF(ISBLANK('Création bon de commande'!G26),"",'Création bon de commande'!G26)</f>
        <v/>
      </c>
      <c r="J28" s="42"/>
    </row>
    <row r="29" spans="1:10" ht="48.75" customHeight="1" x14ac:dyDescent="0.25">
      <c r="A29" s="7"/>
      <c r="B29" s="41"/>
      <c r="C29" s="94" t="str">
        <f>IF(ISBLANK('Création bon de commande'!C27),"",'Création bon de commande'!C27)</f>
        <v/>
      </c>
      <c r="D29" s="95"/>
      <c r="E29" s="95"/>
      <c r="F29" s="27" t="str">
        <f>IF(ISBLANK('Création bon de commande'!D27),"",'Création bon de commande'!D27)</f>
        <v/>
      </c>
      <c r="G29" s="27" t="str">
        <f>IF(ISBLANK('Création bon de commande'!E27),"",'Création bon de commande'!E27)</f>
        <v/>
      </c>
      <c r="H29" s="27" t="str">
        <f>IF(ISBLANK('Création bon de commande'!F27),"",'Création bon de commande'!F27)</f>
        <v/>
      </c>
      <c r="I29" s="66" t="str">
        <f>IF(ISBLANK('Création bon de commande'!G27),"",'Création bon de commande'!G27)</f>
        <v/>
      </c>
      <c r="J29" s="42"/>
    </row>
    <row r="30" spans="1:10" ht="48.75" customHeight="1" x14ac:dyDescent="0.25">
      <c r="A30" s="7"/>
      <c r="B30" s="41"/>
      <c r="C30" s="94" t="str">
        <f>IF(ISBLANK('Création bon de commande'!C28),"",'Création bon de commande'!C28)</f>
        <v/>
      </c>
      <c r="D30" s="95"/>
      <c r="E30" s="95"/>
      <c r="F30" s="27" t="str">
        <f>IF(ISBLANK('Création bon de commande'!D28),"",'Création bon de commande'!D28)</f>
        <v/>
      </c>
      <c r="G30" s="27" t="str">
        <f>IF(ISBLANK('Création bon de commande'!E28),"",'Création bon de commande'!E28)</f>
        <v/>
      </c>
      <c r="H30" s="27" t="str">
        <f>IF(ISBLANK('Création bon de commande'!F28),"",'Création bon de commande'!F28)</f>
        <v/>
      </c>
      <c r="I30" s="66" t="str">
        <f>IF(ISBLANK('Création bon de commande'!G28),"",'Création bon de commande'!G28)</f>
        <v/>
      </c>
      <c r="J30" s="42"/>
    </row>
    <row r="31" spans="1:10" ht="15.75" x14ac:dyDescent="0.25">
      <c r="B31" s="41"/>
      <c r="C31" s="49"/>
      <c r="D31" s="49"/>
      <c r="E31" s="50"/>
      <c r="F31" s="50"/>
      <c r="G31" s="50"/>
      <c r="H31" s="51"/>
      <c r="I31" s="51"/>
      <c r="J31" s="42"/>
    </row>
    <row r="32" spans="1:10" ht="15.75" x14ac:dyDescent="0.25">
      <c r="B32" s="41"/>
      <c r="C32" s="145" t="s">
        <v>284</v>
      </c>
      <c r="D32" s="19"/>
      <c r="E32" s="29"/>
      <c r="F32" s="59" t="s">
        <v>28</v>
      </c>
      <c r="G32" s="61" t="s">
        <v>30</v>
      </c>
      <c r="H32" s="62" t="s">
        <v>31</v>
      </c>
      <c r="I32" s="60" t="s">
        <v>32</v>
      </c>
      <c r="J32" s="42"/>
    </row>
    <row r="33" spans="2:10" ht="15.75" x14ac:dyDescent="0.25">
      <c r="B33" s="41"/>
      <c r="C33" s="30"/>
      <c r="D33" s="21">
        <f>IF(ISBLANK('Création bon de commande'!C12),"",'Création bon de commande'!C12)</f>
        <v>44550</v>
      </c>
      <c r="E33" s="29"/>
      <c r="F33" s="63">
        <v>0</v>
      </c>
      <c r="G33" s="64">
        <f>SUMIFS(H$20:H$30,I$20:I$30,F33)</f>
        <v>0</v>
      </c>
      <c r="H33" s="64">
        <f>G33*F33</f>
        <v>0</v>
      </c>
      <c r="I33" s="71">
        <f>SUM(G33:H33)</f>
        <v>0</v>
      </c>
      <c r="J33" s="42"/>
    </row>
    <row r="34" spans="2:10" ht="15.75" x14ac:dyDescent="0.25">
      <c r="B34" s="41"/>
      <c r="C34" s="73"/>
      <c r="D34" s="19"/>
      <c r="E34" s="29"/>
      <c r="F34" s="63">
        <v>5.5E-2</v>
      </c>
      <c r="G34" s="64">
        <f t="shared" ref="G34:G36" si="0">SUMIFS(H$20:H$30,I$20:I$30,F34)</f>
        <v>0</v>
      </c>
      <c r="H34" s="64">
        <f t="shared" ref="H34:H36" si="1">G34*F34</f>
        <v>0</v>
      </c>
      <c r="I34" s="71">
        <f t="shared" ref="I34:I36" si="2">SUM(G34:H34)</f>
        <v>0</v>
      </c>
      <c r="J34" s="42"/>
    </row>
    <row r="35" spans="2:10" ht="15.75" x14ac:dyDescent="0.25">
      <c r="B35" s="41"/>
      <c r="C35" s="145" t="s">
        <v>285</v>
      </c>
      <c r="D35" s="19"/>
      <c r="E35" s="19"/>
      <c r="F35" s="63">
        <v>0.1</v>
      </c>
      <c r="G35" s="64">
        <f t="shared" si="0"/>
        <v>0</v>
      </c>
      <c r="H35" s="64">
        <f t="shared" si="1"/>
        <v>0</v>
      </c>
      <c r="I35" s="71">
        <f t="shared" si="2"/>
        <v>0</v>
      </c>
      <c r="J35" s="42"/>
    </row>
    <row r="36" spans="2:10" ht="15.75" x14ac:dyDescent="0.25">
      <c r="B36" s="41"/>
      <c r="C36" s="30"/>
      <c r="D36" s="148" t="str">
        <f>IF(ISBLANK('Création bon de commande'!C14),"",'Création bon de commande'!C14)</f>
        <v>30 jours fin de mois</v>
      </c>
      <c r="E36" s="19"/>
      <c r="F36" s="63">
        <v>0.2</v>
      </c>
      <c r="G36" s="64">
        <f t="shared" si="0"/>
        <v>13000</v>
      </c>
      <c r="H36" s="64">
        <f t="shared" si="1"/>
        <v>2600</v>
      </c>
      <c r="I36" s="71">
        <f t="shared" si="2"/>
        <v>15600</v>
      </c>
      <c r="J36" s="42"/>
    </row>
    <row r="37" spans="2:10" ht="16.5" thickBot="1" x14ac:dyDescent="0.3">
      <c r="B37" s="41"/>
      <c r="D37" s="19"/>
      <c r="E37" s="19"/>
      <c r="F37" s="32"/>
      <c r="G37" s="33"/>
      <c r="H37" s="34"/>
      <c r="I37" s="35"/>
      <c r="J37" s="42"/>
    </row>
    <row r="38" spans="2:10" ht="19.5" customHeight="1" thickBot="1" x14ac:dyDescent="0.3">
      <c r="B38" s="41"/>
      <c r="C38" s="67" t="s">
        <v>283</v>
      </c>
      <c r="D38" s="28"/>
      <c r="E38" s="28"/>
      <c r="F38" s="28"/>
      <c r="G38" s="28"/>
      <c r="H38" s="29" t="s">
        <v>32</v>
      </c>
      <c r="I38" s="72">
        <f>SUM(I33:I36)</f>
        <v>15600</v>
      </c>
      <c r="J38" s="42"/>
    </row>
    <row r="39" spans="2:10" ht="15.75" x14ac:dyDescent="0.25">
      <c r="B39" s="41"/>
      <c r="D39" s="28"/>
      <c r="E39" s="28"/>
      <c r="F39" s="28"/>
      <c r="G39" s="28"/>
      <c r="I39" s="35"/>
      <c r="J39" s="42"/>
    </row>
    <row r="40" spans="2:10" ht="15.75" x14ac:dyDescent="0.25">
      <c r="B40" s="41"/>
      <c r="C40" s="28"/>
      <c r="D40" s="28"/>
      <c r="E40" s="28"/>
      <c r="F40" s="28"/>
      <c r="G40" s="28"/>
      <c r="I40" s="50"/>
      <c r="J40" s="42"/>
    </row>
    <row r="41" spans="2:10" ht="15.75" x14ac:dyDescent="0.25">
      <c r="B41" s="41"/>
      <c r="C41" s="93"/>
      <c r="D41" s="93"/>
      <c r="E41" s="57"/>
      <c r="F41" s="57"/>
      <c r="G41" s="57"/>
      <c r="I41" s="50"/>
      <c r="J41" s="42"/>
    </row>
    <row r="42" spans="2:10" ht="15.75" x14ac:dyDescent="0.25">
      <c r="B42" s="41"/>
      <c r="D42" s="28"/>
      <c r="E42" s="28"/>
      <c r="F42" s="28"/>
      <c r="G42" s="28"/>
      <c r="I42" s="52"/>
      <c r="J42" s="42"/>
    </row>
    <row r="43" spans="2:10" x14ac:dyDescent="0.25">
      <c r="B43" s="41"/>
      <c r="D43" s="68" t="str">
        <f>IF(ISBLANK(Paramètres!C7),"",Paramètres!C7)</f>
        <v>Dubard cosmétiques SAS</v>
      </c>
      <c r="E43" s="69" t="str">
        <f>"Siret : "&amp;IF(ISBLANK(Paramètres!C13),"",Paramètres!C13)</f>
        <v>Siret : 452 452 452 00014</v>
      </c>
      <c r="F43" s="69"/>
      <c r="G43" s="69"/>
      <c r="H43" s="25"/>
      <c r="I43" s="53"/>
      <c r="J43" s="42"/>
    </row>
    <row r="44" spans="2:10" ht="15.75" thickBot="1" x14ac:dyDescent="0.3">
      <c r="B44" s="54"/>
      <c r="C44" s="55"/>
      <c r="D44" s="55"/>
      <c r="E44" s="55"/>
      <c r="F44" s="55"/>
      <c r="G44" s="55"/>
      <c r="H44" s="55"/>
      <c r="I44" s="55"/>
      <c r="J44" s="56"/>
    </row>
    <row r="45" spans="2:10" ht="11.25" customHeight="1" thickTop="1" x14ac:dyDescent="0.25"/>
  </sheetData>
  <sheetProtection algorithmName="SHA-512" hashValue="ocVxK4GBv+oDtK+XkFc6yre6RJVHA+bvTndMSNIvD4Q/BytDQFxQRJRO9wDb2vgNG1kDzjY1eFTNY/sz/Tez7Q==" saltValue="RoA6Xja/upDI1WoleseHhw==" spinCount="100000" sheet="1" objects="1" scenarios="1"/>
  <mergeCells count="29">
    <mergeCell ref="C9:D9"/>
    <mergeCell ref="C41:D41"/>
    <mergeCell ref="C30:E30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18:D18"/>
    <mergeCell ref="F9:I9"/>
    <mergeCell ref="C3:D7"/>
    <mergeCell ref="F6:I6"/>
    <mergeCell ref="F3:I3"/>
    <mergeCell ref="F4:I4"/>
    <mergeCell ref="F5:I5"/>
    <mergeCell ref="F7:I7"/>
    <mergeCell ref="C12:D12"/>
    <mergeCell ref="F8:I8"/>
    <mergeCell ref="D14:D16"/>
    <mergeCell ref="E11:H11"/>
    <mergeCell ref="E12:H12"/>
    <mergeCell ref="E13:H13"/>
    <mergeCell ref="E14:H14"/>
    <mergeCell ref="E15:H15"/>
  </mergeCells>
  <printOptions horizontalCentered="1" verticalCentered="1"/>
  <pageMargins left="0.23" right="0.17" top="0.28999999999999998" bottom="0.27" header="0.22" footer="0.17"/>
  <pageSetup paperSize="9" scale="75" orientation="portrait" r:id="rId1"/>
  <ignoredErrors>
    <ignoredError sqref="D1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695C0-33ED-4AEA-A2D3-52C4035610F0}">
  <dimension ref="A8:I19"/>
  <sheetViews>
    <sheetView showGridLines="0" zoomScale="110" zoomScaleNormal="110" workbookViewId="0">
      <selection activeCell="A22" sqref="A22"/>
    </sheetView>
  </sheetViews>
  <sheetFormatPr baseColWidth="10" defaultRowHeight="15" x14ac:dyDescent="0.25"/>
  <cols>
    <col min="9" max="9" width="40.28515625" customWidth="1"/>
  </cols>
  <sheetData>
    <row r="8" spans="1:9" ht="18.75" x14ac:dyDescent="0.3">
      <c r="A8" s="78" t="s">
        <v>34</v>
      </c>
    </row>
    <row r="9" spans="1:9" ht="18.75" x14ac:dyDescent="0.3">
      <c r="A9" s="74"/>
    </row>
    <row r="10" spans="1:9" ht="15.75" x14ac:dyDescent="0.25">
      <c r="B10" s="82" t="s">
        <v>35</v>
      </c>
    </row>
    <row r="11" spans="1:9" ht="21.75" customHeight="1" x14ac:dyDescent="0.25">
      <c r="B11" s="75" t="s">
        <v>36</v>
      </c>
      <c r="C11" s="96" t="s">
        <v>278</v>
      </c>
      <c r="D11" s="96"/>
      <c r="E11" s="96"/>
      <c r="F11" s="96"/>
      <c r="G11" s="96"/>
      <c r="H11" s="96"/>
      <c r="I11" s="96"/>
    </row>
    <row r="12" spans="1:9" ht="6" customHeight="1" x14ac:dyDescent="0.25"/>
    <row r="13" spans="1:9" ht="18.75" x14ac:dyDescent="0.3">
      <c r="A13" s="74"/>
      <c r="F13" s="76" t="s">
        <v>37</v>
      </c>
    </row>
    <row r="14" spans="1:9" ht="18.75" x14ac:dyDescent="0.3">
      <c r="A14" s="74"/>
    </row>
    <row r="17" spans="1:1" x14ac:dyDescent="0.25">
      <c r="A17" s="80" t="s">
        <v>39</v>
      </c>
    </row>
    <row r="18" spans="1:1" x14ac:dyDescent="0.25">
      <c r="A18" s="83" t="s">
        <v>40</v>
      </c>
    </row>
    <row r="19" spans="1:1" x14ac:dyDescent="0.25">
      <c r="A19" s="81" t="s">
        <v>41</v>
      </c>
    </row>
  </sheetData>
  <sheetProtection algorithmName="SHA-512" hashValue="L9nBX0kWEG2wI/b3dAtH3HlbcO+7yHPoyTP5abVTjW6+Ebo3yzbFPKb9Y8L9F0b70tylT4mgzgoOxymcLP7PhQ==" saltValue="m9uOTcEBY2l+bu6RZr/1vA==" spinCount="100000" sheet="1" objects="1" scenarios="1"/>
  <mergeCells count="1">
    <mergeCell ref="C11:I11"/>
  </mergeCells>
  <hyperlinks>
    <hyperlink ref="C11" r:id="rId1" xr:uid="{FE4C56F1-5653-4216-A4E0-3FC39F2CD7DC}"/>
    <hyperlink ref="A18" r:id="rId2" xr:uid="{8991B8E8-9E92-4239-8129-F1F6523819D9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Paramètres</vt:lpstr>
      <vt:lpstr>Création bon de commande</vt:lpstr>
      <vt:lpstr>Bon de commande à imprimer</vt:lpstr>
      <vt:lpstr>Mot de passe</vt:lpstr>
      <vt:lpstr>'Bon de commande à imprimer'!Zone_d_impression</vt:lpstr>
      <vt:lpstr>'Création bon de commande'!Zone_d_impression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2021-04-19T08:42:51Z</cp:lastPrinted>
  <dcterms:created xsi:type="dcterms:W3CDTF">2021-04-01T15:57:33Z</dcterms:created>
  <dcterms:modified xsi:type="dcterms:W3CDTF">2021-04-19T08:44:59Z</dcterms:modified>
</cp:coreProperties>
</file>