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01D2610-BBEC-4191-B36D-C99FAC488031}" xr6:coauthVersionLast="47" xr6:coauthVersionMax="47" xr10:uidLastSave="{00000000-0000-0000-0000-000000000000}"/>
  <workbookProtection workbookAlgorithmName="SHA-512" workbookHashValue="9bvjOEW4MR8ImMYmMDwnQEckjQQFWLW7xN7AVj9Bwd+ge7oOLP2gtf6A7lKnAbjC+/Kcfz+kPmaQRCjpevoaGA==" workbookSaltValue="Gbjq4zs8WZ9/2drNp2hL6g==" workbookSpinCount="100000" lockStructure="1"/>
  <bookViews>
    <workbookView xWindow="-111" yWindow="-111" windowWidth="26806" windowHeight="14456" xr2:uid="{0510DED3-0EC7-4A90-BFC9-94963C4FD18F}"/>
  </bookViews>
  <sheets>
    <sheet name="Chiffrage" sheetId="1" r:id="rId1"/>
    <sheet name="Récapitulatif" sheetId="4" r:id="rId2"/>
    <sheet name="Mot de passe" sheetId="3" r:id="rId3"/>
  </sheets>
  <externalReferences>
    <externalReference r:id="rId4"/>
  </externalReferences>
  <definedNames>
    <definedName name="Beg_Bal">#REF!</definedName>
    <definedName name="End_Bal">'[1]Tableau d''amortissement'!$I$19:$I$378</definedName>
    <definedName name="Extra_Pay">#REF!</definedName>
    <definedName name="Header_Row">ROW('[1]Tableau d''amortissement'!$18:$18)</definedName>
    <definedName name="Int">#REF!</definedName>
    <definedName name="Interest_Rate">'[1]Tableau d''amortissement'!$D$6</definedName>
    <definedName name="Last_Row">IF(Values_Entered,Header_Row+Number_of_Payments,Header_Row)</definedName>
    <definedName name="Loan_Amount">'[1]Tableau d''amortissement'!$D$5</definedName>
    <definedName name="Loan_Start">'[1]Tableau d''amortissement'!$D$9</definedName>
    <definedName name="Loan_Years">'[1]Tableau d''amortissement'!$D$7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Sched_Pay">#REF!</definedName>
    <definedName name="Scheduled_Extra_Payments">#REF!</definedName>
    <definedName name="Scheduled_Monthly_Payment">#REF!</definedName>
    <definedName name="Total_Pay">#REF!</definedName>
    <definedName name="Values_Entered">IF(Loan_Amount*Interest_Rate*Loan_Years*Loan_Start&gt;0,1,0)</definedName>
    <definedName name="_xlnm.Print_Area" localSheetId="0">Chiffrage!$A$1:$AE$132</definedName>
    <definedName name="_xlnm.Print_Area" localSheetId="1">Récapitulatif!$A$1:$D$27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F7" i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25" i="4" l="1"/>
  <c r="C25" i="4"/>
  <c r="E129" i="1"/>
  <c r="B132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19" i="4" l="1"/>
  <c r="D24" i="4"/>
  <c r="D18" i="4"/>
  <c r="D17" i="4"/>
  <c r="D23" i="4"/>
  <c r="D13" i="4"/>
  <c r="D9" i="4"/>
  <c r="D21" i="4"/>
  <c r="D11" i="4"/>
  <c r="D8" i="4"/>
  <c r="D7" i="4"/>
  <c r="F129" i="1"/>
  <c r="D6" i="4"/>
  <c r="D10" i="4"/>
  <c r="D16" i="4"/>
  <c r="D22" i="4"/>
  <c r="D20" i="4"/>
  <c r="D14" i="4"/>
  <c r="D12" i="4"/>
  <c r="D15" i="4"/>
  <c r="D25" i="4" l="1"/>
</calcChain>
</file>

<file path=xl/sharedStrings.xml><?xml version="1.0" encoding="utf-8"?>
<sst xmlns="http://schemas.openxmlformats.org/spreadsheetml/2006/main" count="213" uniqueCount="142">
  <si>
    <t>SERVICES COLLECTIFS</t>
  </si>
  <si>
    <t>PLOMBERIE</t>
  </si>
  <si>
    <t>Traitement de l'eau</t>
  </si>
  <si>
    <t>Chauffe-eau</t>
  </si>
  <si>
    <t>ÉLECTRICITÉ</t>
  </si>
  <si>
    <t>Éclairage extérieur</t>
  </si>
  <si>
    <t>Plâtre décoratif</t>
  </si>
  <si>
    <t>Portes intérieures</t>
  </si>
  <si>
    <t>Poignées de porte, quincaillerie</t>
  </si>
  <si>
    <t>CUISINE &amp; SALLE-DE-BAINS</t>
  </si>
  <si>
    <t>PORCHES &amp; TERRASSES</t>
  </si>
  <si>
    <t>Appareils ménagers</t>
  </si>
  <si>
    <t>Réfrigérateur</t>
  </si>
  <si>
    <t>Cuisinière, Four</t>
  </si>
  <si>
    <t>Micro-onde</t>
  </si>
  <si>
    <t>TOTAL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</si>
  <si>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</si>
  <si>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</si>
  <si>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</si>
  <si>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</si>
  <si>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</si>
  <si>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https://www.business-plan-excel.fr/produit/mot-de-passe-budget-construction-maison-excel/</t>
  </si>
  <si>
    <t>COUTS PREPARATOIRES</t>
  </si>
  <si>
    <t>Poste de coût</t>
  </si>
  <si>
    <t>Montant budgété</t>
  </si>
  <si>
    <t>Montant réel payé</t>
  </si>
  <si>
    <t>Description</t>
  </si>
  <si>
    <t>CLIMATISATION ET CHAUFFAGE</t>
  </si>
  <si>
    <t>EQUIPEMENT ELECTRO-MENAGER</t>
  </si>
  <si>
    <t>Démolition</t>
  </si>
  <si>
    <t>Compléter</t>
  </si>
  <si>
    <t>Fosse sceptique : prix catalogue</t>
  </si>
  <si>
    <t>Pose des installations</t>
  </si>
  <si>
    <t>Tranchées, pompes, tuyauterie</t>
  </si>
  <si>
    <t>Artisan, fournisseur, vendeur, prestataire</t>
  </si>
  <si>
    <t>Ecart budgété / payé</t>
  </si>
  <si>
    <t>Permis de construire</t>
  </si>
  <si>
    <t>Branchement eau potable</t>
  </si>
  <si>
    <t>Branchement tout à l'égoût</t>
  </si>
  <si>
    <t>Raccordement électrique</t>
  </si>
  <si>
    <t>Branchement électrique</t>
  </si>
  <si>
    <t>Installation Gaz</t>
  </si>
  <si>
    <t>Terrassement</t>
  </si>
  <si>
    <t>Talus</t>
  </si>
  <si>
    <t>Ouvertures</t>
  </si>
  <si>
    <t>CHARPENTE ET TOIT</t>
  </si>
  <si>
    <t>FACADE</t>
  </si>
  <si>
    <t>Enduit façade</t>
  </si>
  <si>
    <t>MAÇONNERIE</t>
  </si>
  <si>
    <t>Peinture</t>
  </si>
  <si>
    <t>FENÊTRES / PORTES</t>
  </si>
  <si>
    <t>Porte entrée</t>
  </si>
  <si>
    <t>Portes-fenêtres</t>
  </si>
  <si>
    <t>Fenêtres</t>
  </si>
  <si>
    <t>Vélux</t>
  </si>
  <si>
    <t>Portail entrée</t>
  </si>
  <si>
    <t>Portail garage</t>
  </si>
  <si>
    <t>Architecte, plans</t>
  </si>
  <si>
    <t>Plomberie circuit</t>
  </si>
  <si>
    <t>Toilette et branchement</t>
  </si>
  <si>
    <t>Douche et branchement</t>
  </si>
  <si>
    <t>Baignoire et branchement</t>
  </si>
  <si>
    <t>Circuit piscine</t>
  </si>
  <si>
    <t>Circuit électrique</t>
  </si>
  <si>
    <t>Raccordement télécom / fibre</t>
  </si>
  <si>
    <t>Tableau électrique</t>
  </si>
  <si>
    <t>Domotique</t>
  </si>
  <si>
    <t>Climatisation</t>
  </si>
  <si>
    <t>Pompe à chaleur</t>
  </si>
  <si>
    <t>Chauffage central</t>
  </si>
  <si>
    <t>Circuit</t>
  </si>
  <si>
    <t>ISOLATION</t>
  </si>
  <si>
    <t>Isolation murs</t>
  </si>
  <si>
    <t>Isolation grenier</t>
  </si>
  <si>
    <t>Isolation toit</t>
  </si>
  <si>
    <t>Isolation sous-sol</t>
  </si>
  <si>
    <t>PLACO-PLÂTRE</t>
  </si>
  <si>
    <t>Placo-plâtre</t>
  </si>
  <si>
    <t>Niches</t>
  </si>
  <si>
    <t>Carrelage</t>
  </si>
  <si>
    <t>SOLS ET FINITION INTÉRIEURE</t>
  </si>
  <si>
    <t>Planchers</t>
  </si>
  <si>
    <t>Seuils de portes, cadres</t>
  </si>
  <si>
    <t>Plancher flottant</t>
  </si>
  <si>
    <t>Meubles</t>
  </si>
  <si>
    <t>Salle de bain aménagement</t>
  </si>
  <si>
    <t>Cuisine aménagement</t>
  </si>
  <si>
    <t>Porche</t>
  </si>
  <si>
    <t>Terrasse</t>
  </si>
  <si>
    <t>Barrières, garde-corps</t>
  </si>
  <si>
    <t>Pergola</t>
  </si>
  <si>
    <t>AUTRES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</si>
  <si>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</si>
  <si>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</si>
  <si>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</si>
  <si>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</si>
  <si>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</si>
  <si>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</si>
  <si>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</si>
  <si>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</si>
  <si>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</si>
  <si>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</si>
  <si>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</si>
  <si>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</si>
  <si>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MOIS 13</t>
  </si>
  <si>
    <t>MOIS 14</t>
  </si>
  <si>
    <t>MOIS 15</t>
  </si>
  <si>
    <t>MOIS 16</t>
  </si>
  <si>
    <t>MOIS 17</t>
  </si>
  <si>
    <t>MOIS 18</t>
  </si>
  <si>
    <t>MOIS 19</t>
  </si>
  <si>
    <t>MOIS 20</t>
  </si>
  <si>
    <t>MOIS 21</t>
  </si>
  <si>
    <t>MOIS 22</t>
  </si>
  <si>
    <t>MOIS 23</t>
  </si>
  <si>
    <t>MOIS 24</t>
  </si>
  <si>
    <t>Carrelage extérieur</t>
  </si>
  <si>
    <t>ASSAINISSEMENT 
(si non collectif)</t>
  </si>
  <si>
    <t>Calendrier des travaux (cases à colorer) :</t>
  </si>
  <si>
    <t>Surface de la maison au sol (en m²) :</t>
  </si>
  <si>
    <t>Onglet de consultation - non modifiable</t>
  </si>
  <si>
    <t>Comment obtenir le mot de passe de ce document ?</t>
  </si>
  <si>
    <t>Architecte d'intérieur</t>
  </si>
  <si>
    <t>Budget rénovation maison Excel : chiffrage, planning, financement</t>
  </si>
  <si>
    <t>PRÉPARATION DES LIEUX</t>
  </si>
  <si>
    <t>Récapitulatif budget rénovation maison</t>
  </si>
  <si>
    <t>Traitement des sols</t>
  </si>
  <si>
    <t>Etudes</t>
  </si>
  <si>
    <t>AMENAGEMENT DU TERRAIN / JARDIN</t>
  </si>
  <si>
    <t>AMENAGEMENT DU TERRAIN</t>
  </si>
  <si>
    <t>Aménagement paysager</t>
  </si>
  <si>
    <t>Dalle</t>
  </si>
  <si>
    <t>Rénovation murs</t>
  </si>
  <si>
    <t>Escaliers</t>
  </si>
  <si>
    <t>Rénovation charpente</t>
  </si>
  <si>
    <t>Rénovation toiture</t>
  </si>
  <si>
    <t>Sablage</t>
  </si>
  <si>
    <t>Poële</t>
  </si>
  <si>
    <t>Coût rénovation au m² (budgété) :</t>
  </si>
  <si>
    <t>Complétez les cases bleues</t>
  </si>
  <si>
    <t>Le mot de passe sera à entrer dans le menu Révision : "Ôter la protection de la feuille" ainsi que "Protéger le classeur"</t>
  </si>
  <si>
    <t>Pour déverrouiller ce document, rendez-vous dans le dernier onglet du classeur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</si>
</sst>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3" applyFont="1"/>
    <xf numFmtId="0" fontId="11" fillId="0" borderId="0" xfId="0" applyFont="1"/>
    <xf numFmtId="0" fontId="12" fillId="0" borderId="0" xfId="0" applyFont="1"/>
    <xf numFmtId="0" fontId="17" fillId="0" borderId="0" xfId="0" applyFont="1"/>
    <xf numFmtId="0" fontId="14" fillId="0" borderId="5" xfId="0" applyFont="1" applyBorder="1"/>
    <xf numFmtId="165" fontId="14" fillId="0" borderId="5" xfId="0" applyNumberFormat="1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0" fillId="3" borderId="8" xfId="0" applyFont="1" applyFill="1" applyBorder="1" applyProtection="1">
      <protection locked="0"/>
    </xf>
    <xf numFmtId="0" fontId="20" fillId="3" borderId="9" xfId="0" applyFont="1" applyFill="1" applyBorder="1" applyProtection="1">
      <protection locked="0"/>
    </xf>
    <xf numFmtId="0" fontId="20" fillId="3" borderId="6" xfId="0" applyFont="1" applyFill="1" applyBorder="1" applyProtection="1">
      <protection locked="0"/>
    </xf>
    <xf numFmtId="0" fontId="21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wrapText="1"/>
    </xf>
    <xf numFmtId="165" fontId="21" fillId="2" borderId="4" xfId="0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12" fillId="3" borderId="6" xfId="0" applyFont="1" applyFill="1" applyBorder="1" applyProtection="1">
      <protection locked="0"/>
    </xf>
    <xf numFmtId="0" fontId="12" fillId="3" borderId="9" xfId="0" applyFont="1" applyFill="1" applyBorder="1" applyProtection="1">
      <protection locked="0"/>
    </xf>
    <xf numFmtId="0" fontId="12" fillId="3" borderId="8" xfId="0" applyFont="1" applyFill="1" applyBorder="1" applyProtection="1">
      <protection locked="0"/>
    </xf>
    <xf numFmtId="4" fontId="23" fillId="0" borderId="6" xfId="0" applyNumberFormat="1" applyFont="1" applyBorder="1" applyAlignment="1">
      <alignment horizontal="right" indent="1"/>
    </xf>
    <xf numFmtId="4" fontId="23" fillId="0" borderId="9" xfId="0" applyNumberFormat="1" applyFont="1" applyBorder="1" applyAlignment="1">
      <alignment horizontal="right" indent="1"/>
    </xf>
    <xf numFmtId="4" fontId="23" fillId="0" borderId="8" xfId="0" applyNumberFormat="1" applyFont="1" applyBorder="1" applyAlignment="1">
      <alignment horizontal="right" indent="1"/>
    </xf>
    <xf numFmtId="165" fontId="24" fillId="2" borderId="4" xfId="0" applyNumberFormat="1" applyFont="1" applyFill="1" applyBorder="1" applyAlignment="1">
      <alignment horizontal="right" vertical="center" wrapText="1"/>
    </xf>
    <xf numFmtId="4" fontId="25" fillId="3" borderId="6" xfId="0" applyNumberFormat="1" applyFont="1" applyFill="1" applyBorder="1" applyAlignment="1" applyProtection="1">
      <alignment horizontal="right" indent="1"/>
      <protection locked="0"/>
    </xf>
    <xf numFmtId="4" fontId="25" fillId="3" borderId="9" xfId="2" applyNumberFormat="1" applyFont="1" applyFill="1" applyBorder="1" applyAlignment="1" applyProtection="1">
      <alignment horizontal="right" indent="1"/>
      <protection locked="0"/>
    </xf>
    <xf numFmtId="4" fontId="25" fillId="3" borderId="8" xfId="2" applyNumberFormat="1" applyFont="1" applyFill="1" applyBorder="1" applyAlignment="1" applyProtection="1">
      <alignment horizontal="right" indent="1"/>
      <protection locked="0"/>
    </xf>
    <xf numFmtId="4" fontId="25" fillId="3" borderId="6" xfId="2" applyNumberFormat="1" applyFont="1" applyFill="1" applyBorder="1" applyAlignment="1" applyProtection="1">
      <alignment horizontal="right" indent="1"/>
      <protection locked="0"/>
    </xf>
    <xf numFmtId="4" fontId="25" fillId="3" borderId="8" xfId="0" applyNumberFormat="1" applyFont="1" applyFill="1" applyBorder="1" applyAlignment="1" applyProtection="1">
      <alignment horizontal="right" indent="1"/>
      <protection locked="0"/>
    </xf>
    <xf numFmtId="4" fontId="26" fillId="3" borderId="6" xfId="0" applyNumberFormat="1" applyFont="1" applyFill="1" applyBorder="1" applyAlignment="1" applyProtection="1">
      <alignment horizontal="right" indent="1"/>
      <protection locked="0"/>
    </xf>
    <xf numFmtId="4" fontId="26" fillId="3" borderId="9" xfId="2" applyNumberFormat="1" applyFont="1" applyFill="1" applyBorder="1" applyAlignment="1" applyProtection="1">
      <alignment horizontal="right" indent="1"/>
      <protection locked="0"/>
    </xf>
    <xf numFmtId="4" fontId="26" fillId="3" borderId="8" xfId="2" applyNumberFormat="1" applyFont="1" applyFill="1" applyBorder="1" applyAlignment="1" applyProtection="1">
      <alignment horizontal="right" indent="1"/>
      <protection locked="0"/>
    </xf>
    <xf numFmtId="4" fontId="26" fillId="3" borderId="6" xfId="2" applyNumberFormat="1" applyFont="1" applyFill="1" applyBorder="1" applyAlignment="1" applyProtection="1">
      <alignment horizontal="right" indent="1"/>
      <protection locked="0"/>
    </xf>
    <xf numFmtId="4" fontId="26" fillId="3" borderId="8" xfId="0" applyNumberFormat="1" applyFont="1" applyFill="1" applyBorder="1" applyAlignment="1" applyProtection="1">
      <alignment horizontal="right" indent="1"/>
      <protection locked="0"/>
    </xf>
    <xf numFmtId="4" fontId="29" fillId="0" borderId="8" xfId="0" applyNumberFormat="1" applyFont="1" applyBorder="1" applyAlignment="1">
      <alignment horizontal="right" indent="1"/>
    </xf>
    <xf numFmtId="4" fontId="13" fillId="0" borderId="4" xfId="2" applyNumberFormat="1" applyFont="1" applyFill="1" applyBorder="1" applyAlignment="1">
      <alignment horizontal="right" indent="1"/>
    </xf>
    <xf numFmtId="0" fontId="22" fillId="0" borderId="0" xfId="0" applyFont="1" applyAlignment="1">
      <alignment vertical="top"/>
    </xf>
    <xf numFmtId="0" fontId="30" fillId="4" borderId="4" xfId="0" applyFont="1" applyFill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center"/>
      <protection locked="0"/>
    </xf>
    <xf numFmtId="0" fontId="28" fillId="0" borderId="9" xfId="0" applyFont="1" applyBorder="1" applyAlignment="1" applyProtection="1">
      <alignment horizontal="center"/>
      <protection locked="0"/>
    </xf>
    <xf numFmtId="16" fontId="28" fillId="0" borderId="6" xfId="0" applyNumberFormat="1" applyFont="1" applyBorder="1" applyAlignment="1" applyProtection="1">
      <alignment horizontal="center"/>
      <protection locked="0"/>
    </xf>
    <xf numFmtId="16" fontId="28" fillId="0" borderId="9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1" fontId="16" fillId="0" borderId="4" xfId="0" applyNumberFormat="1" applyFont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5" fillId="5" borderId="4" xfId="0" applyFont="1" applyFill="1" applyBorder="1"/>
    <xf numFmtId="4" fontId="15" fillId="5" borderId="4" xfId="0" applyNumberFormat="1" applyFont="1" applyFill="1" applyBorder="1"/>
    <xf numFmtId="4" fontId="9" fillId="0" borderId="4" xfId="0" applyNumberFormat="1" applyFont="1" applyBorder="1"/>
    <xf numFmtId="4" fontId="32" fillId="5" borderId="4" xfId="0" applyNumberFormat="1" applyFont="1" applyFill="1" applyBorder="1"/>
    <xf numFmtId="4" fontId="33" fillId="0" borderId="4" xfId="0" applyNumberFormat="1" applyFont="1" applyBorder="1"/>
    <xf numFmtId="4" fontId="25" fillId="0" borderId="4" xfId="0" applyNumberFormat="1" applyFont="1" applyBorder="1"/>
    <xf numFmtId="0" fontId="34" fillId="0" borderId="0" xfId="0" applyFont="1"/>
    <xf numFmtId="0" fontId="35" fillId="0" borderId="5" xfId="0" applyFont="1" applyBorder="1"/>
    <xf numFmtId="0" fontId="35" fillId="0" borderId="3" xfId="0" applyFont="1" applyBorder="1"/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0" xfId="3" applyFont="1" applyAlignment="1">
      <alignment horizontal="left"/>
    </xf>
    <xf numFmtId="0" fontId="36" fillId="0" borderId="0" xfId="0" applyFont="1"/>
  </cellXfs>
  <cellStyles count="5">
    <cellStyle name="Lien hypertexte" xfId="3" builtinId="8"/>
    <cellStyle name="Monétaire 2" xfId="2" xr:uid="{28322DDF-BC18-482B-A81D-5D3CA8951813}"/>
    <cellStyle name="Normal" xfId="0" builtinId="0"/>
    <cellStyle name="Normal 2" xfId="1" xr:uid="{50522FD7-18F9-46F9-8EE3-C012B1401EA0}"/>
    <cellStyle name="Währung" xfId="4" xr:uid="{E5606AF8-D96C-43DE-8FB2-69B20616E5C5}"/>
  </cellStyles>
  <dxfs count="2">
    <dxf>
      <font>
        <color rgb="FF9C0006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Récapitulatif!$B$5</c:f>
              <c:strCache>
                <c:ptCount val="1"/>
                <c:pt idx="0">
                  <c:v> Montant budgété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0-47DE-AC60-E55CF5860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0-47DE-AC60-E55CF5860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0-47DE-AC60-E55CF5860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0-47DE-AC60-E55CF58605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70-47DE-AC60-E55CF58605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A70-47DE-AC60-E55CF58605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A70-47DE-AC60-E55CF58605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A70-47DE-AC60-E55CF58605B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A70-47DE-AC60-E55CF58605B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A70-47DE-AC60-E55CF58605B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70-47DE-AC60-E55CF58605B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70-47DE-AC60-E55CF58605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70-47DE-AC60-E55CF58605B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A70-47DE-AC60-E55CF58605B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A70-47DE-AC60-E55CF58605B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70-47DE-AC60-E55CF58605B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A70-47DE-AC60-E55CF58605B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A70-47DE-AC60-E55CF58605B9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A70-47DE-AC60-E55CF58605B9}"/>
              </c:ext>
            </c:extLst>
          </c:dPt>
          <c:cat>
            <c:strRef>
              <c:f>Récapitulatif!$A$6:$A$24</c:f>
              <c:strCache>
                <c:ptCount val="19"/>
                <c:pt idx="0">
                  <c:v>COUTS PREPARATOIRES</c:v>
                </c:pt>
                <c:pt idx="1">
                  <c:v>PRÉPARATION DES LIEUX</c:v>
                </c:pt>
                <c:pt idx="2">
                  <c:v>ASSAINISSEMENT 
(si non collectif)</c:v>
                </c:pt>
                <c:pt idx="3">
                  <c:v>SERVICES COLLECTIFS</c:v>
                </c:pt>
                <c:pt idx="4">
                  <c:v>AMENAGEMENT DU TERRAIN</c:v>
                </c:pt>
                <c:pt idx="5">
                  <c:v>MAÇONNERIE</c:v>
                </c:pt>
                <c:pt idx="6">
                  <c:v>CHARPENTE ET TOIT</c:v>
                </c:pt>
                <c:pt idx="7">
                  <c:v>FACADE</c:v>
                </c:pt>
                <c:pt idx="8">
                  <c:v>FENÊTRES / PORTES</c:v>
                </c:pt>
                <c:pt idx="9">
                  <c:v>PLOMBERIE</c:v>
                </c:pt>
                <c:pt idx="10">
                  <c:v>ÉLECTRICITÉ</c:v>
                </c:pt>
                <c:pt idx="11">
                  <c:v>CLIMATISATION ET CHAUFFAGE</c:v>
                </c:pt>
                <c:pt idx="12">
                  <c:v>ISOLATION</c:v>
                </c:pt>
                <c:pt idx="13">
                  <c:v>PLACO-PLÂTRE</c:v>
                </c:pt>
                <c:pt idx="14">
                  <c:v>SOLS ET FINITION INTÉRIEURE</c:v>
                </c:pt>
                <c:pt idx="15">
                  <c:v>CUISINE &amp; SALLE-DE-BAINS</c:v>
                </c:pt>
                <c:pt idx="16">
                  <c:v>PORCHES &amp; TERRASSES</c:v>
                </c:pt>
                <c:pt idx="17">
                  <c:v>EQUIPEMENT ELECTRO-MENAGER</c:v>
                </c:pt>
                <c:pt idx="18">
                  <c:v>AUTRES</c:v>
                </c:pt>
              </c:strCache>
            </c:strRef>
          </c:cat>
          <c:val>
            <c:numRef>
              <c:f>Récapitulatif!$B$6:$B$24</c:f>
              <c:numCache>
                <c:formatCode>#,##0.00</c:formatCode>
                <c:ptCount val="19"/>
                <c:pt idx="0">
                  <c:v>3000</c:v>
                </c:pt>
                <c:pt idx="1">
                  <c:v>3000</c:v>
                </c:pt>
                <c:pt idx="2">
                  <c:v>6000</c:v>
                </c:pt>
                <c:pt idx="3">
                  <c:v>4150</c:v>
                </c:pt>
                <c:pt idx="4">
                  <c:v>6000</c:v>
                </c:pt>
                <c:pt idx="5">
                  <c:v>20000</c:v>
                </c:pt>
                <c:pt idx="6">
                  <c:v>11000</c:v>
                </c:pt>
                <c:pt idx="7">
                  <c:v>8000</c:v>
                </c:pt>
                <c:pt idx="8">
                  <c:v>12200</c:v>
                </c:pt>
                <c:pt idx="9">
                  <c:v>7700</c:v>
                </c:pt>
                <c:pt idx="10">
                  <c:v>4300</c:v>
                </c:pt>
                <c:pt idx="11">
                  <c:v>10500</c:v>
                </c:pt>
                <c:pt idx="12">
                  <c:v>13500</c:v>
                </c:pt>
                <c:pt idx="13">
                  <c:v>16000</c:v>
                </c:pt>
                <c:pt idx="14">
                  <c:v>22000</c:v>
                </c:pt>
                <c:pt idx="15">
                  <c:v>25000</c:v>
                </c:pt>
                <c:pt idx="16">
                  <c:v>2850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6-42D3-A199-C2EAC1F6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3</xdr:row>
      <xdr:rowOff>187036</xdr:rowOff>
    </xdr:from>
    <xdr:to>
      <xdr:col>13</xdr:col>
      <xdr:colOff>34636</xdr:colOff>
      <xdr:row>31</xdr:row>
      <xdr:rowOff>34636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28E2DD-49AE-4DB4-AC41-872ECFAFE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367927</xdr:colOff>
      <xdr:row>4</xdr:row>
      <xdr:rowOff>121227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3BF8B8-C124-49AA-AFD1-4B4FDACBA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3927" cy="8832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bug/Downloads/tableau-amortissement-credit-immobili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 d'amortissement"/>
    </sheetNames>
    <sheetDataSet>
      <sheetData sheetId="0">
        <row r="5">
          <cell r="D5">
            <v>500000</v>
          </cell>
        </row>
        <row r="6">
          <cell r="D6">
            <v>1.2E-2</v>
          </cell>
        </row>
        <row r="7">
          <cell r="D7">
            <v>15</v>
          </cell>
        </row>
        <row r="9">
          <cell r="D9">
            <v>43101</v>
          </cell>
        </row>
        <row r="19">
          <cell r="I19">
            <v>497463.34135301912</v>
          </cell>
        </row>
        <row r="20">
          <cell r="I20">
            <v>494924.14604739129</v>
          </cell>
        </row>
        <row r="21">
          <cell r="I21">
            <v>492382.41154645779</v>
          </cell>
        </row>
        <row r="22">
          <cell r="I22">
            <v>489838.13531102339</v>
          </cell>
        </row>
        <row r="23">
          <cell r="I23">
            <v>487291.31479935354</v>
          </cell>
        </row>
        <row r="24">
          <cell r="I24">
            <v>484741.94746717205</v>
          </cell>
        </row>
        <row r="25">
          <cell r="I25">
            <v>482190.03076765838</v>
          </cell>
        </row>
        <row r="26">
          <cell r="I26">
            <v>479635.56215144519</v>
          </cell>
        </row>
        <row r="27">
          <cell r="I27">
            <v>477078.53906661575</v>
          </cell>
        </row>
        <row r="28">
          <cell r="I28">
            <v>474518.95895870152</v>
          </cell>
        </row>
        <row r="29">
          <cell r="I29">
            <v>471956.81927067938</v>
          </cell>
        </row>
        <row r="30">
          <cell r="I30">
            <v>469392.11744296917</v>
          </cell>
        </row>
        <row r="31">
          <cell r="I31">
            <v>466824.85091343126</v>
          </cell>
        </row>
        <row r="32">
          <cell r="I32">
            <v>464255.01711736381</v>
          </cell>
        </row>
        <row r="33">
          <cell r="I33">
            <v>461682.61348750029</v>
          </cell>
        </row>
        <row r="34">
          <cell r="I34">
            <v>459107.63745400694</v>
          </cell>
        </row>
        <row r="35">
          <cell r="I35">
            <v>456530.08644448005</v>
          </cell>
        </row>
        <row r="36">
          <cell r="I36">
            <v>453949.95788394369</v>
          </cell>
        </row>
        <row r="37">
          <cell r="I37">
            <v>451367.24919484678</v>
          </cell>
        </row>
        <row r="38">
          <cell r="I38">
            <v>448781.95779706078</v>
          </cell>
        </row>
        <row r="39">
          <cell r="I39">
            <v>446194.08110787696</v>
          </cell>
        </row>
        <row r="40">
          <cell r="I40">
            <v>443603.61654200399</v>
          </cell>
        </row>
        <row r="41">
          <cell r="I41">
            <v>441010.56151156512</v>
          </cell>
        </row>
        <row r="42">
          <cell r="I42">
            <v>438414.91342609579</v>
          </cell>
        </row>
        <row r="43">
          <cell r="I43">
            <v>435816.66969254101</v>
          </cell>
        </row>
        <row r="44">
          <cell r="I44">
            <v>433215.8277152527</v>
          </cell>
        </row>
        <row r="45">
          <cell r="I45">
            <v>430612.38489598711</v>
          </cell>
        </row>
        <row r="46">
          <cell r="I46">
            <v>428006.33863390225</v>
          </cell>
        </row>
        <row r="47">
          <cell r="I47">
            <v>425397.68632555532</v>
          </cell>
        </row>
        <row r="48">
          <cell r="I48">
            <v>422786.42536490003</v>
          </cell>
        </row>
        <row r="49">
          <cell r="I49">
            <v>420172.55314328405</v>
          </cell>
        </row>
        <row r="50">
          <cell r="I50">
            <v>417556.06704944646</v>
          </cell>
        </row>
        <row r="51">
          <cell r="I51">
            <v>414936.96446951502</v>
          </cell>
        </row>
        <row r="52">
          <cell r="I52">
            <v>412315.24278700369</v>
          </cell>
        </row>
        <row r="53">
          <cell r="I53">
            <v>409690.89938280982</v>
          </cell>
        </row>
        <row r="54">
          <cell r="I54">
            <v>407063.93163521175</v>
          </cell>
        </row>
        <row r="55">
          <cell r="I55">
            <v>404434.33691986609</v>
          </cell>
        </row>
        <row r="56">
          <cell r="I56">
            <v>401802.11260980507</v>
          </cell>
        </row>
        <row r="57">
          <cell r="I57">
            <v>399167.25607543404</v>
          </cell>
        </row>
        <row r="58">
          <cell r="I58">
            <v>396529.76468452858</v>
          </cell>
        </row>
        <row r="59">
          <cell r="I59">
            <v>393889.63580223225</v>
          </cell>
        </row>
        <row r="60">
          <cell r="I60">
            <v>391246.86679105362</v>
          </cell>
        </row>
        <row r="61">
          <cell r="I61">
            <v>388601.45501086378</v>
          </cell>
        </row>
        <row r="62">
          <cell r="I62">
            <v>385953.39781889378</v>
          </cell>
        </row>
        <row r="63">
          <cell r="I63">
            <v>383302.69256973179</v>
          </cell>
        </row>
        <row r="64">
          <cell r="I64">
            <v>380649.33661532064</v>
          </cell>
        </row>
        <row r="65">
          <cell r="I65">
            <v>377993.32730495511</v>
          </cell>
        </row>
        <row r="66">
          <cell r="I66">
            <v>375334.66198527918</v>
          </cell>
        </row>
        <row r="67">
          <cell r="I67">
            <v>372673.33800028358</v>
          </cell>
        </row>
        <row r="68">
          <cell r="I68">
            <v>370009.35269130301</v>
          </cell>
        </row>
        <row r="69">
          <cell r="I69">
            <v>367342.70339701342</v>
          </cell>
        </row>
        <row r="70">
          <cell r="I70">
            <v>364673.38745342958</v>
          </cell>
        </row>
        <row r="71">
          <cell r="I71">
            <v>362001.40219390212</v>
          </cell>
        </row>
        <row r="72">
          <cell r="I72">
            <v>359326.74494911515</v>
          </cell>
        </row>
        <row r="73">
          <cell r="I73">
            <v>356649.41304708342</v>
          </cell>
        </row>
        <row r="74">
          <cell r="I74">
            <v>353969.40381314966</v>
          </cell>
        </row>
        <row r="75">
          <cell r="I75">
            <v>351286.71456998197</v>
          </cell>
        </row>
        <row r="76">
          <cell r="I76">
            <v>348601.3426375711</v>
          </cell>
        </row>
        <row r="77">
          <cell r="I77">
            <v>345913.28533322783</v>
          </cell>
        </row>
        <row r="78">
          <cell r="I78">
            <v>343222.53997158021</v>
          </cell>
        </row>
        <row r="79">
          <cell r="I79">
            <v>340529.1038645709</v>
          </cell>
        </row>
        <row r="80">
          <cell r="I80">
            <v>337832.97432145459</v>
          </cell>
        </row>
        <row r="81">
          <cell r="I81">
            <v>335134.14864879515</v>
          </cell>
        </row>
        <row r="82">
          <cell r="I82">
            <v>332432.62415046309</v>
          </cell>
        </row>
        <row r="83">
          <cell r="I83">
            <v>329728.39812763268</v>
          </cell>
        </row>
        <row r="84">
          <cell r="I84">
            <v>327021.46787877945</v>
          </cell>
        </row>
        <row r="85">
          <cell r="I85">
            <v>324311.83069967735</v>
          </cell>
        </row>
        <row r="86">
          <cell r="I86">
            <v>321599.48388339614</v>
          </cell>
        </row>
        <row r="87">
          <cell r="I87">
            <v>318884.42472029867</v>
          </cell>
        </row>
        <row r="88">
          <cell r="I88">
            <v>316166.6504980381</v>
          </cell>
        </row>
        <row r="89">
          <cell r="I89">
            <v>313446.15850155527</v>
          </cell>
        </row>
        <row r="90">
          <cell r="I90">
            <v>310722.94601307594</v>
          </cell>
        </row>
        <row r="91">
          <cell r="I91">
            <v>307997.01031210815</v>
          </cell>
        </row>
        <row r="92">
          <cell r="I92">
            <v>305268.34867543937</v>
          </cell>
        </row>
        <row r="93">
          <cell r="I93">
            <v>302536.95837713394</v>
          </cell>
        </row>
        <row r="94">
          <cell r="I94">
            <v>299802.83668853022</v>
          </cell>
        </row>
        <row r="95">
          <cell r="I95">
            <v>297065.98087823787</v>
          </cell>
        </row>
        <row r="96">
          <cell r="I96">
            <v>294326.38821213524</v>
          </cell>
        </row>
        <row r="97">
          <cell r="I97">
            <v>291584.05595336651</v>
          </cell>
        </row>
        <row r="98">
          <cell r="I98">
            <v>288838.98136233899</v>
          </cell>
        </row>
        <row r="99">
          <cell r="I99">
            <v>286091.16169672046</v>
          </cell>
        </row>
        <row r="100">
          <cell r="I100">
            <v>283340.59421143634</v>
          </cell>
        </row>
        <row r="101">
          <cell r="I101">
            <v>280587.27615866694</v>
          </cell>
        </row>
        <row r="102">
          <cell r="I102">
            <v>277831.20478784473</v>
          </cell>
        </row>
        <row r="103">
          <cell r="I103">
            <v>275072.37734565174</v>
          </cell>
        </row>
        <row r="104">
          <cell r="I104">
            <v>272310.7910760165</v>
          </cell>
        </row>
        <row r="105">
          <cell r="I105">
            <v>269546.44322011166</v>
          </cell>
        </row>
        <row r="106">
          <cell r="I106">
            <v>266779.33101635089</v>
          </cell>
        </row>
        <row r="107">
          <cell r="I107">
            <v>264009.45170038636</v>
          </cell>
        </row>
        <row r="108">
          <cell r="I108">
            <v>261236.80250510588</v>
          </cell>
        </row>
        <row r="109">
          <cell r="I109">
            <v>258461.38066063012</v>
          </cell>
        </row>
        <row r="110">
          <cell r="I110">
            <v>255683.18339430989</v>
          </cell>
        </row>
        <row r="111">
          <cell r="I111">
            <v>252902.20793072332</v>
          </cell>
        </row>
        <row r="112">
          <cell r="I112">
            <v>250118.45149167319</v>
          </cell>
        </row>
        <row r="113">
          <cell r="I113">
            <v>247331.911296184</v>
          </cell>
        </row>
        <row r="114">
          <cell r="I114">
            <v>244542.58456049932</v>
          </cell>
        </row>
        <row r="115">
          <cell r="I115">
            <v>241750.46849807896</v>
          </cell>
        </row>
        <row r="116">
          <cell r="I116">
            <v>238955.56031959617</v>
          </cell>
        </row>
        <row r="117">
          <cell r="I117">
            <v>236157.85723293491</v>
          </cell>
        </row>
        <row r="118">
          <cell r="I118">
            <v>233357.35644318699</v>
          </cell>
        </row>
        <row r="119">
          <cell r="I119">
            <v>230554.05515264932</v>
          </cell>
        </row>
        <row r="120">
          <cell r="I120">
            <v>227747.9505608211</v>
          </cell>
        </row>
        <row r="121">
          <cell r="I121">
            <v>224939.03986440107</v>
          </cell>
        </row>
        <row r="122">
          <cell r="I122">
            <v>222127.32025728459</v>
          </cell>
        </row>
        <row r="123">
          <cell r="I123">
            <v>219312.78893056102</v>
          </cell>
        </row>
        <row r="124">
          <cell r="I124">
            <v>216495.44307251071</v>
          </cell>
        </row>
        <row r="125">
          <cell r="I125">
            <v>213675.27986860235</v>
          </cell>
        </row>
        <row r="126">
          <cell r="I126">
            <v>210852.29650149008</v>
          </cell>
        </row>
        <row r="127">
          <cell r="I127">
            <v>208026.49015101072</v>
          </cell>
        </row>
        <row r="128">
          <cell r="I128">
            <v>205197.85799418087</v>
          </cell>
        </row>
        <row r="129">
          <cell r="I129">
            <v>202366.3972051942</v>
          </cell>
        </row>
        <row r="130">
          <cell r="I130">
            <v>199532.10495541853</v>
          </cell>
        </row>
        <row r="131">
          <cell r="I131">
            <v>196694.97841339308</v>
          </cell>
        </row>
        <row r="132">
          <cell r="I132">
            <v>193855.0147448256</v>
          </cell>
        </row>
        <row r="133">
          <cell r="I133">
            <v>191012.21111258958</v>
          </cell>
        </row>
        <row r="134">
          <cell r="I134">
            <v>188166.56467672129</v>
          </cell>
        </row>
        <row r="135">
          <cell r="I135">
            <v>185318.07259441714</v>
          </cell>
        </row>
        <row r="136">
          <cell r="I136">
            <v>182466.7320200307</v>
          </cell>
        </row>
        <row r="137">
          <cell r="I137">
            <v>179612.54010506987</v>
          </cell>
        </row>
        <row r="138">
          <cell r="I138">
            <v>176755.49399819408</v>
          </cell>
        </row>
        <row r="139">
          <cell r="I139">
            <v>173895.59084521141</v>
          </cell>
        </row>
        <row r="140">
          <cell r="I140">
            <v>171032.82778907576</v>
          </cell>
        </row>
        <row r="141">
          <cell r="I141">
            <v>168167.20196988396</v>
          </cell>
        </row>
        <row r="142">
          <cell r="I142">
            <v>165298.71052487296</v>
          </cell>
        </row>
        <row r="143">
          <cell r="I143">
            <v>162427.35058841697</v>
          </cell>
        </row>
        <row r="144">
          <cell r="I144">
            <v>159553.11929202452</v>
          </cell>
        </row>
        <row r="145">
          <cell r="I145">
            <v>156676.01376433569</v>
          </cell>
        </row>
        <row r="146">
          <cell r="I146">
            <v>153796.03113111915</v>
          </cell>
        </row>
        <row r="147">
          <cell r="I147">
            <v>150913.16851526941</v>
          </cell>
        </row>
        <row r="148">
          <cell r="I148">
            <v>148027.42303680381</v>
          </cell>
        </row>
        <row r="149">
          <cell r="I149">
            <v>145138.79181285974</v>
          </cell>
        </row>
        <row r="150">
          <cell r="I150">
            <v>142247.27195769173</v>
          </cell>
        </row>
        <row r="151">
          <cell r="I151">
            <v>139352.86058266857</v>
          </cell>
        </row>
        <row r="152">
          <cell r="I152">
            <v>136455.55479627036</v>
          </cell>
        </row>
        <row r="153">
          <cell r="I153">
            <v>133555.35170408577</v>
          </cell>
        </row>
        <row r="154">
          <cell r="I154">
            <v>130652.24840880898</v>
          </cell>
        </row>
        <row r="155">
          <cell r="I155">
            <v>127746.24201023692</v>
          </cell>
        </row>
        <row r="156">
          <cell r="I156">
            <v>124837.32960526629</v>
          </cell>
        </row>
        <row r="157">
          <cell r="I157">
            <v>121925.5082878907</v>
          </cell>
        </row>
        <row r="158">
          <cell r="I158">
            <v>119010.77514919773</v>
          </cell>
        </row>
        <row r="159">
          <cell r="I159">
            <v>116093.12727736606</v>
          </cell>
        </row>
        <row r="160">
          <cell r="I160">
            <v>113172.56175766257</v>
          </cell>
        </row>
        <row r="161">
          <cell r="I161">
            <v>110249.07567243936</v>
          </cell>
        </row>
        <row r="162">
          <cell r="I162">
            <v>107322.66610113093</v>
          </cell>
        </row>
        <row r="163">
          <cell r="I163">
            <v>104393.33012025119</v>
          </cell>
        </row>
        <row r="164">
          <cell r="I164">
            <v>101461.06480339057</v>
          </cell>
        </row>
        <row r="165">
          <cell r="I165">
            <v>98525.867221213091</v>
          </cell>
        </row>
        <row r="166">
          <cell r="I166">
            <v>95587.734441453431</v>
          </cell>
        </row>
        <row r="167">
          <cell r="I167">
            <v>92646.66352891401</v>
          </cell>
        </row>
        <row r="168">
          <cell r="I168">
            <v>89702.651545462053</v>
          </cell>
        </row>
        <row r="169">
          <cell r="I169">
            <v>86755.695550026649</v>
          </cell>
        </row>
        <row r="170">
          <cell r="I170">
            <v>83805.792598595814</v>
          </cell>
        </row>
        <row r="171">
          <cell r="I171">
            <v>80852.939744213538</v>
          </cell>
        </row>
        <row r="172">
          <cell r="I172">
            <v>77897.134036976888</v>
          </cell>
        </row>
        <row r="173">
          <cell r="I173">
            <v>74938.372524032995</v>
          </cell>
        </row>
        <row r="174">
          <cell r="I174">
            <v>71976.65224957616</v>
          </cell>
        </row>
        <row r="175">
          <cell r="I175">
            <v>69011.970254844869</v>
          </cell>
        </row>
        <row r="176">
          <cell r="I176">
            <v>66044.323578118841</v>
          </cell>
        </row>
        <row r="177">
          <cell r="I177">
            <v>63073.709254716094</v>
          </cell>
        </row>
        <row r="178">
          <cell r="I178">
            <v>60100.124316989939</v>
          </cell>
        </row>
        <row r="179">
          <cell r="I179">
            <v>57123.565794326059</v>
          </cell>
        </row>
        <row r="180">
          <cell r="I180">
            <v>54144.030713139517</v>
          </cell>
        </row>
        <row r="181">
          <cell r="I181">
            <v>51161.51609687179</v>
          </cell>
        </row>
        <row r="182">
          <cell r="I182">
            <v>48176.018965987794</v>
          </cell>
        </row>
        <row r="183">
          <cell r="I183">
            <v>45187.536337972917</v>
          </cell>
        </row>
        <row r="184">
          <cell r="I184">
            <v>42196.065227330022</v>
          </cell>
        </row>
        <row r="185">
          <cell r="I185">
            <v>39201.602645576488</v>
          </cell>
        </row>
        <row r="186">
          <cell r="I186">
            <v>36204.145601241195</v>
          </cell>
        </row>
        <row r="187">
          <cell r="I187">
            <v>33203.691099861571</v>
          </cell>
        </row>
        <row r="188">
          <cell r="I188">
            <v>30200.236143980565</v>
          </cell>
        </row>
        <row r="189">
          <cell r="I189">
            <v>27193.777733143677</v>
          </cell>
        </row>
        <row r="190">
          <cell r="I190">
            <v>24184.312863895953</v>
          </cell>
        </row>
        <row r="191">
          <cell r="I191">
            <v>21171.838529778983</v>
          </cell>
        </row>
        <row r="192">
          <cell r="I192">
            <v>18156.351721327894</v>
          </cell>
        </row>
        <row r="193">
          <cell r="I193">
            <v>15137.849426068355</v>
          </cell>
        </row>
        <row r="194">
          <cell r="I194">
            <v>12116.328628513556</v>
          </cell>
        </row>
        <row r="195">
          <cell r="I195">
            <v>9091.786310161202</v>
          </cell>
        </row>
        <row r="196">
          <cell r="I196">
            <v>6064.2194494904961</v>
          </cell>
        </row>
        <row r="197">
          <cell r="I197">
            <v>3033.6250219591193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budget-construction-maison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9253-02C2-4426-B1AA-CC626F8ED7FF}">
  <sheetPr>
    <pageSetUpPr fitToPage="1"/>
  </sheetPr>
  <dimension ref="A1:AE132"/>
  <sheetViews>
    <sheetView showGridLines="0" tabSelected="1" zoomScale="110" zoomScaleNormal="110" workbookViewId="0">
      <selection activeCell="B7" sqref="B7"/>
    </sheetView>
  </sheetViews>
  <sheetFormatPr baseColWidth="10" defaultColWidth="11.375" defaultRowHeight="14.55" x14ac:dyDescent="0.25"/>
  <cols>
    <col min="1" max="1" width="32.625" style="9" customWidth="1"/>
    <col min="2" max="2" width="42.25" style="9" customWidth="1"/>
    <col min="3" max="3" width="36.875" style="15" customWidth="1"/>
    <col min="4" max="4" width="24.125" style="9" bestFit="1" customWidth="1"/>
    <col min="5" max="5" width="25.125" style="9" bestFit="1" customWidth="1"/>
    <col min="6" max="6" width="18" style="9" customWidth="1"/>
    <col min="7" max="7" width="1.375" style="9" customWidth="1"/>
    <col min="8" max="31" width="8.125" style="9" customWidth="1"/>
    <col min="32" max="16384" width="11.375" style="9"/>
  </cols>
  <sheetData>
    <row r="1" spans="1:31" ht="29.1" x14ac:dyDescent="0.5">
      <c r="A1" s="14" t="s">
        <v>123</v>
      </c>
      <c r="B1" s="14"/>
    </row>
    <row r="2" spans="1:31" ht="15.95" x14ac:dyDescent="0.3">
      <c r="E2" s="71" t="s">
        <v>141</v>
      </c>
    </row>
    <row r="3" spans="1:31" ht="18.7" x14ac:dyDescent="0.3">
      <c r="A3" s="10"/>
      <c r="B3" s="10"/>
    </row>
    <row r="4" spans="1:31" ht="18" x14ac:dyDescent="0.3">
      <c r="A4" s="10" t="s">
        <v>139</v>
      </c>
      <c r="B4" s="10"/>
    </row>
    <row r="5" spans="1:31" ht="24.1" customHeight="1" x14ac:dyDescent="0.3">
      <c r="A5" s="11"/>
      <c r="B5" s="11"/>
      <c r="C5" s="62"/>
      <c r="D5" s="12"/>
      <c r="E5" s="12"/>
      <c r="F5" s="12"/>
      <c r="H5" s="42" t="s">
        <v>118</v>
      </c>
    </row>
    <row r="6" spans="1:31" s="13" customFormat="1" ht="32.200000000000003" customHeight="1" x14ac:dyDescent="0.25">
      <c r="A6" s="22" t="s">
        <v>23</v>
      </c>
      <c r="B6" s="19" t="s">
        <v>26</v>
      </c>
      <c r="C6" s="20" t="s">
        <v>34</v>
      </c>
      <c r="D6" s="21" t="s">
        <v>24</v>
      </c>
      <c r="E6" s="21" t="s">
        <v>25</v>
      </c>
      <c r="F6" s="29" t="s">
        <v>35</v>
      </c>
      <c r="H6" s="43" t="s">
        <v>92</v>
      </c>
      <c r="I6" s="43" t="s">
        <v>93</v>
      </c>
      <c r="J6" s="43" t="s">
        <v>94</v>
      </c>
      <c r="K6" s="43" t="s">
        <v>95</v>
      </c>
      <c r="L6" s="43" t="s">
        <v>96</v>
      </c>
      <c r="M6" s="43" t="s">
        <v>97</v>
      </c>
      <c r="N6" s="43" t="s">
        <v>98</v>
      </c>
      <c r="O6" s="43" t="s">
        <v>99</v>
      </c>
      <c r="P6" s="43" t="s">
        <v>100</v>
      </c>
      <c r="Q6" s="43" t="s">
        <v>101</v>
      </c>
      <c r="R6" s="43" t="s">
        <v>102</v>
      </c>
      <c r="S6" s="43" t="s">
        <v>103</v>
      </c>
      <c r="T6" s="43" t="s">
        <v>104</v>
      </c>
      <c r="U6" s="43" t="s">
        <v>105</v>
      </c>
      <c r="V6" s="43" t="s">
        <v>106</v>
      </c>
      <c r="W6" s="43" t="s">
        <v>107</v>
      </c>
      <c r="X6" s="43" t="s">
        <v>108</v>
      </c>
      <c r="Y6" s="43" t="s">
        <v>109</v>
      </c>
      <c r="Z6" s="43" t="s">
        <v>110</v>
      </c>
      <c r="AA6" s="43" t="s">
        <v>111</v>
      </c>
      <c r="AB6" s="43" t="s">
        <v>112</v>
      </c>
      <c r="AC6" s="43" t="s">
        <v>113</v>
      </c>
      <c r="AD6" s="43" t="s">
        <v>114</v>
      </c>
      <c r="AE6" s="43" t="s">
        <v>115</v>
      </c>
    </row>
    <row r="7" spans="1:31" ht="15.75" customHeight="1" x14ac:dyDescent="0.25">
      <c r="A7" s="67" t="s">
        <v>22</v>
      </c>
      <c r="B7" s="23" t="s">
        <v>57</v>
      </c>
      <c r="C7" s="18"/>
      <c r="D7" s="35"/>
      <c r="E7" s="30"/>
      <c r="F7" s="26" t="str">
        <f t="shared" ref="F7:F62" si="0">IF(OR(ISBLANK(D7),ISBLANK(E7)),"",E7-D7)</f>
        <v/>
      </c>
      <c r="H7" s="45"/>
      <c r="I7" s="47">
        <v>44503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1" ht="15.75" customHeight="1" x14ac:dyDescent="0.25">
      <c r="A8" s="68"/>
      <c r="B8" s="24" t="s">
        <v>122</v>
      </c>
      <c r="C8" s="17"/>
      <c r="D8" s="36">
        <v>3000</v>
      </c>
      <c r="E8" s="31">
        <v>2500</v>
      </c>
      <c r="F8" s="27">
        <f t="shared" si="0"/>
        <v>-500</v>
      </c>
      <c r="H8" s="46"/>
      <c r="I8" s="48">
        <v>44505</v>
      </c>
      <c r="J8" s="48">
        <v>44515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15.75" customHeight="1" x14ac:dyDescent="0.25">
      <c r="A9" s="68"/>
      <c r="B9" s="24" t="s">
        <v>36</v>
      </c>
      <c r="C9" s="17"/>
      <c r="D9" s="36"/>
      <c r="E9" s="31"/>
      <c r="F9" s="27" t="str">
        <f t="shared" si="0"/>
        <v/>
      </c>
      <c r="H9" s="46"/>
      <c r="I9" s="46"/>
      <c r="J9" s="48">
        <v>44523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15.75" customHeight="1" x14ac:dyDescent="0.25">
      <c r="A10" s="68"/>
      <c r="B10" s="24" t="s">
        <v>30</v>
      </c>
      <c r="C10" s="17"/>
      <c r="D10" s="36"/>
      <c r="E10" s="31"/>
      <c r="F10" s="27" t="str">
        <f t="shared" si="0"/>
        <v/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15.75" customHeight="1" x14ac:dyDescent="0.25">
      <c r="A11" s="69"/>
      <c r="B11" s="25" t="s">
        <v>30</v>
      </c>
      <c r="C11" s="16"/>
      <c r="D11" s="37"/>
      <c r="E11" s="32"/>
      <c r="F11" s="28" t="str">
        <f t="shared" si="0"/>
        <v/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ht="15.75" customHeight="1" x14ac:dyDescent="0.25">
      <c r="A12" s="67" t="s">
        <v>124</v>
      </c>
      <c r="B12" s="23" t="s">
        <v>29</v>
      </c>
      <c r="C12" s="18"/>
      <c r="D12" s="38">
        <v>3000</v>
      </c>
      <c r="E12" s="33">
        <v>4500</v>
      </c>
      <c r="F12" s="26">
        <f t="shared" si="0"/>
        <v>1500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31" ht="15.75" customHeight="1" x14ac:dyDescent="0.25">
      <c r="A13" s="68"/>
      <c r="B13" s="24" t="s">
        <v>126</v>
      </c>
      <c r="C13" s="17"/>
      <c r="D13" s="36"/>
      <c r="E13" s="31"/>
      <c r="F13" s="27" t="str">
        <f t="shared" si="0"/>
        <v/>
      </c>
      <c r="H13" s="46"/>
      <c r="I13" s="46"/>
      <c r="J13" s="46"/>
      <c r="K13" s="46"/>
      <c r="L13" s="48">
        <v>44201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15.75" customHeight="1" x14ac:dyDescent="0.25">
      <c r="A14" s="68"/>
      <c r="B14" s="24" t="s">
        <v>30</v>
      </c>
      <c r="C14" s="17"/>
      <c r="D14" s="36"/>
      <c r="E14" s="31"/>
      <c r="F14" s="27" t="str">
        <f t="shared" si="0"/>
        <v/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5.75" customHeight="1" x14ac:dyDescent="0.25">
      <c r="A15" s="69"/>
      <c r="B15" s="25" t="s">
        <v>30</v>
      </c>
      <c r="C15" s="16"/>
      <c r="D15" s="37"/>
      <c r="E15" s="32"/>
      <c r="F15" s="28" t="str">
        <f t="shared" si="0"/>
        <v/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1:31" ht="15.75" customHeight="1" x14ac:dyDescent="0.25">
      <c r="A16" s="64" t="s">
        <v>117</v>
      </c>
      <c r="B16" s="23" t="s">
        <v>127</v>
      </c>
      <c r="C16" s="18"/>
      <c r="D16" s="35"/>
      <c r="E16" s="30"/>
      <c r="F16" s="26" t="str">
        <f t="shared" si="0"/>
        <v/>
      </c>
      <c r="H16" s="45"/>
      <c r="I16" s="45"/>
      <c r="J16" s="45"/>
      <c r="K16" s="45"/>
      <c r="L16" s="47">
        <v>44211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 ht="15.75" customHeight="1" x14ac:dyDescent="0.25">
      <c r="A17" s="65"/>
      <c r="B17" s="24" t="s">
        <v>31</v>
      </c>
      <c r="C17" s="17"/>
      <c r="D17" s="36">
        <v>3500</v>
      </c>
      <c r="E17" s="31">
        <v>3500</v>
      </c>
      <c r="F17" s="27">
        <f t="shared" si="0"/>
        <v>0</v>
      </c>
      <c r="H17" s="46"/>
      <c r="I17" s="46"/>
      <c r="J17" s="46"/>
      <c r="K17" s="46"/>
      <c r="L17" s="46"/>
      <c r="M17" s="48">
        <v>44230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5.75" customHeight="1" x14ac:dyDescent="0.25">
      <c r="A18" s="65"/>
      <c r="B18" s="24" t="s">
        <v>32</v>
      </c>
      <c r="C18" s="17"/>
      <c r="D18" s="36">
        <v>1000</v>
      </c>
      <c r="E18" s="31"/>
      <c r="F18" s="27" t="str">
        <f t="shared" si="0"/>
        <v/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15.75" customHeight="1" x14ac:dyDescent="0.25">
      <c r="A19" s="65"/>
      <c r="B19" s="24" t="s">
        <v>33</v>
      </c>
      <c r="C19" s="17"/>
      <c r="D19" s="36">
        <v>1500</v>
      </c>
      <c r="E19" s="31"/>
      <c r="F19" s="27" t="str">
        <f t="shared" si="0"/>
        <v/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15.75" customHeight="1" x14ac:dyDescent="0.25">
      <c r="A20" s="65"/>
      <c r="B20" s="24" t="s">
        <v>30</v>
      </c>
      <c r="C20" s="17"/>
      <c r="D20" s="36"/>
      <c r="E20" s="31"/>
      <c r="F20" s="27" t="str">
        <f t="shared" si="0"/>
        <v/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15.75" customHeight="1" x14ac:dyDescent="0.25">
      <c r="A21" s="66"/>
      <c r="B21" s="25" t="s">
        <v>30</v>
      </c>
      <c r="C21" s="16"/>
      <c r="D21" s="37"/>
      <c r="E21" s="32"/>
      <c r="F21" s="28" t="str">
        <f t="shared" si="0"/>
        <v/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1" ht="15.75" customHeight="1" x14ac:dyDescent="0.25">
      <c r="A22" s="67" t="s">
        <v>0</v>
      </c>
      <c r="B22" s="23" t="s">
        <v>37</v>
      </c>
      <c r="C22" s="18"/>
      <c r="D22" s="35">
        <v>450</v>
      </c>
      <c r="E22" s="30"/>
      <c r="F22" s="26" t="str">
        <f t="shared" si="0"/>
        <v/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</row>
    <row r="23" spans="1:31" ht="15.75" customHeight="1" x14ac:dyDescent="0.25">
      <c r="A23" s="68"/>
      <c r="B23" s="24" t="s">
        <v>38</v>
      </c>
      <c r="C23" s="17"/>
      <c r="D23" s="36"/>
      <c r="E23" s="31"/>
      <c r="F23" s="27" t="str">
        <f t="shared" si="0"/>
        <v/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ht="15.75" customHeight="1" x14ac:dyDescent="0.25">
      <c r="A24" s="68"/>
      <c r="B24" s="24" t="s">
        <v>39</v>
      </c>
      <c r="C24" s="17"/>
      <c r="D24" s="36">
        <v>1500</v>
      </c>
      <c r="E24" s="31"/>
      <c r="F24" s="27" t="str">
        <f t="shared" si="0"/>
        <v/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ht="15.75" customHeight="1" x14ac:dyDescent="0.25">
      <c r="A25" s="68"/>
      <c r="B25" s="24" t="s">
        <v>40</v>
      </c>
      <c r="C25" s="17"/>
      <c r="D25" s="36">
        <v>200</v>
      </c>
      <c r="E25" s="31"/>
      <c r="F25" s="27" t="str">
        <f t="shared" si="0"/>
        <v/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15.75" customHeight="1" x14ac:dyDescent="0.25">
      <c r="A26" s="68"/>
      <c r="B26" s="24" t="s">
        <v>41</v>
      </c>
      <c r="C26" s="17"/>
      <c r="D26" s="36">
        <v>1000</v>
      </c>
      <c r="E26" s="31"/>
      <c r="F26" s="27" t="str">
        <f t="shared" si="0"/>
        <v/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5.75" customHeight="1" x14ac:dyDescent="0.25">
      <c r="A27" s="68"/>
      <c r="B27" s="24" t="s">
        <v>64</v>
      </c>
      <c r="C27" s="17"/>
      <c r="D27" s="36">
        <v>1000</v>
      </c>
      <c r="E27" s="31"/>
      <c r="F27" s="27" t="str">
        <f t="shared" si="0"/>
        <v/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ht="15.75" customHeight="1" x14ac:dyDescent="0.25">
      <c r="A28" s="68"/>
      <c r="B28" s="24" t="s">
        <v>30</v>
      </c>
      <c r="C28" s="17"/>
      <c r="D28" s="36"/>
      <c r="E28" s="31"/>
      <c r="F28" s="27" t="str">
        <f t="shared" si="0"/>
        <v/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15.75" customHeight="1" x14ac:dyDescent="0.25">
      <c r="A29" s="69"/>
      <c r="B29" s="25" t="s">
        <v>30</v>
      </c>
      <c r="C29" s="16"/>
      <c r="D29" s="39"/>
      <c r="E29" s="34"/>
      <c r="F29" s="28" t="str">
        <f t="shared" si="0"/>
        <v/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ht="15.75" customHeight="1" x14ac:dyDescent="0.25">
      <c r="A30" s="64" t="s">
        <v>128</v>
      </c>
      <c r="B30" s="23" t="s">
        <v>42</v>
      </c>
      <c r="C30" s="18"/>
      <c r="D30" s="35">
        <v>4000</v>
      </c>
      <c r="E30" s="30"/>
      <c r="F30" s="26" t="str">
        <f t="shared" si="0"/>
        <v/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spans="1:31" ht="15.75" customHeight="1" x14ac:dyDescent="0.25">
      <c r="A31" s="65"/>
      <c r="B31" s="24" t="s">
        <v>43</v>
      </c>
      <c r="C31" s="17"/>
      <c r="D31" s="36">
        <v>2000</v>
      </c>
      <c r="E31" s="31"/>
      <c r="F31" s="27" t="str">
        <f t="shared" si="0"/>
        <v/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</row>
    <row r="32" spans="1:31" ht="15.75" customHeight="1" x14ac:dyDescent="0.25">
      <c r="A32" s="65"/>
      <c r="B32" s="24" t="s">
        <v>130</v>
      </c>
      <c r="C32" s="17"/>
      <c r="D32" s="36"/>
      <c r="E32" s="31"/>
      <c r="F32" s="27" t="str">
        <f t="shared" si="0"/>
        <v/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</row>
    <row r="33" spans="1:31" ht="15.75" customHeight="1" x14ac:dyDescent="0.25">
      <c r="A33" s="65"/>
      <c r="B33" s="24" t="s">
        <v>30</v>
      </c>
      <c r="C33" s="17"/>
      <c r="D33" s="36"/>
      <c r="E33" s="31"/>
      <c r="F33" s="27" t="str">
        <f t="shared" si="0"/>
        <v/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</row>
    <row r="34" spans="1:31" ht="15.75" customHeight="1" x14ac:dyDescent="0.25">
      <c r="A34" s="65"/>
      <c r="B34" s="24" t="s">
        <v>30</v>
      </c>
      <c r="C34" s="17"/>
      <c r="D34" s="36"/>
      <c r="E34" s="31"/>
      <c r="F34" s="27" t="str">
        <f t="shared" si="0"/>
        <v/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ht="15.75" customHeight="1" x14ac:dyDescent="0.25">
      <c r="A35" s="66"/>
      <c r="B35" s="25" t="s">
        <v>30</v>
      </c>
      <c r="C35" s="16"/>
      <c r="D35" s="37"/>
      <c r="E35" s="32"/>
      <c r="F35" s="28" t="str">
        <f t="shared" si="0"/>
        <v/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ht="15.75" customHeight="1" x14ac:dyDescent="0.25">
      <c r="A36" s="67" t="s">
        <v>48</v>
      </c>
      <c r="B36" s="23" t="s">
        <v>131</v>
      </c>
      <c r="C36" s="18"/>
      <c r="D36" s="35">
        <v>15000</v>
      </c>
      <c r="E36" s="30"/>
      <c r="F36" s="26" t="str">
        <f t="shared" si="0"/>
        <v/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15.75" customHeight="1" x14ac:dyDescent="0.25">
      <c r="A37" s="68"/>
      <c r="B37" s="24" t="s">
        <v>133</v>
      </c>
      <c r="C37" s="17"/>
      <c r="D37" s="36">
        <v>5000</v>
      </c>
      <c r="E37" s="31"/>
      <c r="F37" s="27" t="str">
        <f t="shared" si="0"/>
        <v/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ht="15.75" customHeight="1" x14ac:dyDescent="0.25">
      <c r="A38" s="68"/>
      <c r="B38" s="24" t="s">
        <v>44</v>
      </c>
      <c r="C38" s="17"/>
      <c r="D38" s="36"/>
      <c r="E38" s="31"/>
      <c r="F38" s="27" t="str">
        <f t="shared" si="0"/>
        <v/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ht="15.75" customHeight="1" x14ac:dyDescent="0.25">
      <c r="A39" s="68"/>
      <c r="B39" s="24" t="s">
        <v>132</v>
      </c>
      <c r="C39" s="17"/>
      <c r="D39" s="36"/>
      <c r="E39" s="31"/>
      <c r="F39" s="27" t="str">
        <f t="shared" si="0"/>
        <v/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ht="15.75" customHeight="1" x14ac:dyDescent="0.25">
      <c r="A40" s="68"/>
      <c r="B40" s="24" t="s">
        <v>30</v>
      </c>
      <c r="C40" s="17"/>
      <c r="D40" s="36"/>
      <c r="E40" s="31"/>
      <c r="F40" s="27" t="str">
        <f t="shared" si="0"/>
        <v/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ht="15.75" customHeight="1" x14ac:dyDescent="0.25">
      <c r="A41" s="69"/>
      <c r="B41" s="25" t="s">
        <v>30</v>
      </c>
      <c r="C41" s="16"/>
      <c r="D41" s="37"/>
      <c r="E41" s="32"/>
      <c r="F41" s="28" t="str">
        <f t="shared" si="0"/>
        <v/>
      </c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ht="15.75" customHeight="1" x14ac:dyDescent="0.25">
      <c r="A42" s="67" t="s">
        <v>45</v>
      </c>
      <c r="B42" s="23" t="s">
        <v>134</v>
      </c>
      <c r="C42" s="18"/>
      <c r="D42" s="35">
        <v>4000</v>
      </c>
      <c r="E42" s="30"/>
      <c r="F42" s="26" t="str">
        <f t="shared" si="0"/>
        <v/>
      </c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15.75" customHeight="1" x14ac:dyDescent="0.25">
      <c r="A43" s="68"/>
      <c r="B43" s="24" t="s">
        <v>135</v>
      </c>
      <c r="C43" s="17"/>
      <c r="D43" s="36">
        <v>7000</v>
      </c>
      <c r="E43" s="31"/>
      <c r="F43" s="27" t="str">
        <f t="shared" si="0"/>
        <v/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ht="15.75" customHeight="1" x14ac:dyDescent="0.25">
      <c r="A44" s="68"/>
      <c r="B44" s="24" t="s">
        <v>30</v>
      </c>
      <c r="C44" s="17"/>
      <c r="D44" s="36"/>
      <c r="E44" s="31"/>
      <c r="F44" s="27" t="str">
        <f t="shared" si="0"/>
        <v/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ht="15.75" customHeight="1" x14ac:dyDescent="0.25">
      <c r="A45" s="69"/>
      <c r="B45" s="25" t="s">
        <v>30</v>
      </c>
      <c r="C45" s="16"/>
      <c r="D45" s="37"/>
      <c r="E45" s="32"/>
      <c r="F45" s="28" t="str">
        <f t="shared" si="0"/>
        <v/>
      </c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1:31" ht="15.75" customHeight="1" x14ac:dyDescent="0.25">
      <c r="A46" s="67" t="s">
        <v>46</v>
      </c>
      <c r="B46" s="23" t="s">
        <v>136</v>
      </c>
      <c r="C46" s="18"/>
      <c r="D46" s="35">
        <v>3000</v>
      </c>
      <c r="E46" s="30"/>
      <c r="F46" s="26" t="str">
        <f t="shared" si="0"/>
        <v/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15.75" customHeight="1" x14ac:dyDescent="0.25">
      <c r="A47" s="68"/>
      <c r="B47" s="24" t="s">
        <v>47</v>
      </c>
      <c r="C47" s="17"/>
      <c r="D47" s="36">
        <v>5000</v>
      </c>
      <c r="E47" s="31"/>
      <c r="F47" s="27" t="str">
        <f t="shared" si="0"/>
        <v/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ht="15.75" customHeight="1" x14ac:dyDescent="0.25">
      <c r="A48" s="68"/>
      <c r="B48" s="24" t="s">
        <v>49</v>
      </c>
      <c r="C48" s="17"/>
      <c r="D48" s="36"/>
      <c r="E48" s="31"/>
      <c r="F48" s="27" t="str">
        <f t="shared" si="0"/>
        <v/>
      </c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1:31" ht="15.75" customHeight="1" x14ac:dyDescent="0.25">
      <c r="A49" s="68"/>
      <c r="B49" s="24" t="s">
        <v>30</v>
      </c>
      <c r="C49" s="17"/>
      <c r="D49" s="36"/>
      <c r="E49" s="31"/>
      <c r="F49" s="27" t="str">
        <f t="shared" si="0"/>
        <v/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spans="1:31" ht="15.75" customHeight="1" x14ac:dyDescent="0.25">
      <c r="A50" s="69"/>
      <c r="B50" s="25" t="s">
        <v>30</v>
      </c>
      <c r="C50" s="16"/>
      <c r="D50" s="37"/>
      <c r="E50" s="32"/>
      <c r="F50" s="28" t="str">
        <f t="shared" si="0"/>
        <v/>
      </c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</row>
    <row r="51" spans="1:31" ht="15.75" customHeight="1" x14ac:dyDescent="0.25">
      <c r="A51" s="64" t="s">
        <v>50</v>
      </c>
      <c r="B51" s="23" t="s">
        <v>51</v>
      </c>
      <c r="C51" s="18"/>
      <c r="D51" s="35">
        <v>1200</v>
      </c>
      <c r="E51" s="30"/>
      <c r="F51" s="26" t="str">
        <f t="shared" si="0"/>
        <v/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15.75" customHeight="1" x14ac:dyDescent="0.25">
      <c r="A52" s="65"/>
      <c r="B52" s="24" t="s">
        <v>52</v>
      </c>
      <c r="C52" s="17"/>
      <c r="D52" s="36">
        <v>4000</v>
      </c>
      <c r="E52" s="31"/>
      <c r="F52" s="27" t="str">
        <f t="shared" si="0"/>
        <v/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</row>
    <row r="53" spans="1:31" ht="15.75" customHeight="1" x14ac:dyDescent="0.25">
      <c r="A53" s="65"/>
      <c r="B53" s="24" t="s">
        <v>53</v>
      </c>
      <c r="C53" s="17"/>
      <c r="D53" s="36">
        <v>5000</v>
      </c>
      <c r="E53" s="31"/>
      <c r="F53" s="27" t="str">
        <f t="shared" si="0"/>
        <v/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  <row r="54" spans="1:31" ht="15.75" customHeight="1" x14ac:dyDescent="0.25">
      <c r="A54" s="65"/>
      <c r="B54" s="24" t="s">
        <v>54</v>
      </c>
      <c r="C54" s="17"/>
      <c r="D54" s="36">
        <v>2000</v>
      </c>
      <c r="E54" s="31"/>
      <c r="F54" s="27" t="str">
        <f t="shared" si="0"/>
        <v/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spans="1:31" ht="15.75" customHeight="1" x14ac:dyDescent="0.25">
      <c r="A55" s="65"/>
      <c r="B55" s="24" t="s">
        <v>30</v>
      </c>
      <c r="C55" s="17"/>
      <c r="D55" s="36"/>
      <c r="E55" s="31"/>
      <c r="F55" s="27" t="str">
        <f t="shared" si="0"/>
        <v/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</row>
    <row r="56" spans="1:31" ht="15.75" customHeight="1" x14ac:dyDescent="0.25">
      <c r="A56" s="65"/>
      <c r="B56" s="24" t="s">
        <v>30</v>
      </c>
      <c r="C56" s="17"/>
      <c r="D56" s="36"/>
      <c r="E56" s="31"/>
      <c r="F56" s="27" t="str">
        <f t="shared" si="0"/>
        <v/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spans="1:31" ht="15.75" customHeight="1" x14ac:dyDescent="0.25">
      <c r="A57" s="66"/>
      <c r="B57" s="25" t="s">
        <v>30</v>
      </c>
      <c r="C57" s="16"/>
      <c r="D57" s="37"/>
      <c r="E57" s="32"/>
      <c r="F57" s="28" t="str">
        <f t="shared" si="0"/>
        <v/>
      </c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  <row r="58" spans="1:31" ht="15.75" customHeight="1" x14ac:dyDescent="0.25">
      <c r="A58" s="67" t="s">
        <v>1</v>
      </c>
      <c r="B58" s="23" t="s">
        <v>58</v>
      </c>
      <c r="C58" s="18"/>
      <c r="D58" s="35">
        <v>4000</v>
      </c>
      <c r="E58" s="30"/>
      <c r="F58" s="26" t="str">
        <f t="shared" si="0"/>
        <v/>
      </c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15.75" customHeight="1" x14ac:dyDescent="0.25">
      <c r="A59" s="68"/>
      <c r="B59" s="24" t="s">
        <v>2</v>
      </c>
      <c r="C59" s="17"/>
      <c r="D59" s="36"/>
      <c r="E59" s="31"/>
      <c r="F59" s="27" t="str">
        <f t="shared" si="0"/>
        <v/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ht="15.75" customHeight="1" x14ac:dyDescent="0.25">
      <c r="A60" s="68"/>
      <c r="B60" s="24" t="s">
        <v>3</v>
      </c>
      <c r="C60" s="17"/>
      <c r="D60" s="36">
        <v>700</v>
      </c>
      <c r="E60" s="31"/>
      <c r="F60" s="27" t="str">
        <f t="shared" si="0"/>
        <v/>
      </c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ht="15.75" customHeight="1" x14ac:dyDescent="0.25">
      <c r="A61" s="68"/>
      <c r="B61" s="24" t="s">
        <v>59</v>
      </c>
      <c r="C61" s="17"/>
      <c r="D61" s="36">
        <v>1000</v>
      </c>
      <c r="E61" s="31"/>
      <c r="F61" s="27" t="str">
        <f t="shared" si="0"/>
        <v/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ht="15.75" customHeight="1" x14ac:dyDescent="0.25">
      <c r="A62" s="68"/>
      <c r="B62" s="24" t="s">
        <v>60</v>
      </c>
      <c r="C62" s="17"/>
      <c r="D62" s="36">
        <v>1000</v>
      </c>
      <c r="E62" s="31"/>
      <c r="F62" s="27" t="str">
        <f t="shared" si="0"/>
        <v/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1:31" ht="15.75" customHeight="1" x14ac:dyDescent="0.25">
      <c r="A63" s="68"/>
      <c r="B63" s="24" t="s">
        <v>61</v>
      </c>
      <c r="C63" s="17"/>
      <c r="D63" s="36">
        <v>1000</v>
      </c>
      <c r="E63" s="31"/>
      <c r="F63" s="27" t="str">
        <f t="shared" ref="F63:F126" si="1">IF(OR(ISBLANK(D63),ISBLANK(E63)),"",E63-D63)</f>
        <v/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spans="1:31" ht="15.75" customHeight="1" x14ac:dyDescent="0.25">
      <c r="A64" s="68"/>
      <c r="B64" s="24" t="s">
        <v>62</v>
      </c>
      <c r="C64" s="17"/>
      <c r="D64" s="36"/>
      <c r="E64" s="31"/>
      <c r="F64" s="27" t="str">
        <f t="shared" si="1"/>
        <v/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1:31" ht="15.75" customHeight="1" x14ac:dyDescent="0.25">
      <c r="A65" s="69"/>
      <c r="B65" s="25" t="s">
        <v>30</v>
      </c>
      <c r="C65" s="16"/>
      <c r="D65" s="37"/>
      <c r="E65" s="32"/>
      <c r="F65" s="28" t="str">
        <f t="shared" si="1"/>
        <v/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1:31" ht="15.75" customHeight="1" x14ac:dyDescent="0.25">
      <c r="A66" s="67" t="s">
        <v>4</v>
      </c>
      <c r="B66" s="23" t="s">
        <v>63</v>
      </c>
      <c r="C66" s="18"/>
      <c r="D66" s="35">
        <v>400</v>
      </c>
      <c r="E66" s="30"/>
      <c r="F66" s="26" t="str">
        <f t="shared" si="1"/>
        <v/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15.75" customHeight="1" x14ac:dyDescent="0.25">
      <c r="A67" s="68"/>
      <c r="B67" s="24" t="s">
        <v>65</v>
      </c>
      <c r="C67" s="17"/>
      <c r="D67" s="36">
        <v>400</v>
      </c>
      <c r="E67" s="31"/>
      <c r="F67" s="27" t="str">
        <f t="shared" si="1"/>
        <v/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1:31" ht="15.75" customHeight="1" x14ac:dyDescent="0.25">
      <c r="A68" s="68"/>
      <c r="B68" s="24" t="s">
        <v>66</v>
      </c>
      <c r="C68" s="17"/>
      <c r="D68" s="36"/>
      <c r="E68" s="31"/>
      <c r="F68" s="27" t="str">
        <f t="shared" si="1"/>
        <v/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1:31" ht="15.75" customHeight="1" x14ac:dyDescent="0.25">
      <c r="A69" s="68"/>
      <c r="B69" s="24" t="s">
        <v>55</v>
      </c>
      <c r="C69" s="17"/>
      <c r="D69" s="36"/>
      <c r="E69" s="31"/>
      <c r="F69" s="27" t="str">
        <f t="shared" si="1"/>
        <v/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spans="1:31" ht="15.75" customHeight="1" x14ac:dyDescent="0.25">
      <c r="A70" s="68"/>
      <c r="B70" s="24" t="s">
        <v>56</v>
      </c>
      <c r="C70" s="17"/>
      <c r="D70" s="36">
        <v>1500</v>
      </c>
      <c r="E70" s="31"/>
      <c r="F70" s="27" t="str">
        <f t="shared" si="1"/>
        <v/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1:31" ht="15.75" customHeight="1" x14ac:dyDescent="0.25">
      <c r="A71" s="68"/>
      <c r="B71" s="24" t="s">
        <v>5</v>
      </c>
      <c r="C71" s="17"/>
      <c r="D71" s="36">
        <v>2000</v>
      </c>
      <c r="E71" s="31"/>
      <c r="F71" s="27" t="str">
        <f t="shared" si="1"/>
        <v/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5.75" customHeight="1" x14ac:dyDescent="0.25">
      <c r="A72" s="68"/>
      <c r="B72" s="24" t="s">
        <v>30</v>
      </c>
      <c r="C72" s="17"/>
      <c r="D72" s="36"/>
      <c r="E72" s="31"/>
      <c r="F72" s="27" t="str">
        <f t="shared" si="1"/>
        <v/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5.75" customHeight="1" x14ac:dyDescent="0.25">
      <c r="A73" s="69"/>
      <c r="B73" s="25" t="s">
        <v>30</v>
      </c>
      <c r="C73" s="16"/>
      <c r="D73" s="37"/>
      <c r="E73" s="32"/>
      <c r="F73" s="28" t="str">
        <f t="shared" si="1"/>
        <v/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1:31" ht="15.75" customHeight="1" x14ac:dyDescent="0.25">
      <c r="A74" s="64" t="s">
        <v>27</v>
      </c>
      <c r="B74" s="23" t="s">
        <v>67</v>
      </c>
      <c r="C74" s="18"/>
      <c r="D74" s="35">
        <v>4000</v>
      </c>
      <c r="E74" s="30"/>
      <c r="F74" s="26" t="str">
        <f t="shared" si="1"/>
        <v/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15.75" customHeight="1" x14ac:dyDescent="0.25">
      <c r="A75" s="65"/>
      <c r="B75" s="24" t="s">
        <v>68</v>
      </c>
      <c r="C75" s="17"/>
      <c r="D75" s="36"/>
      <c r="E75" s="31"/>
      <c r="F75" s="27" t="str">
        <f t="shared" si="1"/>
        <v/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5.75" customHeight="1" x14ac:dyDescent="0.25">
      <c r="A76" s="65"/>
      <c r="B76" s="24" t="s">
        <v>69</v>
      </c>
      <c r="C76" s="17"/>
      <c r="D76" s="36">
        <v>4000</v>
      </c>
      <c r="E76" s="31"/>
      <c r="F76" s="27" t="str">
        <f t="shared" si="1"/>
        <v/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</row>
    <row r="77" spans="1:31" ht="15.75" customHeight="1" x14ac:dyDescent="0.25">
      <c r="A77" s="65"/>
      <c r="B77" s="24" t="s">
        <v>137</v>
      </c>
      <c r="C77" s="17"/>
      <c r="D77" s="36">
        <v>2500</v>
      </c>
      <c r="E77" s="31"/>
      <c r="F77" s="27" t="str">
        <f t="shared" si="1"/>
        <v/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</row>
    <row r="78" spans="1:31" ht="15.75" customHeight="1" x14ac:dyDescent="0.25">
      <c r="A78" s="65"/>
      <c r="B78" s="24" t="s">
        <v>70</v>
      </c>
      <c r="C78" s="17"/>
      <c r="D78" s="36"/>
      <c r="E78" s="31"/>
      <c r="F78" s="27" t="str">
        <f t="shared" si="1"/>
        <v/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spans="1:31" ht="15.75" customHeight="1" x14ac:dyDescent="0.25">
      <c r="A79" s="66"/>
      <c r="B79" s="25" t="s">
        <v>30</v>
      </c>
      <c r="C79" s="16"/>
      <c r="D79" s="37"/>
      <c r="E79" s="32"/>
      <c r="F79" s="28" t="str">
        <f t="shared" si="1"/>
        <v/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5.75" customHeight="1" x14ac:dyDescent="0.25">
      <c r="A80" s="67" t="s">
        <v>71</v>
      </c>
      <c r="B80" s="23" t="s">
        <v>72</v>
      </c>
      <c r="C80" s="18"/>
      <c r="D80" s="35">
        <v>7000</v>
      </c>
      <c r="E80" s="30"/>
      <c r="F80" s="26" t="str">
        <f t="shared" si="1"/>
        <v/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ht="15.75" customHeight="1" x14ac:dyDescent="0.25">
      <c r="A81" s="68"/>
      <c r="B81" s="24" t="s">
        <v>73</v>
      </c>
      <c r="C81" s="17"/>
      <c r="D81" s="36">
        <v>4000</v>
      </c>
      <c r="E81" s="31"/>
      <c r="F81" s="27" t="str">
        <f t="shared" si="1"/>
        <v/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</row>
    <row r="82" spans="1:31" ht="15.75" customHeight="1" x14ac:dyDescent="0.25">
      <c r="A82" s="68"/>
      <c r="B82" s="24" t="s">
        <v>74</v>
      </c>
      <c r="C82" s="17"/>
      <c r="D82" s="36"/>
      <c r="E82" s="31"/>
      <c r="F82" s="27" t="str">
        <f t="shared" si="1"/>
        <v/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spans="1:31" ht="15.75" customHeight="1" x14ac:dyDescent="0.25">
      <c r="A83" s="68"/>
      <c r="B83" s="24" t="s">
        <v>75</v>
      </c>
      <c r="C83" s="17"/>
      <c r="D83" s="36">
        <v>2500</v>
      </c>
      <c r="E83" s="31"/>
      <c r="F83" s="27" t="str">
        <f t="shared" si="1"/>
        <v/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spans="1:31" ht="15.75" customHeight="1" x14ac:dyDescent="0.25">
      <c r="A84" s="68"/>
      <c r="B84" s="24" t="s">
        <v>30</v>
      </c>
      <c r="C84" s="17"/>
      <c r="D84" s="36"/>
      <c r="E84" s="31"/>
      <c r="F84" s="27" t="str">
        <f t="shared" si="1"/>
        <v/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spans="1:31" ht="15.75" customHeight="1" x14ac:dyDescent="0.25">
      <c r="A85" s="69"/>
      <c r="B85" s="25" t="s">
        <v>30</v>
      </c>
      <c r="C85" s="16"/>
      <c r="D85" s="37"/>
      <c r="E85" s="32"/>
      <c r="F85" s="28" t="str">
        <f t="shared" si="1"/>
        <v/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1:31" ht="15.75" customHeight="1" x14ac:dyDescent="0.25">
      <c r="A86" s="67" t="s">
        <v>76</v>
      </c>
      <c r="B86" s="23" t="s">
        <v>77</v>
      </c>
      <c r="C86" s="18"/>
      <c r="D86" s="35">
        <v>15000</v>
      </c>
      <c r="E86" s="30"/>
      <c r="F86" s="26" t="str">
        <f t="shared" si="1"/>
        <v/>
      </c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15.75" customHeight="1" x14ac:dyDescent="0.25">
      <c r="A87" s="68"/>
      <c r="B87" s="24" t="s">
        <v>6</v>
      </c>
      <c r="C87" s="17"/>
      <c r="D87" s="36"/>
      <c r="E87" s="31"/>
      <c r="F87" s="27" t="str">
        <f t="shared" si="1"/>
        <v/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1:31" ht="15.75" customHeight="1" x14ac:dyDescent="0.25">
      <c r="A88" s="68"/>
      <c r="B88" s="24" t="s">
        <v>78</v>
      </c>
      <c r="C88" s="17"/>
      <c r="D88" s="36">
        <v>1000</v>
      </c>
      <c r="E88" s="31"/>
      <c r="F88" s="27" t="str">
        <f t="shared" si="1"/>
        <v/>
      </c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1:31" ht="15.75" customHeight="1" x14ac:dyDescent="0.25">
      <c r="A89" s="68"/>
      <c r="B89" s="24" t="s">
        <v>30</v>
      </c>
      <c r="C89" s="17"/>
      <c r="D89" s="36"/>
      <c r="E89" s="31"/>
      <c r="F89" s="27" t="str">
        <f t="shared" si="1"/>
        <v/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1:31" ht="15.75" customHeight="1" x14ac:dyDescent="0.25">
      <c r="A90" s="68"/>
      <c r="B90" s="24" t="s">
        <v>30</v>
      </c>
      <c r="C90" s="17"/>
      <c r="D90" s="36"/>
      <c r="E90" s="31"/>
      <c r="F90" s="27" t="str">
        <f t="shared" si="1"/>
        <v/>
      </c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1:31" ht="15.75" customHeight="1" x14ac:dyDescent="0.25">
      <c r="A91" s="69"/>
      <c r="B91" s="25" t="s">
        <v>30</v>
      </c>
      <c r="C91" s="16"/>
      <c r="D91" s="37"/>
      <c r="E91" s="32"/>
      <c r="F91" s="28" t="str">
        <f t="shared" si="1"/>
        <v/>
      </c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</row>
    <row r="92" spans="1:31" ht="15.75" customHeight="1" x14ac:dyDescent="0.25">
      <c r="A92" s="67" t="s">
        <v>80</v>
      </c>
      <c r="B92" s="23" t="s">
        <v>79</v>
      </c>
      <c r="C92" s="18"/>
      <c r="D92" s="35">
        <v>7000</v>
      </c>
      <c r="E92" s="30"/>
      <c r="F92" s="26" t="str">
        <f t="shared" si="1"/>
        <v/>
      </c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</row>
    <row r="93" spans="1:31" ht="15.75" customHeight="1" x14ac:dyDescent="0.25">
      <c r="A93" s="68"/>
      <c r="B93" s="24" t="s">
        <v>81</v>
      </c>
      <c r="C93" s="17"/>
      <c r="D93" s="36">
        <v>7000</v>
      </c>
      <c r="E93" s="31"/>
      <c r="F93" s="27" t="str">
        <f t="shared" si="1"/>
        <v/>
      </c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1:31" ht="15.75" customHeight="1" x14ac:dyDescent="0.25">
      <c r="A94" s="68"/>
      <c r="B94" s="24" t="s">
        <v>83</v>
      </c>
      <c r="C94" s="17"/>
      <c r="D94" s="36"/>
      <c r="E94" s="31"/>
      <c r="F94" s="27" t="str">
        <f t="shared" si="1"/>
        <v/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spans="1:31" ht="15.75" customHeight="1" x14ac:dyDescent="0.25">
      <c r="A95" s="68"/>
      <c r="B95" s="24" t="s">
        <v>7</v>
      </c>
      <c r="C95" s="17"/>
      <c r="D95" s="36">
        <v>4000</v>
      </c>
      <c r="E95" s="31"/>
      <c r="F95" s="27" t="str">
        <f t="shared" si="1"/>
        <v/>
      </c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spans="1:31" ht="15.75" customHeight="1" x14ac:dyDescent="0.25">
      <c r="A96" s="68"/>
      <c r="B96" s="24" t="s">
        <v>82</v>
      </c>
      <c r="C96" s="17"/>
      <c r="D96" s="36">
        <v>2000</v>
      </c>
      <c r="E96" s="31"/>
      <c r="F96" s="27" t="str">
        <f t="shared" si="1"/>
        <v/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spans="1:31" ht="15.75" customHeight="1" x14ac:dyDescent="0.25">
      <c r="A97" s="68"/>
      <c r="B97" s="24" t="s">
        <v>8</v>
      </c>
      <c r="C97" s="17"/>
      <c r="D97" s="36">
        <v>2000</v>
      </c>
      <c r="E97" s="31"/>
      <c r="F97" s="27" t="str">
        <f t="shared" si="1"/>
        <v/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spans="1:31" ht="15.75" customHeight="1" x14ac:dyDescent="0.25">
      <c r="A98" s="68"/>
      <c r="B98" s="24" t="s">
        <v>30</v>
      </c>
      <c r="C98" s="17"/>
      <c r="D98" s="36"/>
      <c r="E98" s="31"/>
      <c r="F98" s="27" t="str">
        <f t="shared" si="1"/>
        <v/>
      </c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spans="1:31" ht="15.75" customHeight="1" x14ac:dyDescent="0.25">
      <c r="A99" s="68"/>
      <c r="B99" s="24" t="s">
        <v>30</v>
      </c>
      <c r="C99" s="17"/>
      <c r="D99" s="36"/>
      <c r="E99" s="31"/>
      <c r="F99" s="27" t="str">
        <f t="shared" si="1"/>
        <v/>
      </c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spans="1:31" ht="15.75" customHeight="1" x14ac:dyDescent="0.25">
      <c r="A100" s="69"/>
      <c r="B100" s="25" t="s">
        <v>30</v>
      </c>
      <c r="C100" s="16"/>
      <c r="D100" s="37"/>
      <c r="E100" s="32"/>
      <c r="F100" s="28" t="str">
        <f t="shared" si="1"/>
        <v/>
      </c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</row>
    <row r="101" spans="1:31" ht="15.75" customHeight="1" x14ac:dyDescent="0.25">
      <c r="A101" s="67" t="s">
        <v>9</v>
      </c>
      <c r="B101" s="23" t="s">
        <v>86</v>
      </c>
      <c r="C101" s="18"/>
      <c r="D101" s="35">
        <v>15000</v>
      </c>
      <c r="E101" s="30"/>
      <c r="F101" s="26" t="str">
        <f t="shared" si="1"/>
        <v/>
      </c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</row>
    <row r="102" spans="1:31" ht="15.75" customHeight="1" x14ac:dyDescent="0.25">
      <c r="A102" s="68"/>
      <c r="B102" s="24" t="s">
        <v>84</v>
      </c>
      <c r="C102" s="17"/>
      <c r="D102" s="36"/>
      <c r="E102" s="31"/>
      <c r="F102" s="27" t="str">
        <f t="shared" si="1"/>
        <v/>
      </c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</row>
    <row r="103" spans="1:31" ht="15.75" customHeight="1" x14ac:dyDescent="0.25">
      <c r="A103" s="68"/>
      <c r="B103" s="24" t="s">
        <v>85</v>
      </c>
      <c r="C103" s="17"/>
      <c r="D103" s="36">
        <v>10000</v>
      </c>
      <c r="E103" s="31"/>
      <c r="F103" s="27" t="str">
        <f t="shared" si="1"/>
        <v/>
      </c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</row>
    <row r="104" spans="1:31" ht="15.75" customHeight="1" x14ac:dyDescent="0.25">
      <c r="A104" s="68"/>
      <c r="B104" s="24" t="s">
        <v>84</v>
      </c>
      <c r="C104" s="17"/>
      <c r="D104" s="36"/>
      <c r="E104" s="31"/>
      <c r="F104" s="27" t="str">
        <f t="shared" si="1"/>
        <v/>
      </c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1" ht="15.75" customHeight="1" x14ac:dyDescent="0.25">
      <c r="A105" s="68"/>
      <c r="B105" s="24" t="s">
        <v>30</v>
      </c>
      <c r="C105" s="17"/>
      <c r="D105" s="36"/>
      <c r="E105" s="31"/>
      <c r="F105" s="27" t="str">
        <f t="shared" si="1"/>
        <v/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1" ht="15.75" customHeight="1" x14ac:dyDescent="0.25">
      <c r="A106" s="68"/>
      <c r="B106" s="24" t="s">
        <v>30</v>
      </c>
      <c r="C106" s="17"/>
      <c r="D106" s="36"/>
      <c r="E106" s="31"/>
      <c r="F106" s="27" t="str">
        <f t="shared" si="1"/>
        <v/>
      </c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spans="1:31" ht="15.75" customHeight="1" x14ac:dyDescent="0.25">
      <c r="A107" s="69"/>
      <c r="B107" s="25" t="s">
        <v>30</v>
      </c>
      <c r="C107" s="16"/>
      <c r="D107" s="37"/>
      <c r="E107" s="32"/>
      <c r="F107" s="28" t="str">
        <f t="shared" si="1"/>
        <v/>
      </c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</row>
    <row r="108" spans="1:31" ht="15.75" customHeight="1" x14ac:dyDescent="0.25">
      <c r="A108" s="67" t="s">
        <v>10</v>
      </c>
      <c r="B108" s="23" t="s">
        <v>87</v>
      </c>
      <c r="C108" s="18"/>
      <c r="D108" s="35"/>
      <c r="E108" s="30"/>
      <c r="F108" s="26" t="str">
        <f t="shared" si="1"/>
        <v/>
      </c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1:31" ht="15.75" customHeight="1" x14ac:dyDescent="0.25">
      <c r="A109" s="68"/>
      <c r="B109" s="24" t="s">
        <v>88</v>
      </c>
      <c r="C109" s="17"/>
      <c r="D109" s="36">
        <v>850</v>
      </c>
      <c r="E109" s="31"/>
      <c r="F109" s="27" t="str">
        <f t="shared" si="1"/>
        <v/>
      </c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1:31" ht="15.75" customHeight="1" x14ac:dyDescent="0.25">
      <c r="A110" s="68"/>
      <c r="B110" s="24" t="s">
        <v>89</v>
      </c>
      <c r="C110" s="17"/>
      <c r="D110" s="36">
        <v>2000</v>
      </c>
      <c r="E110" s="31"/>
      <c r="F110" s="27" t="str">
        <f t="shared" si="1"/>
        <v/>
      </c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spans="1:31" ht="15.75" customHeight="1" x14ac:dyDescent="0.25">
      <c r="A111" s="68"/>
      <c r="B111" s="24" t="s">
        <v>90</v>
      </c>
      <c r="C111" s="17"/>
      <c r="D111" s="36"/>
      <c r="E111" s="31"/>
      <c r="F111" s="27" t="str">
        <f t="shared" si="1"/>
        <v/>
      </c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1:31" ht="15.75" customHeight="1" x14ac:dyDescent="0.25">
      <c r="A112" s="68"/>
      <c r="B112" s="24" t="s">
        <v>116</v>
      </c>
      <c r="C112" s="17"/>
      <c r="D112" s="36"/>
      <c r="E112" s="31"/>
      <c r="F112" s="27" t="str">
        <f t="shared" si="1"/>
        <v/>
      </c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spans="1:31" ht="15.75" customHeight="1" x14ac:dyDescent="0.25">
      <c r="A113" s="68"/>
      <c r="B113" s="24" t="s">
        <v>30</v>
      </c>
      <c r="C113" s="17"/>
      <c r="D113" s="36"/>
      <c r="E113" s="31"/>
      <c r="F113" s="27" t="str">
        <f t="shared" si="1"/>
        <v/>
      </c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</row>
    <row r="114" spans="1:31" ht="15.75" customHeight="1" x14ac:dyDescent="0.25">
      <c r="A114" s="69"/>
      <c r="B114" s="25" t="s">
        <v>30</v>
      </c>
      <c r="C114" s="16"/>
      <c r="D114" s="37"/>
      <c r="E114" s="32"/>
      <c r="F114" s="28" t="str">
        <f t="shared" si="1"/>
        <v/>
      </c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</row>
    <row r="115" spans="1:31" ht="15.75" customHeight="1" x14ac:dyDescent="0.25">
      <c r="A115" s="64" t="s">
        <v>28</v>
      </c>
      <c r="B115" s="23" t="s">
        <v>11</v>
      </c>
      <c r="C115" s="18"/>
      <c r="D115" s="35"/>
      <c r="E115" s="30"/>
      <c r="F115" s="26" t="str">
        <f t="shared" si="1"/>
        <v/>
      </c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</row>
    <row r="116" spans="1:31" ht="15.75" customHeight="1" x14ac:dyDescent="0.25">
      <c r="A116" s="65"/>
      <c r="B116" s="24" t="s">
        <v>12</v>
      </c>
      <c r="C116" s="17"/>
      <c r="D116" s="36"/>
      <c r="E116" s="31"/>
      <c r="F116" s="27" t="str">
        <f t="shared" si="1"/>
        <v/>
      </c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spans="1:31" ht="15.75" customHeight="1" x14ac:dyDescent="0.25">
      <c r="A117" s="65"/>
      <c r="B117" s="24" t="s">
        <v>13</v>
      </c>
      <c r="C117" s="17"/>
      <c r="D117" s="36"/>
      <c r="E117" s="31"/>
      <c r="F117" s="27" t="str">
        <f t="shared" si="1"/>
        <v/>
      </c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spans="1:31" ht="15.75" customHeight="1" x14ac:dyDescent="0.25">
      <c r="A118" s="65"/>
      <c r="B118" s="24" t="s">
        <v>14</v>
      </c>
      <c r="C118" s="17"/>
      <c r="D118" s="36"/>
      <c r="E118" s="31"/>
      <c r="F118" s="27" t="str">
        <f t="shared" si="1"/>
        <v/>
      </c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:31" ht="15.75" customHeight="1" x14ac:dyDescent="0.25">
      <c r="A119" s="65"/>
      <c r="B119" s="24" t="s">
        <v>30</v>
      </c>
      <c r="C119" s="17"/>
      <c r="D119" s="36"/>
      <c r="E119" s="31"/>
      <c r="F119" s="27" t="str">
        <f t="shared" si="1"/>
        <v/>
      </c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1:31" ht="15.75" customHeight="1" x14ac:dyDescent="0.25">
      <c r="A120" s="65"/>
      <c r="B120" s="24" t="s">
        <v>30</v>
      </c>
      <c r="C120" s="17"/>
      <c r="D120" s="36"/>
      <c r="E120" s="31"/>
      <c r="F120" s="27" t="str">
        <f t="shared" si="1"/>
        <v/>
      </c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spans="1:31" ht="15.75" customHeight="1" x14ac:dyDescent="0.25">
      <c r="A121" s="66"/>
      <c r="B121" s="25" t="s">
        <v>30</v>
      </c>
      <c r="C121" s="16"/>
      <c r="D121" s="37"/>
      <c r="E121" s="32"/>
      <c r="F121" s="28" t="str">
        <f t="shared" si="1"/>
        <v/>
      </c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</row>
    <row r="122" spans="1:31" ht="15.75" customHeight="1" x14ac:dyDescent="0.25">
      <c r="A122" s="64" t="s">
        <v>91</v>
      </c>
      <c r="B122" s="23" t="s">
        <v>30</v>
      </c>
      <c r="C122" s="18"/>
      <c r="D122" s="35"/>
      <c r="E122" s="30"/>
      <c r="F122" s="26" t="str">
        <f t="shared" si="1"/>
        <v/>
      </c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</row>
    <row r="123" spans="1:31" ht="15.75" customHeight="1" x14ac:dyDescent="0.25">
      <c r="A123" s="65"/>
      <c r="B123" s="24" t="s">
        <v>30</v>
      </c>
      <c r="C123" s="17"/>
      <c r="D123" s="36"/>
      <c r="E123" s="31"/>
      <c r="F123" s="27" t="str">
        <f t="shared" si="1"/>
        <v/>
      </c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1:31" ht="15.75" customHeight="1" x14ac:dyDescent="0.25">
      <c r="A124" s="65"/>
      <c r="B124" s="24" t="s">
        <v>30</v>
      </c>
      <c r="C124" s="17"/>
      <c r="D124" s="36"/>
      <c r="E124" s="31"/>
      <c r="F124" s="27" t="str">
        <f t="shared" si="1"/>
        <v/>
      </c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1:31" ht="15.75" customHeight="1" x14ac:dyDescent="0.25">
      <c r="A125" s="65"/>
      <c r="B125" s="24" t="s">
        <v>30</v>
      </c>
      <c r="C125" s="17"/>
      <c r="D125" s="36"/>
      <c r="E125" s="31"/>
      <c r="F125" s="27" t="str">
        <f t="shared" si="1"/>
        <v/>
      </c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</row>
    <row r="126" spans="1:31" ht="15.75" customHeight="1" x14ac:dyDescent="0.25">
      <c r="A126" s="65"/>
      <c r="B126" s="24" t="s">
        <v>30</v>
      </c>
      <c r="C126" s="17"/>
      <c r="D126" s="36"/>
      <c r="E126" s="31"/>
      <c r="F126" s="27" t="str">
        <f t="shared" si="1"/>
        <v/>
      </c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</row>
    <row r="127" spans="1:31" ht="15.75" customHeight="1" x14ac:dyDescent="0.25">
      <c r="A127" s="65"/>
      <c r="B127" s="24" t="s">
        <v>30</v>
      </c>
      <c r="C127" s="17"/>
      <c r="D127" s="36"/>
      <c r="E127" s="31"/>
      <c r="F127" s="27" t="str">
        <f t="shared" ref="F127:F128" si="2">IF(OR(ISBLANK(D127),ISBLANK(E127)),"",E127-D127)</f>
        <v/>
      </c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</row>
    <row r="128" spans="1:31" ht="15.75" customHeight="1" x14ac:dyDescent="0.25">
      <c r="A128" s="66"/>
      <c r="B128" s="25" t="s">
        <v>30</v>
      </c>
      <c r="C128" s="16"/>
      <c r="D128" s="37"/>
      <c r="E128" s="32"/>
      <c r="F128" s="28" t="str">
        <f t="shared" si="2"/>
        <v/>
      </c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6" ht="18" x14ac:dyDescent="0.3">
      <c r="A129" s="50" t="s">
        <v>15</v>
      </c>
      <c r="B129" s="51"/>
      <c r="C129" s="63"/>
      <c r="D129" s="41">
        <f>SUM(D7:D128)</f>
        <v>175200</v>
      </c>
      <c r="E129" s="41">
        <f>SUM(E7:E128)</f>
        <v>10500</v>
      </c>
      <c r="F129" s="40">
        <f>SUM(F7:F128)</f>
        <v>1000</v>
      </c>
    </row>
    <row r="131" spans="1:6" x14ac:dyDescent="0.25">
      <c r="A131" s="49" t="s">
        <v>119</v>
      </c>
      <c r="B131" s="53">
        <v>205</v>
      </c>
    </row>
    <row r="132" spans="1:6" x14ac:dyDescent="0.25">
      <c r="A132" s="49" t="s">
        <v>138</v>
      </c>
      <c r="B132" s="52">
        <f>D129/B131</f>
        <v>854.63414634146341</v>
      </c>
    </row>
  </sheetData>
  <sheetProtection algorithmName="SHA-512" hashValue="zistZQ7bso90Z7OwNoys3EvIf+W1dVKnoZKZjnPJLfRbOkLQnAWHAwaKn+apa2l0YOmvM05XTxjiZrJb3KA82Q==" saltValue="I9d4QOgDkxcbKqgLt4PhWw==" spinCount="100000" sheet="1" objects="1" scenarios="1" selectLockedCells="1"/>
  <mergeCells count="19">
    <mergeCell ref="A30:A35"/>
    <mergeCell ref="A36:A41"/>
    <mergeCell ref="A42:A45"/>
    <mergeCell ref="A46:A50"/>
    <mergeCell ref="A7:A11"/>
    <mergeCell ref="A12:A15"/>
    <mergeCell ref="A16:A21"/>
    <mergeCell ref="A22:A29"/>
    <mergeCell ref="A51:A57"/>
    <mergeCell ref="A58:A65"/>
    <mergeCell ref="A66:A73"/>
    <mergeCell ref="A108:A114"/>
    <mergeCell ref="A122:A128"/>
    <mergeCell ref="A115:A121"/>
    <mergeCell ref="A74:A79"/>
    <mergeCell ref="A80:A85"/>
    <mergeCell ref="A86:A91"/>
    <mergeCell ref="A92:A100"/>
    <mergeCell ref="A101:A107"/>
  </mergeCells>
  <phoneticPr fontId="27" type="noConversion"/>
  <conditionalFormatting sqref="F7:F12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8F26-3402-426D-B36F-B0D9DBFE4154}">
  <sheetPr>
    <pageSetUpPr fitToPage="1"/>
  </sheetPr>
  <dimension ref="A1:D29"/>
  <sheetViews>
    <sheetView showGridLines="0" zoomScale="110" zoomScaleNormal="110" workbookViewId="0">
      <selection activeCell="B6" sqref="B6"/>
    </sheetView>
  </sheetViews>
  <sheetFormatPr baseColWidth="10" defaultRowHeight="14.55" x14ac:dyDescent="0.25"/>
  <cols>
    <col min="1" max="1" width="32.75" bestFit="1" customWidth="1"/>
    <col min="2" max="2" width="20" bestFit="1" customWidth="1"/>
    <col min="3" max="3" width="21.125" bestFit="1" customWidth="1"/>
    <col min="4" max="4" width="17.75" customWidth="1"/>
  </cols>
  <sheetData>
    <row r="1" spans="1:4" ht="29.1" x14ac:dyDescent="0.5">
      <c r="A1" s="14" t="s">
        <v>125</v>
      </c>
    </row>
    <row r="3" spans="1:4" ht="15.75" x14ac:dyDescent="0.25">
      <c r="A3" s="61" t="s">
        <v>120</v>
      </c>
    </row>
    <row r="5" spans="1:4" ht="29.1" x14ac:dyDescent="0.25">
      <c r="A5" s="22" t="s">
        <v>23</v>
      </c>
      <c r="B5" s="21" t="s">
        <v>24</v>
      </c>
      <c r="C5" s="21" t="s">
        <v>25</v>
      </c>
      <c r="D5" s="29" t="s">
        <v>35</v>
      </c>
    </row>
    <row r="6" spans="1:4" ht="15.1" x14ac:dyDescent="0.25">
      <c r="A6" s="54" t="s">
        <v>22</v>
      </c>
      <c r="B6" s="59">
        <f>+SUM(Chiffrage!D7:D11)</f>
        <v>3000</v>
      </c>
      <c r="C6" s="60">
        <f>+SUM(Chiffrage!E7:E11)</f>
        <v>2500</v>
      </c>
      <c r="D6" s="57">
        <f>+SUM(Chiffrage!F7:F11)</f>
        <v>-500</v>
      </c>
    </row>
    <row r="7" spans="1:4" x14ac:dyDescent="0.25">
      <c r="A7" s="54" t="s">
        <v>124</v>
      </c>
      <c r="B7" s="59">
        <f>SUM(Chiffrage!D12:D15)</f>
        <v>3000</v>
      </c>
      <c r="C7" s="60">
        <f>SUM(Chiffrage!E12:E15)</f>
        <v>4500</v>
      </c>
      <c r="D7" s="57">
        <f>SUM(Chiffrage!F12:F15)</f>
        <v>1500</v>
      </c>
    </row>
    <row r="8" spans="1:4" ht="15.1" x14ac:dyDescent="0.25">
      <c r="A8" s="54" t="s">
        <v>117</v>
      </c>
      <c r="B8" s="59">
        <f>SUM(Chiffrage!D16:D21)</f>
        <v>6000</v>
      </c>
      <c r="C8" s="60">
        <f>SUM(Chiffrage!E16:E21)</f>
        <v>3500</v>
      </c>
      <c r="D8" s="57">
        <f>SUM(Chiffrage!F16:F21)</f>
        <v>0</v>
      </c>
    </row>
    <row r="9" spans="1:4" ht="15.1" x14ac:dyDescent="0.25">
      <c r="A9" s="54" t="s">
        <v>0</v>
      </c>
      <c r="B9" s="59">
        <f>SUM(Chiffrage!D22:D29)</f>
        <v>4150</v>
      </c>
      <c r="C9" s="60">
        <f>SUM(Chiffrage!E22:E29)</f>
        <v>0</v>
      </c>
      <c r="D9" s="57">
        <f>SUM(Chiffrage!F22:F29)</f>
        <v>0</v>
      </c>
    </row>
    <row r="10" spans="1:4" ht="15.1" x14ac:dyDescent="0.25">
      <c r="A10" s="54" t="s">
        <v>129</v>
      </c>
      <c r="B10" s="59">
        <f>SUM(Chiffrage!D30:D35)</f>
        <v>6000</v>
      </c>
      <c r="C10" s="60">
        <f>SUM(Chiffrage!E30:E35)</f>
        <v>0</v>
      </c>
      <c r="D10" s="57">
        <f>SUM(Chiffrage!F30:F35)</f>
        <v>0</v>
      </c>
    </row>
    <row r="11" spans="1:4" x14ac:dyDescent="0.25">
      <c r="A11" s="54" t="s">
        <v>48</v>
      </c>
      <c r="B11" s="59">
        <f>SUM(Chiffrage!D36:D41)</f>
        <v>20000</v>
      </c>
      <c r="C11" s="60">
        <f>SUM(Chiffrage!E36:E41)</f>
        <v>0</v>
      </c>
      <c r="D11" s="57">
        <f>SUM(Chiffrage!F36:F41)</f>
        <v>0</v>
      </c>
    </row>
    <row r="12" spans="1:4" ht="15.1" x14ac:dyDescent="0.25">
      <c r="A12" s="54" t="s">
        <v>45</v>
      </c>
      <c r="B12" s="59">
        <f>SUM(Chiffrage!D42:D45)</f>
        <v>11000</v>
      </c>
      <c r="C12" s="60">
        <f>SUM(Chiffrage!E42:E45)</f>
        <v>0</v>
      </c>
      <c r="D12" s="57">
        <f>SUM(Chiffrage!F42:F45)</f>
        <v>0</v>
      </c>
    </row>
    <row r="13" spans="1:4" ht="15.1" x14ac:dyDescent="0.25">
      <c r="A13" s="54" t="s">
        <v>46</v>
      </c>
      <c r="B13" s="59">
        <f>SUM(Chiffrage!D46:D50)</f>
        <v>8000</v>
      </c>
      <c r="C13" s="60">
        <f>SUM(Chiffrage!E46:E50)</f>
        <v>0</v>
      </c>
      <c r="D13" s="57">
        <f>SUM(Chiffrage!F46:F50)</f>
        <v>0</v>
      </c>
    </row>
    <row r="14" spans="1:4" x14ac:dyDescent="0.25">
      <c r="A14" s="54" t="s">
        <v>50</v>
      </c>
      <c r="B14" s="59">
        <f>SUM(Chiffrage!D51:D57)</f>
        <v>12200</v>
      </c>
      <c r="C14" s="60">
        <f>SUM(Chiffrage!E51:E57)</f>
        <v>0</v>
      </c>
      <c r="D14" s="57">
        <f>SUM(Chiffrage!F51:F57)</f>
        <v>0</v>
      </c>
    </row>
    <row r="15" spans="1:4" ht="15.1" x14ac:dyDescent="0.25">
      <c r="A15" s="54" t="s">
        <v>1</v>
      </c>
      <c r="B15" s="59">
        <f>SUM(Chiffrage!D58:D65)</f>
        <v>7700</v>
      </c>
      <c r="C15" s="60">
        <f>SUM(Chiffrage!E58:E65)</f>
        <v>0</v>
      </c>
      <c r="D15" s="57">
        <f>SUM(Chiffrage!F58:F65)</f>
        <v>0</v>
      </c>
    </row>
    <row r="16" spans="1:4" x14ac:dyDescent="0.25">
      <c r="A16" s="54" t="s">
        <v>4</v>
      </c>
      <c r="B16" s="59">
        <f>SUM(Chiffrage!D66:D73)</f>
        <v>4300</v>
      </c>
      <c r="C16" s="60">
        <f>SUM(Chiffrage!E66:E73)</f>
        <v>0</v>
      </c>
      <c r="D16" s="57">
        <f>SUM(Chiffrage!F66:F73)</f>
        <v>0</v>
      </c>
    </row>
    <row r="17" spans="1:4" ht="15.1" x14ac:dyDescent="0.25">
      <c r="A17" s="54" t="s">
        <v>27</v>
      </c>
      <c r="B17" s="59">
        <f>SUM(Chiffrage!D74:D79)</f>
        <v>10500</v>
      </c>
      <c r="C17" s="60">
        <f>SUM(Chiffrage!E74:E79)</f>
        <v>0</v>
      </c>
      <c r="D17" s="57">
        <f>SUM(Chiffrage!F74:F79)</f>
        <v>0</v>
      </c>
    </row>
    <row r="18" spans="1:4" ht="15.1" x14ac:dyDescent="0.25">
      <c r="A18" s="54" t="s">
        <v>71</v>
      </c>
      <c r="B18" s="59">
        <f>SUM(Chiffrage!D80:D85)</f>
        <v>13500</v>
      </c>
      <c r="C18" s="60">
        <f>SUM(Chiffrage!E80:E85)</f>
        <v>0</v>
      </c>
      <c r="D18" s="57">
        <f>SUM(Chiffrage!F80:F85)</f>
        <v>0</v>
      </c>
    </row>
    <row r="19" spans="1:4" x14ac:dyDescent="0.25">
      <c r="A19" s="54" t="s">
        <v>76</v>
      </c>
      <c r="B19" s="59">
        <f>SUM(Chiffrage!D86:D91)</f>
        <v>16000</v>
      </c>
      <c r="C19" s="60">
        <f>SUM(Chiffrage!E86:E91)</f>
        <v>0</v>
      </c>
      <c r="D19" s="57">
        <f>SUM(Chiffrage!F86:F91)</f>
        <v>0</v>
      </c>
    </row>
    <row r="20" spans="1:4" x14ac:dyDescent="0.25">
      <c r="A20" s="54" t="s">
        <v>80</v>
      </c>
      <c r="B20" s="59">
        <f>SUM(Chiffrage!D92:D100)</f>
        <v>22000</v>
      </c>
      <c r="C20" s="60">
        <f>SUM(Chiffrage!E92:E100)</f>
        <v>0</v>
      </c>
      <c r="D20" s="57">
        <f>SUM(Chiffrage!F92:F100)</f>
        <v>0</v>
      </c>
    </row>
    <row r="21" spans="1:4" ht="15.1" x14ac:dyDescent="0.25">
      <c r="A21" s="54" t="s">
        <v>9</v>
      </c>
      <c r="B21" s="59">
        <f>SUM(Chiffrage!D101:D107)</f>
        <v>25000</v>
      </c>
      <c r="C21" s="60">
        <f>SUM(Chiffrage!E101:E107)</f>
        <v>0</v>
      </c>
      <c r="D21" s="57">
        <f>SUM(Chiffrage!F101:F107)</f>
        <v>0</v>
      </c>
    </row>
    <row r="22" spans="1:4" ht="15.1" x14ac:dyDescent="0.25">
      <c r="A22" s="54" t="s">
        <v>10</v>
      </c>
      <c r="B22" s="59">
        <f>SUM(Chiffrage!D108:D114)</f>
        <v>2850</v>
      </c>
      <c r="C22" s="60">
        <f>SUM(Chiffrage!E108:E114)</f>
        <v>0</v>
      </c>
      <c r="D22" s="57">
        <f>SUM(Chiffrage!F108:F114)</f>
        <v>0</v>
      </c>
    </row>
    <row r="23" spans="1:4" ht="15.1" x14ac:dyDescent="0.25">
      <c r="A23" s="54" t="s">
        <v>28</v>
      </c>
      <c r="B23" s="59">
        <f>SUM(Chiffrage!D115:D121)</f>
        <v>0</v>
      </c>
      <c r="C23" s="60">
        <f>SUM(Chiffrage!E115:E121)</f>
        <v>0</v>
      </c>
      <c r="D23" s="57">
        <f>SUM(Chiffrage!F115:F121)</f>
        <v>0</v>
      </c>
    </row>
    <row r="24" spans="1:4" ht="15.1" x14ac:dyDescent="0.25">
      <c r="A24" s="54" t="s">
        <v>91</v>
      </c>
      <c r="B24" s="59">
        <f>SUM(Chiffrage!D122:D128)</f>
        <v>0</v>
      </c>
      <c r="C24" s="60">
        <f>SUM(Chiffrage!E122:E128)</f>
        <v>0</v>
      </c>
      <c r="D24" s="57">
        <f>SUM(Chiffrage!F122:F128)</f>
        <v>0</v>
      </c>
    </row>
    <row r="25" spans="1:4" ht="15.1" x14ac:dyDescent="0.25">
      <c r="A25" s="55" t="s">
        <v>15</v>
      </c>
      <c r="B25" s="56">
        <f>SUM(B6:B24)</f>
        <v>175200</v>
      </c>
      <c r="C25" s="56">
        <f>SUM(C6:C24)</f>
        <v>10500</v>
      </c>
      <c r="D25" s="58">
        <f>SUM(D6:D24)</f>
        <v>1000</v>
      </c>
    </row>
    <row r="27" spans="1:4" ht="15.95" x14ac:dyDescent="0.3">
      <c r="A27" s="71" t="s">
        <v>141</v>
      </c>
    </row>
    <row r="29" spans="1:4" ht="15.95" x14ac:dyDescent="0.3">
      <c r="A29" s="71"/>
    </row>
  </sheetData>
  <sheetProtection algorithmName="SHA-512" hashValue="p7Nw1AmeyrfLTpnrX1flboRJZW9oJlgozwbdD9mbXpkf4bvdo/lmctLBpzJWf0ZQmHtDBwvdmunaRaNIzYYFWw==" saltValue="95p8y2S2WPhdamgecr3Rj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6:C6 B8 B9:B10 B11:B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423A-ACE8-47F8-A22C-9325F9C5A007}">
  <dimension ref="A7:I25"/>
  <sheetViews>
    <sheetView showGridLines="0" zoomScale="110" zoomScaleNormal="110" workbookViewId="0">
      <selection activeCell="A26" sqref="A26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1" t="s">
        <v>121</v>
      </c>
    </row>
    <row r="8" spans="1:9" ht="18.7" x14ac:dyDescent="0.3">
      <c r="A8" s="2"/>
    </row>
    <row r="9" spans="1:9" ht="18.7" x14ac:dyDescent="0.3">
      <c r="B9" s="3" t="s">
        <v>16</v>
      </c>
    </row>
    <row r="10" spans="1:9" ht="15.95" x14ac:dyDescent="0.3">
      <c r="B10" s="4"/>
      <c r="C10" s="70" t="s">
        <v>21</v>
      </c>
      <c r="D10" s="70"/>
      <c r="E10" s="70"/>
      <c r="F10" s="70"/>
      <c r="G10" s="70"/>
      <c r="H10" s="70"/>
      <c r="I10" s="5" t="s">
        <v>17</v>
      </c>
    </row>
    <row r="13" spans="1:9" ht="15.95" x14ac:dyDescent="0.3">
      <c r="C13" s="71" t="s">
        <v>140</v>
      </c>
    </row>
    <row r="23" spans="1:1" x14ac:dyDescent="0.25">
      <c r="A23" s="6" t="s">
        <v>18</v>
      </c>
    </row>
    <row r="24" spans="1:1" ht="15.1" x14ac:dyDescent="0.25">
      <c r="A24" s="7" t="s">
        <v>19</v>
      </c>
    </row>
    <row r="25" spans="1:1" x14ac:dyDescent="0.25">
      <c r="A25" s="8" t="s">
        <v>20</v>
      </c>
    </row>
  </sheetData>
  <mergeCells count="1">
    <mergeCell ref="C10:H10"/>
  </mergeCells>
  <hyperlinks>
    <hyperlink ref="C10" r:id="rId1" xr:uid="{7622F3E7-23CE-4A7D-89F3-1D5D07F6F826}"/>
    <hyperlink ref="A24" r:id="rId2" xr:uid="{E9EF40E8-CEC1-4B1A-AB48-8006FCF8EF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Chiffrage</vt:lpstr>
      <vt:lpstr>Récapitulatif</vt:lpstr>
      <vt:lpstr>Mot de passe</vt:lpstr>
      <vt:lpstr>Chiffrage!Zone_d_impression</vt:lpstr>
      <vt:lpstr>Récapitulatif!Zone_d_impression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2021-04-14T16:09:24Z</cp:lastPrinted>
  <dcterms:created xsi:type="dcterms:W3CDTF">2021-03-28T17:43:23Z</dcterms:created>
  <dcterms:modified xsi:type="dcterms:W3CDTF">2023-09-14T08:02:48Z</dcterms:modified>
</cp:coreProperties>
</file>