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jm.bugarel\Desktop\"/>
    </mc:Choice>
  </mc:AlternateContent>
  <xr:revisionPtr revIDLastSave="0" documentId="13_ncr:1_{7619A9D7-EF28-49B3-ADEA-38126BED92D4}" xr6:coauthVersionLast="47" xr6:coauthVersionMax="47" xr10:uidLastSave="{00000000-0000-0000-0000-000000000000}"/>
  <workbookProtection workbookAlgorithmName="SHA-512" workbookHashValue="/YFWwjWPQMvBvdWDzxmYVj7Yrb8YF63l/UDcbJwNKY9BH+EBe6XeEoZeCQmnaGwlgQzw4spWUDu3RqNBrlv5GQ==" workbookSaltValue="4FA9JrFmp+CpAFhg/lYMYg==" workbookSpinCount="100000" lockStructure="1"/>
  <bookViews>
    <workbookView xWindow="-108" yWindow="-108" windowWidth="23256" windowHeight="13896" xr2:uid="{0510DED3-0EC7-4A90-BFC9-94963C4FD18F}"/>
  </bookViews>
  <sheets>
    <sheet name="Planning et chiffrage" sheetId="1" r:id="rId1"/>
    <sheet name="Récapitulatif" sheetId="4" r:id="rId2"/>
    <sheet name="Mot de passe" sheetId="3" r:id="rId3"/>
  </sheets>
  <externalReferences>
    <externalReference r:id="rId4"/>
  </externalReferences>
  <definedNames>
    <definedName name="Beg_Bal">#REF!</definedName>
    <definedName name="End_Bal">'[1]Tableau d''amortissement'!$I$19:$I$378</definedName>
    <definedName name="Extra_Pay">#REF!</definedName>
    <definedName name="Header_Row">ROW('[1]Tableau d''amortissement'!$18:$18)</definedName>
    <definedName name="Int">#REF!</definedName>
    <definedName name="Interest_Rate">'[1]Tableau d''amortissement'!$D$6</definedName>
    <definedName name="Last_Row">IF(Values_Entered,Header_Row+Number_of_Payments,Header_Row)</definedName>
    <definedName name="Loan_Amount">'[1]Tableau d''amortissement'!$D$5</definedName>
    <definedName name="Loan_Start">'[1]Tableau d''amortissement'!$D$9</definedName>
    <definedName name="Loan_Years">'[1]Tableau d''amortissement'!$D$7</definedName>
    <definedName name="Num_Pmt_Per_Year">#REF!</definedName>
    <definedName name="Number_of_Payments">MATCH(0.01,End_Bal,-1)+1</definedName>
    <definedName name="Pay_Num">#REF!</definedName>
    <definedName name="Princ">#REF!</definedName>
    <definedName name="Sched_Pay">#REF!</definedName>
    <definedName name="Scheduled_Extra_Payments">#REF!</definedName>
    <definedName name="Scheduled_Monthly_Payment">#REF!</definedName>
    <definedName name="Total_Pay">#REF!</definedName>
    <definedName name="Values_Entered">IF(Loan_Amount*Interest_Rate*Loan_Years*Loan_Start&gt;0,1,0)</definedName>
    <definedName name="_xlnm.Print_Area" localSheetId="0">'Planning et chiffrage'!$A$1:$BJ$141</definedName>
    <definedName name="_xlnm.Print_Area" localSheetId="1">Récapitulatif!$A$1:$D$29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4" l="1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27" i="4" l="1"/>
  <c r="C27" i="4"/>
  <c r="E138" i="1"/>
  <c r="D138" i="1"/>
  <c r="B141" i="1" s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13" i="4" l="1"/>
  <c r="D14" i="4"/>
  <c r="D15" i="4"/>
  <c r="D8" i="4"/>
  <c r="D23" i="4"/>
  <c r="D7" i="4"/>
  <c r="D11" i="4"/>
  <c r="D12" i="4"/>
  <c r="D18" i="4"/>
  <c r="D24" i="4"/>
  <c r="D25" i="4"/>
  <c r="D16" i="4"/>
  <c r="D19" i="4"/>
  <c r="D20" i="4"/>
  <c r="D21" i="4"/>
  <c r="D22" i="4"/>
  <c r="D26" i="4"/>
  <c r="F138" i="1"/>
  <c r="D6" i="4"/>
  <c r="D9" i="4"/>
  <c r="D10" i="4"/>
  <c r="D17" i="4"/>
  <c r="D27" i="4" l="1"/>
</calcChain>
</file>

<file path=xl/sharedStrings.xml><?xml version="1.0" encoding="utf-8"?>
<sst xmlns="http://schemas.openxmlformats.org/spreadsheetml/2006/main" count="247" uniqueCount="186">
  <si>
    <t>Escaliers extérieurs</t>
  </si>
  <si>
    <t>Traitement de l'eau</t>
  </si>
  <si>
    <t>Chauffe-eau</t>
  </si>
  <si>
    <t>Éclairage extérieur</t>
  </si>
  <si>
    <t>Murs</t>
  </si>
  <si>
    <t>Plâtre décoratif</t>
  </si>
  <si>
    <t>Portes intérieures</t>
  </si>
  <si>
    <t>Poignées de porte, quincaillerie</t>
  </si>
  <si>
    <t>Appareils ménagers</t>
  </si>
  <si>
    <t>Réfrigérateur</t>
  </si>
  <si>
    <t>Cuisinière, Four</t>
  </si>
  <si>
    <t>Micro-onde</t>
  </si>
  <si>
    <t>TOTAL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</si>
  <si>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</si>
  <si>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</si>
  <si>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</si>
  <si>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</si>
  <si>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</si>
  <si>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Poste de coût</t>
  </si>
  <si>
    <t>Montant budgété</t>
  </si>
  <si>
    <t>Montant réel payé</t>
  </si>
  <si>
    <t>M. Durand</t>
  </si>
  <si>
    <t>Géomètre</t>
  </si>
  <si>
    <t>Description</t>
  </si>
  <si>
    <t>Montant achat terrain</t>
  </si>
  <si>
    <t>Frais notaire</t>
  </si>
  <si>
    <t>Démolition</t>
  </si>
  <si>
    <t>Traitement sol</t>
  </si>
  <si>
    <t>Compléter</t>
  </si>
  <si>
    <t>Etude de sol</t>
  </si>
  <si>
    <t>Fosse sceptique : prix catalogue</t>
  </si>
  <si>
    <t>Pose des installations</t>
  </si>
  <si>
    <t>Tranchées, pompes, tuyauterie</t>
  </si>
  <si>
    <t>Artisan, fournisseur, vendeur, prestataire</t>
  </si>
  <si>
    <t>Ecart budgété / payé</t>
  </si>
  <si>
    <t>Permis de construire</t>
  </si>
  <si>
    <t>Branchement eau potable</t>
  </si>
  <si>
    <t>Branchement tout à l'égoût</t>
  </si>
  <si>
    <t>Raccordement électrique</t>
  </si>
  <si>
    <t>Branchement électrique</t>
  </si>
  <si>
    <t>Installation Gaz</t>
  </si>
  <si>
    <t>Terrassement</t>
  </si>
  <si>
    <t>Talus</t>
  </si>
  <si>
    <t>Pierres</t>
  </si>
  <si>
    <t>Ouvertures</t>
  </si>
  <si>
    <t>Charpente</t>
  </si>
  <si>
    <t>Poutres de soutien</t>
  </si>
  <si>
    <t>Enduit façade</t>
  </si>
  <si>
    <t>Couverture (nombre de m²)</t>
  </si>
  <si>
    <t>Fondations, dalle</t>
  </si>
  <si>
    <t>Peinture</t>
  </si>
  <si>
    <t>Porte entrée</t>
  </si>
  <si>
    <t>Portes-fenêtres</t>
  </si>
  <si>
    <t>Fenêtres</t>
  </si>
  <si>
    <t>Vélux</t>
  </si>
  <si>
    <t>Portail entrée</t>
  </si>
  <si>
    <t>Portail garage</t>
  </si>
  <si>
    <t>Architecte, plans</t>
  </si>
  <si>
    <t>Plomberie circuit</t>
  </si>
  <si>
    <t>Toilette et branchement</t>
  </si>
  <si>
    <t>Douche et branchement</t>
  </si>
  <si>
    <t>Baignoire et branchement</t>
  </si>
  <si>
    <t>Circuit piscine</t>
  </si>
  <si>
    <t>Circuit électrique</t>
  </si>
  <si>
    <t>Raccordement télécom / fibre</t>
  </si>
  <si>
    <t>Tableau électrique</t>
  </si>
  <si>
    <t>Domotique</t>
  </si>
  <si>
    <t>Climatisation</t>
  </si>
  <si>
    <t>Pompe à chaleur</t>
  </si>
  <si>
    <t>Chauffage central</t>
  </si>
  <si>
    <t>Circuit</t>
  </si>
  <si>
    <t>Isolation murs</t>
  </si>
  <si>
    <t>Isolation grenier</t>
  </si>
  <si>
    <t>Isolation toit</t>
  </si>
  <si>
    <t>Isolation sous-sol</t>
  </si>
  <si>
    <t>Placo-plâtre</t>
  </si>
  <si>
    <t>Niches</t>
  </si>
  <si>
    <t>Carrelage</t>
  </si>
  <si>
    <t>Planchers</t>
  </si>
  <si>
    <t>Seuils de portes, cadres</t>
  </si>
  <si>
    <t>Plancher flottant</t>
  </si>
  <si>
    <t>Meubles</t>
  </si>
  <si>
    <t>Salle de bain aménagement</t>
  </si>
  <si>
    <t>Cuisine aménagement</t>
  </si>
  <si>
    <t>Porche</t>
  </si>
  <si>
    <t>Terrasse</t>
  </si>
  <si>
    <t>Barrières, garde-corps</t>
  </si>
  <si>
    <t>Pergola</t>
  </si>
  <si>
    <t>Carrelage extérieur</t>
  </si>
  <si>
    <t>Surface de la maison au sol (en m²) :</t>
  </si>
  <si>
    <t>Coût au m² (budgété) :</t>
  </si>
  <si>
    <t>Comment obtenir le mot de passe de ce document ?</t>
  </si>
  <si>
    <t>Planning chantier Excel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</si>
  <si>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</si>
  <si>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</si>
  <si>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</si>
  <si>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</si>
  <si>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</si>
  <si>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</si>
  <si>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</si>
  <si>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</si>
  <si>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</si>
  <si>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</si>
  <si>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</si>
  <si>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</si>
  <si>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</si>
  <si>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</si>
  <si>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</si>
  <si>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</si>
  <si>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</si>
  <si>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</si>
  <si>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</si>
  <si>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</si>
  <si>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</si>
  <si>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</si>
  <si>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</si>
  <si>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</si>
  <si>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</si>
  <si>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</si>
  <si>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</si>
  <si>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</si>
  <si>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</si>
  <si>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</si>
  <si>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</si>
  <si>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</si>
  <si>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</si>
  <si>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</si>
  <si>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</si>
  <si>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</si>
  <si>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</si>
  <si>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</si>
  <si>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</si>
  <si>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</si>
  <si>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</si>
  <si>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</si>
  <si>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</si>
  <si>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</si>
  <si>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Récapitulatif budget chantier</t>
  </si>
  <si>
    <t>https://www.business-plan-excel.fr/produit/mot-de-passe-planning-chantier-excel/</t>
  </si>
  <si>
    <t>Etapes</t>
  </si>
  <si>
    <t>Achat du terrain</t>
  </si>
  <si>
    <t>Préparation du chantier</t>
  </si>
  <si>
    <t>Terrain</t>
  </si>
  <si>
    <t>Assainissement</t>
  </si>
  <si>
    <t>Services collectifs</t>
  </si>
  <si>
    <t>Fondations</t>
  </si>
  <si>
    <t>Maçonnerie</t>
  </si>
  <si>
    <t>Charpente et toit</t>
  </si>
  <si>
    <t>Façade</t>
  </si>
  <si>
    <t>Huisseries</t>
  </si>
  <si>
    <t>Plomberie</t>
  </si>
  <si>
    <t>Electricité</t>
  </si>
  <si>
    <t>Climatisation, chauffage</t>
  </si>
  <si>
    <t>Isolation</t>
  </si>
  <si>
    <t>Placo</t>
  </si>
  <si>
    <t>SEPTEMBRE</t>
  </si>
  <si>
    <t>OCTOBRE</t>
  </si>
  <si>
    <t>NOVEMBRE</t>
  </si>
  <si>
    <t>DECEMBRE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</si>
  <si>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</si>
  <si>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</si>
  <si>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</si>
  <si>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</si>
  <si>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</si>
  <si>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</si>
  <si>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</si>
  <si>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</si>
  <si>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</si>
  <si>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</si>
  <si>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</si>
  <si>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</si>
  <si>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</si>
  <si>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</si>
  <si>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</si>
  <si>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</si>
  <si>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</si>
  <si>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</si>
  <si>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</si>
  <si>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Sols et finitions intérieures</t>
  </si>
  <si>
    <t>Cuisine et salle-de-bains</t>
  </si>
  <si>
    <t>Porches et terrasses</t>
  </si>
  <si>
    <t>Equipement électro-ménager</t>
  </si>
  <si>
    <t>Autres</t>
  </si>
  <si>
    <t>Complétez les cases bleues</t>
  </si>
  <si>
    <t>Pour déverrouiller ce document, rendez-vous dans le dernier onglet du classeur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</si>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</sst>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€-2]\ * #,##0.00_);_([$€-2]\ * \(#,##0.00\);_([$€-2]\ * &quot;-&quot;??_);_(@_)"/>
  </numFmts>
  <fonts count="4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i/>
      <sz val="10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/>
      <name val="Arial"/>
      <family val="2"/>
    </font>
    <font>
      <sz val="8"/>
      <name val="Arial"/>
      <family val="2"/>
    </font>
    <font>
      <sz val="8"/>
      <color theme="7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8"/>
      <color theme="6"/>
      <name val="Arial"/>
      <family val="2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26"/>
      <color rgb="FFC00000"/>
      <name val="Calibri"/>
      <family val="2"/>
      <scheme val="minor"/>
    </font>
    <font>
      <i/>
      <sz val="11"/>
      <color rgb="FFFF0000"/>
      <name val="Arial"/>
      <family val="2"/>
    </font>
    <font>
      <i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30" fillId="0" borderId="0" applyFont="0" applyFill="0" applyBorder="0" applyAlignment="0" applyProtection="0"/>
  </cellStyleXfs>
  <cellXfs count="16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3" applyFont="1"/>
    <xf numFmtId="0" fontId="10" fillId="0" borderId="0" xfId="0" applyFont="1"/>
    <xf numFmtId="0" fontId="11" fillId="0" borderId="0" xfId="0" applyFont="1"/>
    <xf numFmtId="0" fontId="18" fillId="0" borderId="0" xfId="0" applyFont="1"/>
    <xf numFmtId="0" fontId="13" fillId="0" borderId="5" xfId="0" applyFont="1" applyBorder="1"/>
    <xf numFmtId="165" fontId="13" fillId="0" borderId="5" xfId="0" applyNumberFormat="1" applyFont="1" applyBorder="1" applyAlignment="1">
      <alignment horizontal="left" vertical="top"/>
    </xf>
    <xf numFmtId="0" fontId="15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17" fillId="0" borderId="5" xfId="0" applyFont="1" applyBorder="1"/>
    <xf numFmtId="0" fontId="21" fillId="3" borderId="6" xfId="0" applyFont="1" applyFill="1" applyBorder="1" applyAlignment="1" applyProtection="1">
      <alignment horizontal="left" vertical="top" wrapText="1"/>
      <protection locked="0"/>
    </xf>
    <xf numFmtId="0" fontId="11" fillId="3" borderId="9" xfId="0" applyFont="1" applyFill="1" applyBorder="1" applyAlignment="1" applyProtection="1">
      <alignment horizontal="left" vertical="top"/>
      <protection locked="0"/>
    </xf>
    <xf numFmtId="0" fontId="21" fillId="3" borderId="9" xfId="0" applyFont="1" applyFill="1" applyBorder="1" applyAlignment="1" applyProtection="1">
      <alignment horizontal="left" vertical="top" wrapText="1"/>
      <protection locked="0"/>
    </xf>
    <xf numFmtId="0" fontId="16" fillId="3" borderId="6" xfId="0" applyFont="1" applyFill="1" applyBorder="1" applyProtection="1">
      <protection locked="0"/>
    </xf>
    <xf numFmtId="0" fontId="21" fillId="3" borderId="8" xfId="0" applyFont="1" applyFill="1" applyBorder="1" applyProtection="1">
      <protection locked="0"/>
    </xf>
    <xf numFmtId="0" fontId="21" fillId="3" borderId="10" xfId="0" applyFont="1" applyFill="1" applyBorder="1" applyProtection="1">
      <protection locked="0"/>
    </xf>
    <xf numFmtId="0" fontId="21" fillId="3" borderId="6" xfId="0" applyFont="1" applyFill="1" applyBorder="1" applyProtection="1">
      <protection locked="0"/>
    </xf>
    <xf numFmtId="0" fontId="22" fillId="2" borderId="4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 wrapText="1"/>
    </xf>
    <xf numFmtId="165" fontId="22" fillId="2" borderId="4" xfId="0" applyNumberFormat="1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center" vertical="center"/>
    </xf>
    <xf numFmtId="0" fontId="11" fillId="3" borderId="6" xfId="0" applyFont="1" applyFill="1" applyBorder="1" applyProtection="1">
      <protection locked="0"/>
    </xf>
    <xf numFmtId="0" fontId="11" fillId="3" borderId="10" xfId="0" applyFont="1" applyFill="1" applyBorder="1" applyProtection="1">
      <protection locked="0"/>
    </xf>
    <xf numFmtId="0" fontId="11" fillId="3" borderId="8" xfId="0" applyFont="1" applyFill="1" applyBorder="1" applyProtection="1">
      <protection locked="0"/>
    </xf>
    <xf numFmtId="4" fontId="23" fillId="0" borderId="6" xfId="0" applyNumberFormat="1" applyFont="1" applyBorder="1" applyAlignment="1">
      <alignment horizontal="right" vertical="top" indent="1"/>
    </xf>
    <xf numFmtId="4" fontId="23" fillId="0" borderId="9" xfId="0" applyNumberFormat="1" applyFont="1" applyBorder="1" applyAlignment="1">
      <alignment horizontal="right" vertical="top" indent="1"/>
    </xf>
    <xf numFmtId="4" fontId="23" fillId="0" borderId="6" xfId="0" applyNumberFormat="1" applyFont="1" applyBorder="1" applyAlignment="1">
      <alignment horizontal="right" indent="1"/>
    </xf>
    <xf numFmtId="4" fontId="23" fillId="0" borderId="10" xfId="0" applyNumberFormat="1" applyFont="1" applyBorder="1" applyAlignment="1">
      <alignment horizontal="right" indent="1"/>
    </xf>
    <xf numFmtId="4" fontId="23" fillId="0" borderId="8" xfId="0" applyNumberFormat="1" applyFont="1" applyBorder="1" applyAlignment="1">
      <alignment horizontal="right" indent="1"/>
    </xf>
    <xf numFmtId="165" fontId="24" fillId="2" borderId="4" xfId="0" applyNumberFormat="1" applyFont="1" applyFill="1" applyBorder="1" applyAlignment="1">
      <alignment horizontal="right" vertical="center" wrapText="1"/>
    </xf>
    <xf numFmtId="4" fontId="26" fillId="3" borderId="6" xfId="0" applyNumberFormat="1" applyFont="1" applyFill="1" applyBorder="1" applyAlignment="1" applyProtection="1">
      <alignment horizontal="right" vertical="top" indent="1"/>
      <protection locked="0"/>
    </xf>
    <xf numFmtId="4" fontId="26" fillId="3" borderId="9" xfId="0" applyNumberFormat="1" applyFont="1" applyFill="1" applyBorder="1" applyAlignment="1" applyProtection="1">
      <alignment horizontal="right" vertical="top" indent="1"/>
      <protection locked="0"/>
    </xf>
    <xf numFmtId="4" fontId="26" fillId="3" borderId="6" xfId="0" applyNumberFormat="1" applyFont="1" applyFill="1" applyBorder="1" applyAlignment="1" applyProtection="1">
      <alignment horizontal="right" indent="1"/>
      <protection locked="0"/>
    </xf>
    <xf numFmtId="4" fontId="26" fillId="3" borderId="10" xfId="2" applyNumberFormat="1" applyFont="1" applyFill="1" applyBorder="1" applyAlignment="1" applyProtection="1">
      <alignment horizontal="right" indent="1"/>
      <protection locked="0"/>
    </xf>
    <xf numFmtId="4" fontId="26" fillId="3" borderId="8" xfId="2" applyNumberFormat="1" applyFont="1" applyFill="1" applyBorder="1" applyAlignment="1" applyProtection="1">
      <alignment horizontal="right" indent="1"/>
      <protection locked="0"/>
    </xf>
    <xf numFmtId="4" fontId="26" fillId="3" borderId="6" xfId="2" applyNumberFormat="1" applyFont="1" applyFill="1" applyBorder="1" applyAlignment="1" applyProtection="1">
      <alignment horizontal="right" indent="1"/>
      <protection locked="0"/>
    </xf>
    <xf numFmtId="4" fontId="26" fillId="3" borderId="8" xfId="0" applyNumberFormat="1" applyFont="1" applyFill="1" applyBorder="1" applyAlignment="1" applyProtection="1">
      <alignment horizontal="right" indent="1"/>
      <protection locked="0"/>
    </xf>
    <xf numFmtId="4" fontId="29" fillId="0" borderId="8" xfId="0" applyNumberFormat="1" applyFont="1" applyBorder="1" applyAlignment="1">
      <alignment horizontal="right" indent="1"/>
    </xf>
    <xf numFmtId="4" fontId="12" fillId="0" borderId="4" xfId="2" applyNumberFormat="1" applyFont="1" applyFill="1" applyBorder="1" applyAlignment="1">
      <alignment horizontal="right" indent="1"/>
    </xf>
    <xf numFmtId="0" fontId="1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7" fillId="0" borderId="3" xfId="0" applyFont="1" applyBorder="1"/>
    <xf numFmtId="0" fontId="13" fillId="0" borderId="2" xfId="0" applyFont="1" applyBorder="1"/>
    <xf numFmtId="1" fontId="15" fillId="0" borderId="4" xfId="0" applyNumberFormat="1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/>
    <xf numFmtId="4" fontId="14" fillId="4" borderId="4" xfId="0" applyNumberFormat="1" applyFont="1" applyFill="1" applyBorder="1"/>
    <xf numFmtId="4" fontId="8" fillId="0" borderId="4" xfId="0" applyNumberFormat="1" applyFont="1" applyBorder="1"/>
    <xf numFmtId="4" fontId="31" fillId="4" borderId="4" xfId="0" applyNumberFormat="1" applyFont="1" applyFill="1" applyBorder="1"/>
    <xf numFmtId="4" fontId="32" fillId="0" borderId="4" xfId="0" applyNumberFormat="1" applyFont="1" applyBorder="1"/>
    <xf numFmtId="4" fontId="25" fillId="0" borderId="4" xfId="0" applyNumberFormat="1" applyFont="1" applyBorder="1"/>
    <xf numFmtId="0" fontId="33" fillId="0" borderId="0" xfId="0" applyFont="1"/>
    <xf numFmtId="0" fontId="34" fillId="0" borderId="12" xfId="0" applyFont="1" applyBorder="1" applyProtection="1">
      <protection locked="0"/>
    </xf>
    <xf numFmtId="0" fontId="34" fillId="0" borderId="13" xfId="0" applyFont="1" applyBorder="1" applyProtection="1">
      <protection locked="0"/>
    </xf>
    <xf numFmtId="0" fontId="34" fillId="0" borderId="0" xfId="0" applyFont="1" applyProtection="1">
      <protection locked="0"/>
    </xf>
    <xf numFmtId="0" fontId="34" fillId="0" borderId="15" xfId="0" applyFont="1" applyBorder="1" applyProtection="1">
      <protection locked="0"/>
    </xf>
    <xf numFmtId="0" fontId="35" fillId="0" borderId="0" xfId="0" applyFont="1" applyProtection="1">
      <protection locked="0"/>
    </xf>
    <xf numFmtId="0" fontId="35" fillId="0" borderId="15" xfId="0" applyFont="1" applyBorder="1" applyProtection="1">
      <protection locked="0"/>
    </xf>
    <xf numFmtId="0" fontId="0" fillId="5" borderId="16" xfId="0" applyFill="1" applyBorder="1" applyAlignment="1" applyProtection="1">
      <alignment horizontal="center" textRotation="90"/>
      <protection locked="0"/>
    </xf>
    <xf numFmtId="0" fontId="0" fillId="5" borderId="5" xfId="0" applyFill="1" applyBorder="1" applyAlignment="1" applyProtection="1">
      <alignment horizontal="center" textRotation="90"/>
      <protection locked="0"/>
    </xf>
    <xf numFmtId="0" fontId="0" fillId="5" borderId="17" xfId="0" applyFill="1" applyBorder="1" applyAlignment="1" applyProtection="1">
      <alignment horizontal="center" textRotation="90"/>
      <protection locked="0"/>
    </xf>
    <xf numFmtId="0" fontId="37" fillId="0" borderId="18" xfId="0" applyFont="1" applyBorder="1" applyProtection="1">
      <protection locked="0"/>
    </xf>
    <xf numFmtId="0" fontId="37" fillId="0" borderId="19" xfId="0" applyFont="1" applyBorder="1" applyProtection="1">
      <protection locked="0"/>
    </xf>
    <xf numFmtId="0" fontId="37" fillId="6" borderId="19" xfId="0" applyFont="1" applyFill="1" applyBorder="1" applyProtection="1">
      <protection locked="0"/>
    </xf>
    <xf numFmtId="0" fontId="37" fillId="0" borderId="20" xfId="0" applyFont="1" applyBorder="1" applyProtection="1">
      <protection locked="0"/>
    </xf>
    <xf numFmtId="0" fontId="37" fillId="0" borderId="18" xfId="0" applyFont="1" applyBorder="1" applyAlignment="1" applyProtection="1">
      <alignment horizontal="center"/>
      <protection locked="0"/>
    </xf>
    <xf numFmtId="0" fontId="37" fillId="0" borderId="19" xfId="0" applyFont="1" applyBorder="1" applyAlignment="1" applyProtection="1">
      <alignment horizontal="center"/>
      <protection locked="0"/>
    </xf>
    <xf numFmtId="0" fontId="37" fillId="0" borderId="19" xfId="0" applyFont="1" applyBorder="1" applyAlignment="1" applyProtection="1">
      <alignment horizontal="left"/>
      <protection locked="0"/>
    </xf>
    <xf numFmtId="0" fontId="37" fillId="7" borderId="19" xfId="0" applyFont="1" applyFill="1" applyBorder="1" applyAlignment="1" applyProtection="1">
      <alignment horizontal="left"/>
      <protection locked="0"/>
    </xf>
    <xf numFmtId="0" fontId="39" fillId="0" borderId="18" xfId="0" applyFont="1" applyBorder="1" applyProtection="1">
      <protection locked="0"/>
    </xf>
    <xf numFmtId="0" fontId="39" fillId="0" borderId="19" xfId="0" applyFont="1" applyBorder="1" applyProtection="1">
      <protection locked="0"/>
    </xf>
    <xf numFmtId="0" fontId="39" fillId="8" borderId="19" xfId="0" applyFont="1" applyFill="1" applyBorder="1" applyProtection="1">
      <protection locked="0"/>
    </xf>
    <xf numFmtId="0" fontId="37" fillId="9" borderId="19" xfId="0" applyFont="1" applyFill="1" applyBorder="1" applyProtection="1">
      <protection locked="0"/>
    </xf>
    <xf numFmtId="0" fontId="37" fillId="10" borderId="19" xfId="0" applyFont="1" applyFill="1" applyBorder="1" applyProtection="1">
      <protection locked="0"/>
    </xf>
    <xf numFmtId="0" fontId="37" fillId="11" borderId="19" xfId="0" applyFont="1" applyFill="1" applyBorder="1" applyProtection="1">
      <protection locked="0"/>
    </xf>
    <xf numFmtId="0" fontId="41" fillId="0" borderId="19" xfId="0" applyFont="1" applyBorder="1" applyProtection="1">
      <protection locked="0"/>
    </xf>
    <xf numFmtId="0" fontId="36" fillId="0" borderId="21" xfId="0" applyFont="1" applyBorder="1" applyProtection="1">
      <protection locked="0"/>
    </xf>
    <xf numFmtId="0" fontId="36" fillId="0" borderId="22" xfId="0" applyFont="1" applyBorder="1" applyProtection="1">
      <protection locked="0"/>
    </xf>
    <xf numFmtId="0" fontId="36" fillId="0" borderId="23" xfId="0" applyFont="1" applyBorder="1" applyProtection="1">
      <protection locked="0"/>
    </xf>
    <xf numFmtId="0" fontId="37" fillId="7" borderId="19" xfId="0" applyFont="1" applyFill="1" applyBorder="1" applyProtection="1">
      <protection locked="0"/>
    </xf>
    <xf numFmtId="0" fontId="38" fillId="0" borderId="18" xfId="0" applyFont="1" applyBorder="1" applyProtection="1">
      <protection locked="0"/>
    </xf>
    <xf numFmtId="0" fontId="38" fillId="0" borderId="19" xfId="0" applyFont="1" applyBorder="1" applyProtection="1">
      <protection locked="0"/>
    </xf>
    <xf numFmtId="0" fontId="38" fillId="8" borderId="19" xfId="0" applyFont="1" applyFill="1" applyBorder="1" applyProtection="1">
      <protection locked="0"/>
    </xf>
    <xf numFmtId="0" fontId="38" fillId="12" borderId="19" xfId="0" applyFont="1" applyFill="1" applyBorder="1" applyProtection="1"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9" xfId="0" applyFont="1" applyBorder="1" applyAlignment="1" applyProtection="1">
      <alignment horizontal="center"/>
      <protection locked="0"/>
    </xf>
    <xf numFmtId="0" fontId="28" fillId="0" borderId="24" xfId="0" applyFont="1" applyBorder="1" applyAlignment="1" applyProtection="1">
      <alignment horizontal="center"/>
      <protection locked="0"/>
    </xf>
    <xf numFmtId="0" fontId="28" fillId="0" borderId="25" xfId="0" applyFont="1" applyBorder="1" applyAlignment="1" applyProtection="1">
      <alignment horizontal="center"/>
      <protection locked="0"/>
    </xf>
    <xf numFmtId="0" fontId="40" fillId="0" borderId="19" xfId="0" applyFont="1" applyBorder="1" applyProtection="1">
      <protection locked="0"/>
    </xf>
    <xf numFmtId="0" fontId="38" fillId="0" borderId="20" xfId="0" applyFont="1" applyBorder="1" applyProtection="1">
      <protection locked="0"/>
    </xf>
    <xf numFmtId="0" fontId="40" fillId="0" borderId="20" xfId="0" applyFont="1" applyBorder="1" applyProtection="1">
      <protection locked="0"/>
    </xf>
    <xf numFmtId="0" fontId="37" fillId="0" borderId="27" xfId="0" applyFont="1" applyBorder="1" applyProtection="1">
      <protection locked="0"/>
    </xf>
    <xf numFmtId="0" fontId="37" fillId="0" borderId="28" xfId="0" applyFont="1" applyBorder="1" applyProtection="1">
      <protection locked="0"/>
    </xf>
    <xf numFmtId="0" fontId="37" fillId="6" borderId="28" xfId="0" applyFont="1" applyFill="1" applyBorder="1" applyProtection="1">
      <protection locked="0"/>
    </xf>
    <xf numFmtId="0" fontId="37" fillId="0" borderId="29" xfId="0" applyFont="1" applyBorder="1" applyProtection="1">
      <protection locked="0"/>
    </xf>
    <xf numFmtId="0" fontId="37" fillId="0" borderId="30" xfId="0" applyFont="1" applyBorder="1" applyProtection="1">
      <protection locked="0"/>
    </xf>
    <xf numFmtId="0" fontId="37" fillId="0" borderId="31" xfId="0" applyFont="1" applyBorder="1" applyProtection="1">
      <protection locked="0"/>
    </xf>
    <xf numFmtId="0" fontId="37" fillId="7" borderId="31" xfId="0" applyFont="1" applyFill="1" applyBorder="1" applyProtection="1">
      <protection locked="0"/>
    </xf>
    <xf numFmtId="0" fontId="37" fillId="0" borderId="31" xfId="0" applyFont="1" applyBorder="1" applyAlignment="1" applyProtection="1">
      <alignment wrapText="1"/>
      <protection locked="0"/>
    </xf>
    <xf numFmtId="0" fontId="37" fillId="0" borderId="32" xfId="0" applyFont="1" applyBorder="1" applyAlignment="1" applyProtection="1">
      <alignment wrapText="1"/>
      <protection locked="0"/>
    </xf>
    <xf numFmtId="0" fontId="37" fillId="0" borderId="21" xfId="0" applyFont="1" applyBorder="1" applyProtection="1">
      <protection locked="0"/>
    </xf>
    <xf numFmtId="0" fontId="37" fillId="0" borderId="22" xfId="0" applyFont="1" applyBorder="1" applyProtection="1">
      <protection locked="0"/>
    </xf>
    <xf numFmtId="0" fontId="37" fillId="6" borderId="22" xfId="0" applyFont="1" applyFill="1" applyBorder="1" applyProtection="1">
      <protection locked="0"/>
    </xf>
    <xf numFmtId="0" fontId="37" fillId="0" borderId="23" xfId="0" applyFont="1" applyBorder="1" applyProtection="1">
      <protection locked="0"/>
    </xf>
    <xf numFmtId="0" fontId="37" fillId="0" borderId="24" xfId="0" applyFont="1" applyBorder="1" applyProtection="1">
      <protection locked="0"/>
    </xf>
    <xf numFmtId="0" fontId="37" fillId="0" borderId="25" xfId="0" applyFont="1" applyBorder="1" applyProtection="1">
      <protection locked="0"/>
    </xf>
    <xf numFmtId="0" fontId="37" fillId="0" borderId="25" xfId="0" applyFont="1" applyBorder="1" applyAlignment="1" applyProtection="1">
      <alignment horizontal="center"/>
      <protection locked="0"/>
    </xf>
    <xf numFmtId="0" fontId="37" fillId="0" borderId="25" xfId="0" applyFont="1" applyBorder="1" applyAlignment="1" applyProtection="1">
      <alignment horizontal="left"/>
      <protection locked="0"/>
    </xf>
    <xf numFmtId="0" fontId="37" fillId="7" borderId="25" xfId="0" applyFont="1" applyFill="1" applyBorder="1" applyAlignment="1" applyProtection="1">
      <alignment horizontal="center"/>
      <protection locked="0"/>
    </xf>
    <xf numFmtId="0" fontId="37" fillId="0" borderId="26" xfId="0" applyFont="1" applyBorder="1" applyProtection="1">
      <protection locked="0"/>
    </xf>
    <xf numFmtId="0" fontId="39" fillId="0" borderId="27" xfId="0" applyFont="1" applyBorder="1" applyProtection="1">
      <protection locked="0"/>
    </xf>
    <xf numFmtId="0" fontId="39" fillId="0" borderId="28" xfId="0" applyFont="1" applyBorder="1" applyProtection="1">
      <protection locked="0"/>
    </xf>
    <xf numFmtId="0" fontId="40" fillId="0" borderId="28" xfId="0" applyFont="1" applyBorder="1" applyProtection="1">
      <protection locked="0"/>
    </xf>
    <xf numFmtId="0" fontId="40" fillId="0" borderId="29" xfId="0" applyFont="1" applyBorder="1" applyProtection="1">
      <protection locked="0"/>
    </xf>
    <xf numFmtId="0" fontId="37" fillId="10" borderId="31" xfId="0" applyFont="1" applyFill="1" applyBorder="1" applyProtection="1">
      <protection locked="0"/>
    </xf>
    <xf numFmtId="0" fontId="37" fillId="0" borderId="32" xfId="0" applyFont="1" applyBorder="1" applyProtection="1">
      <protection locked="0"/>
    </xf>
    <xf numFmtId="0" fontId="38" fillId="0" borderId="21" xfId="0" applyFont="1" applyBorder="1" applyProtection="1">
      <protection locked="0"/>
    </xf>
    <xf numFmtId="0" fontId="38" fillId="0" borderId="22" xfId="0" applyFont="1" applyBorder="1" applyProtection="1">
      <protection locked="0"/>
    </xf>
    <xf numFmtId="0" fontId="38" fillId="9" borderId="22" xfId="0" applyFont="1" applyFill="1" applyBorder="1" applyProtection="1">
      <protection locked="0"/>
    </xf>
    <xf numFmtId="0" fontId="37" fillId="10" borderId="25" xfId="0" applyFont="1" applyFill="1" applyBorder="1" applyProtection="1">
      <protection locked="0"/>
    </xf>
    <xf numFmtId="0" fontId="41" fillId="0" borderId="28" xfId="0" applyFont="1" applyBorder="1" applyProtection="1">
      <protection locked="0"/>
    </xf>
    <xf numFmtId="0" fontId="37" fillId="12" borderId="28" xfId="0" applyFont="1" applyFill="1" applyBorder="1" applyProtection="1">
      <protection locked="0"/>
    </xf>
    <xf numFmtId="0" fontId="28" fillId="0" borderId="30" xfId="0" applyFont="1" applyBorder="1" applyAlignment="1" applyProtection="1">
      <alignment horizontal="center"/>
      <protection locked="0"/>
    </xf>
    <xf numFmtId="0" fontId="28" fillId="0" borderId="31" xfId="0" applyFont="1" applyBorder="1" applyAlignment="1" applyProtection="1">
      <alignment horizontal="center"/>
      <protection locked="0"/>
    </xf>
    <xf numFmtId="0" fontId="37" fillId="12" borderId="22" xfId="0" applyFont="1" applyFill="1" applyBorder="1" applyProtection="1">
      <protection locked="0"/>
    </xf>
    <xf numFmtId="0" fontId="28" fillId="0" borderId="27" xfId="0" applyFont="1" applyBorder="1" applyAlignment="1" applyProtection="1">
      <alignment horizontal="center"/>
      <protection locked="0"/>
    </xf>
    <xf numFmtId="0" fontId="28" fillId="0" borderId="28" xfId="0" applyFont="1" applyBorder="1" applyAlignment="1" applyProtection="1">
      <alignment horizontal="center"/>
      <protection locked="0"/>
    </xf>
    <xf numFmtId="0" fontId="28" fillId="0" borderId="21" xfId="0" applyFont="1" applyBorder="1" applyAlignment="1" applyProtection="1">
      <alignment horizontal="center"/>
      <protection locked="0"/>
    </xf>
    <xf numFmtId="0" fontId="28" fillId="0" borderId="22" xfId="0" applyFont="1" applyBorder="1" applyAlignment="1" applyProtection="1">
      <alignment horizontal="center"/>
      <protection locked="0"/>
    </xf>
    <xf numFmtId="0" fontId="11" fillId="0" borderId="19" xfId="0" applyFont="1" applyBorder="1" applyProtection="1">
      <protection locked="0"/>
    </xf>
    <xf numFmtId="0" fontId="11" fillId="0" borderId="20" xfId="0" applyFont="1" applyBorder="1" applyProtection="1">
      <protection locked="0"/>
    </xf>
    <xf numFmtId="0" fontId="11" fillId="0" borderId="25" xfId="0" applyFont="1" applyBorder="1" applyProtection="1">
      <protection locked="0"/>
    </xf>
    <xf numFmtId="0" fontId="11" fillId="0" borderId="26" xfId="0" applyFont="1" applyBorder="1" applyProtection="1">
      <protection locked="0"/>
    </xf>
    <xf numFmtId="0" fontId="11" fillId="0" borderId="31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11" fillId="0" borderId="28" xfId="0" applyFont="1" applyBorder="1" applyProtection="1">
      <protection locked="0"/>
    </xf>
    <xf numFmtId="0" fontId="11" fillId="0" borderId="29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11" fillId="0" borderId="23" xfId="0" applyFont="1" applyBorder="1" applyProtection="1">
      <protection locked="0"/>
    </xf>
    <xf numFmtId="0" fontId="12" fillId="3" borderId="6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6" xfId="0" applyFont="1" applyFill="1" applyBorder="1" applyAlignment="1" applyProtection="1">
      <alignment vertical="center" wrapText="1"/>
      <protection locked="0"/>
    </xf>
    <xf numFmtId="0" fontId="12" fillId="3" borderId="7" xfId="0" applyFont="1" applyFill="1" applyBorder="1" applyAlignment="1" applyProtection="1">
      <alignment vertical="center" wrapText="1"/>
      <protection locked="0"/>
    </xf>
    <xf numFmtId="0" fontId="12" fillId="3" borderId="8" xfId="0" applyFont="1" applyFill="1" applyBorder="1" applyAlignment="1" applyProtection="1">
      <alignment vertical="center" wrapText="1"/>
      <protection locked="0"/>
    </xf>
    <xf numFmtId="0" fontId="2" fillId="3" borderId="4" xfId="0" applyFont="1" applyFill="1" applyBorder="1" applyProtection="1">
      <protection locked="0"/>
    </xf>
    <xf numFmtId="0" fontId="15" fillId="0" borderId="0" xfId="0" applyFont="1"/>
    <xf numFmtId="4" fontId="43" fillId="3" borderId="6" xfId="0" applyNumberFormat="1" applyFont="1" applyFill="1" applyBorder="1" applyAlignment="1" applyProtection="1">
      <alignment horizontal="right" vertical="top" indent="1"/>
      <protection locked="0"/>
    </xf>
    <xf numFmtId="4" fontId="43" fillId="3" borderId="9" xfId="0" applyNumberFormat="1" applyFont="1" applyFill="1" applyBorder="1" applyAlignment="1" applyProtection="1">
      <alignment horizontal="right" vertical="top" indent="1"/>
      <protection locked="0"/>
    </xf>
    <xf numFmtId="4" fontId="43" fillId="3" borderId="6" xfId="0" applyNumberFormat="1" applyFont="1" applyFill="1" applyBorder="1" applyAlignment="1" applyProtection="1">
      <alignment horizontal="right" indent="1"/>
      <protection locked="0"/>
    </xf>
    <xf numFmtId="4" fontId="43" fillId="3" borderId="10" xfId="2" applyNumberFormat="1" applyFont="1" applyFill="1" applyBorder="1" applyAlignment="1" applyProtection="1">
      <alignment horizontal="right" indent="1"/>
      <protection locked="0"/>
    </xf>
    <xf numFmtId="4" fontId="43" fillId="3" borderId="8" xfId="2" applyNumberFormat="1" applyFont="1" applyFill="1" applyBorder="1" applyAlignment="1" applyProtection="1">
      <alignment horizontal="right" indent="1"/>
      <protection locked="0"/>
    </xf>
    <xf numFmtId="4" fontId="43" fillId="3" borderId="6" xfId="2" applyNumberFormat="1" applyFont="1" applyFill="1" applyBorder="1" applyAlignment="1" applyProtection="1">
      <alignment horizontal="right" indent="1"/>
      <protection locked="0"/>
    </xf>
    <xf numFmtId="4" fontId="43" fillId="3" borderId="8" xfId="0" applyNumberFormat="1" applyFont="1" applyFill="1" applyBorder="1" applyAlignment="1" applyProtection="1">
      <alignment horizontal="right" indent="1"/>
      <protection locked="0"/>
    </xf>
    <xf numFmtId="0" fontId="44" fillId="0" borderId="0" xfId="0" applyFont="1"/>
    <xf numFmtId="0" fontId="34" fillId="0" borderId="11" xfId="0" applyFont="1" applyBorder="1" applyAlignment="1" applyProtection="1">
      <alignment horizontal="center" textRotation="90"/>
      <protection locked="0"/>
    </xf>
    <xf numFmtId="0" fontId="34" fillId="0" borderId="14" xfId="0" applyFont="1" applyBorder="1" applyAlignment="1" applyProtection="1">
      <alignment horizontal="center" textRotation="90"/>
      <protection locked="0"/>
    </xf>
    <xf numFmtId="0" fontId="34" fillId="0" borderId="13" xfId="0" applyFont="1" applyBorder="1" applyAlignment="1" applyProtection="1">
      <alignment horizontal="center" textRotation="90"/>
      <protection locked="0"/>
    </xf>
    <xf numFmtId="0" fontId="34" fillId="0" borderId="15" xfId="0" applyFont="1" applyBorder="1" applyAlignment="1" applyProtection="1">
      <alignment horizontal="center" textRotation="90"/>
      <protection locked="0"/>
    </xf>
    <xf numFmtId="0" fontId="42" fillId="0" borderId="0" xfId="3" applyFont="1" applyAlignment="1">
      <alignment horizontal="left"/>
    </xf>
    <xf numFmtId="0" fontId="45" fillId="0" borderId="0" xfId="0" applyFont="1" applyAlignment="1">
      <alignment horizontal="left" vertical="center"/>
    </xf>
    <xf numFmtId="0" fontId="46" fillId="0" borderId="0" xfId="0" applyFont="1"/>
  </cellXfs>
  <cellStyles count="5">
    <cellStyle name="Lien hypertexte" xfId="3" builtinId="8"/>
    <cellStyle name="Monétaire 2" xfId="2" xr:uid="{28322DDF-BC18-482B-A81D-5D3CA8951813}"/>
    <cellStyle name="Normal" xfId="0" builtinId="0"/>
    <cellStyle name="Normal 2" xfId="1" xr:uid="{50522FD7-18F9-46F9-8EE3-C012B1401EA0}"/>
    <cellStyle name="Währung" xfId="4" xr:uid="{E5606AF8-D96C-43DE-8FB2-69B20616E5C5}"/>
  </cellStyles>
  <dxfs count="2">
    <dxf>
      <font>
        <color rgb="FF9C0006"/>
      </font>
    </dxf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Récapitulatif!$B$5</c:f>
              <c:strCache>
                <c:ptCount val="1"/>
                <c:pt idx="0">
                  <c:v> Montant budgété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0-47DE-AC60-E55CF5860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0-47DE-AC60-E55CF5860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0-47DE-AC60-E55CF5860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0-47DE-AC60-E55CF58605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70-47DE-AC60-E55CF58605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A70-47DE-AC60-E55CF58605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A70-47DE-AC60-E55CF58605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A70-47DE-AC60-E55CF58605B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A70-47DE-AC60-E55CF58605B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A70-47DE-AC60-E55CF58605B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A70-47DE-AC60-E55CF58605B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A70-47DE-AC60-E55CF58605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A70-47DE-AC60-E55CF58605B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A70-47DE-AC60-E55CF58605B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A70-47DE-AC60-E55CF58605B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A70-47DE-AC60-E55CF58605B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A70-47DE-AC60-E55CF58605B9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A70-47DE-AC60-E55CF58605B9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A70-47DE-AC60-E55CF58605B9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5A70-47DE-AC60-E55CF58605B9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5A70-47DE-AC60-E55CF58605B9}"/>
              </c:ext>
            </c:extLst>
          </c:dPt>
          <c:cat>
            <c:strRef>
              <c:f>Récapitulatif!$A$6:$A$26</c:f>
              <c:strCache>
                <c:ptCount val="21"/>
                <c:pt idx="0">
                  <c:v>Achat du terrain</c:v>
                </c:pt>
                <c:pt idx="1">
                  <c:v>Préparation du chantier</c:v>
                </c:pt>
                <c:pt idx="2">
                  <c:v>Terrain</c:v>
                </c:pt>
                <c:pt idx="3">
                  <c:v>Assainissement</c:v>
                </c:pt>
                <c:pt idx="4">
                  <c:v>Services collectifs</c:v>
                </c:pt>
                <c:pt idx="5">
                  <c:v>Terrassement</c:v>
                </c:pt>
                <c:pt idx="6">
                  <c:v>Fondations</c:v>
                </c:pt>
                <c:pt idx="7">
                  <c:v>Maçonnerie</c:v>
                </c:pt>
                <c:pt idx="8">
                  <c:v>Charpente et toit</c:v>
                </c:pt>
                <c:pt idx="9">
                  <c:v>Façade</c:v>
                </c:pt>
                <c:pt idx="10">
                  <c:v>Huisseries</c:v>
                </c:pt>
                <c:pt idx="11">
                  <c:v>Plomberie</c:v>
                </c:pt>
                <c:pt idx="12">
                  <c:v>Electricité</c:v>
                </c:pt>
                <c:pt idx="13">
                  <c:v>Climatisation, chauffage</c:v>
                </c:pt>
                <c:pt idx="14">
                  <c:v>Isolation</c:v>
                </c:pt>
                <c:pt idx="15">
                  <c:v>Placo</c:v>
                </c:pt>
                <c:pt idx="16">
                  <c:v>Sols et finitions intérieures</c:v>
                </c:pt>
                <c:pt idx="17">
                  <c:v>Cuisine et salle-de-bains</c:v>
                </c:pt>
                <c:pt idx="18">
                  <c:v>Porches et terrasses</c:v>
                </c:pt>
                <c:pt idx="19">
                  <c:v>Equipement électro-ménager</c:v>
                </c:pt>
                <c:pt idx="20">
                  <c:v>Autres</c:v>
                </c:pt>
              </c:strCache>
            </c:strRef>
          </c:cat>
          <c:val>
            <c:numRef>
              <c:f>Récapitulatif!$B$6:$B$26</c:f>
              <c:numCache>
                <c:formatCode>#,##0.00</c:formatCode>
                <c:ptCount val="21"/>
                <c:pt idx="0">
                  <c:v>80000</c:v>
                </c:pt>
                <c:pt idx="1">
                  <c:v>8000</c:v>
                </c:pt>
                <c:pt idx="2">
                  <c:v>3000</c:v>
                </c:pt>
                <c:pt idx="3">
                  <c:v>6000</c:v>
                </c:pt>
                <c:pt idx="4">
                  <c:v>4600</c:v>
                </c:pt>
                <c:pt idx="5">
                  <c:v>6000</c:v>
                </c:pt>
                <c:pt idx="6">
                  <c:v>12000</c:v>
                </c:pt>
                <c:pt idx="7">
                  <c:v>20000</c:v>
                </c:pt>
                <c:pt idx="8">
                  <c:v>34000</c:v>
                </c:pt>
                <c:pt idx="9">
                  <c:v>16000</c:v>
                </c:pt>
                <c:pt idx="10">
                  <c:v>17200</c:v>
                </c:pt>
                <c:pt idx="11">
                  <c:v>11500</c:v>
                </c:pt>
                <c:pt idx="12">
                  <c:v>5800</c:v>
                </c:pt>
                <c:pt idx="13">
                  <c:v>14500</c:v>
                </c:pt>
                <c:pt idx="14">
                  <c:v>30000</c:v>
                </c:pt>
                <c:pt idx="15">
                  <c:v>18000</c:v>
                </c:pt>
                <c:pt idx="16">
                  <c:v>24000</c:v>
                </c:pt>
                <c:pt idx="17">
                  <c:v>25000</c:v>
                </c:pt>
                <c:pt idx="18">
                  <c:v>2850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6-42D3-A199-C2EAC1F6B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3</xdr:row>
      <xdr:rowOff>187036</xdr:rowOff>
    </xdr:from>
    <xdr:to>
      <xdr:col>13</xdr:col>
      <xdr:colOff>34636</xdr:colOff>
      <xdr:row>33</xdr:row>
      <xdr:rowOff>34636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628E2DD-49AE-4DB4-AC41-872ECFAFE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402143</xdr:colOff>
      <xdr:row>3</xdr:row>
      <xdr:rowOff>68581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73BF8B8-C124-49AA-AFD1-4B4FDACBA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987102" cy="617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bug/Downloads/tableau-amortissement-credit-immobili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u d'amortissement"/>
    </sheetNames>
    <sheetDataSet>
      <sheetData sheetId="0">
        <row r="5">
          <cell r="D5">
            <v>500000</v>
          </cell>
        </row>
        <row r="6">
          <cell r="D6">
            <v>1.2E-2</v>
          </cell>
        </row>
        <row r="7">
          <cell r="D7">
            <v>15</v>
          </cell>
        </row>
        <row r="9">
          <cell r="D9">
            <v>43101</v>
          </cell>
        </row>
        <row r="19">
          <cell r="I19">
            <v>497463.34135301912</v>
          </cell>
        </row>
        <row r="20">
          <cell r="I20">
            <v>494924.14604739129</v>
          </cell>
        </row>
        <row r="21">
          <cell r="I21">
            <v>492382.41154645779</v>
          </cell>
        </row>
        <row r="22">
          <cell r="I22">
            <v>489838.13531102339</v>
          </cell>
        </row>
        <row r="23">
          <cell r="I23">
            <v>487291.31479935354</v>
          </cell>
        </row>
        <row r="24">
          <cell r="I24">
            <v>484741.94746717205</v>
          </cell>
        </row>
        <row r="25">
          <cell r="I25">
            <v>482190.03076765838</v>
          </cell>
        </row>
        <row r="26">
          <cell r="I26">
            <v>479635.56215144519</v>
          </cell>
        </row>
        <row r="27">
          <cell r="I27">
            <v>477078.53906661575</v>
          </cell>
        </row>
        <row r="28">
          <cell r="I28">
            <v>474518.95895870152</v>
          </cell>
        </row>
        <row r="29">
          <cell r="I29">
            <v>471956.81927067938</v>
          </cell>
        </row>
        <row r="30">
          <cell r="I30">
            <v>469392.11744296917</v>
          </cell>
        </row>
        <row r="31">
          <cell r="I31">
            <v>466824.85091343126</v>
          </cell>
        </row>
        <row r="32">
          <cell r="I32">
            <v>464255.01711736381</v>
          </cell>
        </row>
        <row r="33">
          <cell r="I33">
            <v>461682.61348750029</v>
          </cell>
        </row>
        <row r="34">
          <cell r="I34">
            <v>459107.63745400694</v>
          </cell>
        </row>
        <row r="35">
          <cell r="I35">
            <v>456530.08644448005</v>
          </cell>
        </row>
        <row r="36">
          <cell r="I36">
            <v>453949.95788394369</v>
          </cell>
        </row>
        <row r="37">
          <cell r="I37">
            <v>451367.24919484678</v>
          </cell>
        </row>
        <row r="38">
          <cell r="I38">
            <v>448781.95779706078</v>
          </cell>
        </row>
        <row r="39">
          <cell r="I39">
            <v>446194.08110787696</v>
          </cell>
        </row>
        <row r="40">
          <cell r="I40">
            <v>443603.61654200399</v>
          </cell>
        </row>
        <row r="41">
          <cell r="I41">
            <v>441010.56151156512</v>
          </cell>
        </row>
        <row r="42">
          <cell r="I42">
            <v>438414.91342609579</v>
          </cell>
        </row>
        <row r="43">
          <cell r="I43">
            <v>435816.66969254101</v>
          </cell>
        </row>
        <row r="44">
          <cell r="I44">
            <v>433215.8277152527</v>
          </cell>
        </row>
        <row r="45">
          <cell r="I45">
            <v>430612.38489598711</v>
          </cell>
        </row>
        <row r="46">
          <cell r="I46">
            <v>428006.33863390225</v>
          </cell>
        </row>
        <row r="47">
          <cell r="I47">
            <v>425397.68632555532</v>
          </cell>
        </row>
        <row r="48">
          <cell r="I48">
            <v>422786.42536490003</v>
          </cell>
        </row>
        <row r="49">
          <cell r="I49">
            <v>420172.55314328405</v>
          </cell>
        </row>
        <row r="50">
          <cell r="I50">
            <v>417556.06704944646</v>
          </cell>
        </row>
        <row r="51">
          <cell r="I51">
            <v>414936.96446951502</v>
          </cell>
        </row>
        <row r="52">
          <cell r="I52">
            <v>412315.24278700369</v>
          </cell>
        </row>
        <row r="53">
          <cell r="I53">
            <v>409690.89938280982</v>
          </cell>
        </row>
        <row r="54">
          <cell r="I54">
            <v>407063.93163521175</v>
          </cell>
        </row>
        <row r="55">
          <cell r="I55">
            <v>404434.33691986609</v>
          </cell>
        </row>
        <row r="56">
          <cell r="I56">
            <v>401802.11260980507</v>
          </cell>
        </row>
        <row r="57">
          <cell r="I57">
            <v>399167.25607543404</v>
          </cell>
        </row>
        <row r="58">
          <cell r="I58">
            <v>396529.76468452858</v>
          </cell>
        </row>
        <row r="59">
          <cell r="I59">
            <v>393889.63580223225</v>
          </cell>
        </row>
        <row r="60">
          <cell r="I60">
            <v>391246.86679105362</v>
          </cell>
        </row>
        <row r="61">
          <cell r="I61">
            <v>388601.45501086378</v>
          </cell>
        </row>
        <row r="62">
          <cell r="I62">
            <v>385953.39781889378</v>
          </cell>
        </row>
        <row r="63">
          <cell r="I63">
            <v>383302.69256973179</v>
          </cell>
        </row>
        <row r="64">
          <cell r="I64">
            <v>380649.33661532064</v>
          </cell>
        </row>
        <row r="65">
          <cell r="I65">
            <v>377993.32730495511</v>
          </cell>
        </row>
        <row r="66">
          <cell r="I66">
            <v>375334.66198527918</v>
          </cell>
        </row>
        <row r="67">
          <cell r="I67">
            <v>372673.33800028358</v>
          </cell>
        </row>
        <row r="68">
          <cell r="I68">
            <v>370009.35269130301</v>
          </cell>
        </row>
        <row r="69">
          <cell r="I69">
            <v>367342.70339701342</v>
          </cell>
        </row>
        <row r="70">
          <cell r="I70">
            <v>364673.38745342958</v>
          </cell>
        </row>
        <row r="71">
          <cell r="I71">
            <v>362001.40219390212</v>
          </cell>
        </row>
        <row r="72">
          <cell r="I72">
            <v>359326.74494911515</v>
          </cell>
        </row>
        <row r="73">
          <cell r="I73">
            <v>356649.41304708342</v>
          </cell>
        </row>
        <row r="74">
          <cell r="I74">
            <v>353969.40381314966</v>
          </cell>
        </row>
        <row r="75">
          <cell r="I75">
            <v>351286.71456998197</v>
          </cell>
        </row>
        <row r="76">
          <cell r="I76">
            <v>348601.3426375711</v>
          </cell>
        </row>
        <row r="77">
          <cell r="I77">
            <v>345913.28533322783</v>
          </cell>
        </row>
        <row r="78">
          <cell r="I78">
            <v>343222.53997158021</v>
          </cell>
        </row>
        <row r="79">
          <cell r="I79">
            <v>340529.1038645709</v>
          </cell>
        </row>
        <row r="80">
          <cell r="I80">
            <v>337832.97432145459</v>
          </cell>
        </row>
        <row r="81">
          <cell r="I81">
            <v>335134.14864879515</v>
          </cell>
        </row>
        <row r="82">
          <cell r="I82">
            <v>332432.62415046309</v>
          </cell>
        </row>
        <row r="83">
          <cell r="I83">
            <v>329728.39812763268</v>
          </cell>
        </row>
        <row r="84">
          <cell r="I84">
            <v>327021.46787877945</v>
          </cell>
        </row>
        <row r="85">
          <cell r="I85">
            <v>324311.83069967735</v>
          </cell>
        </row>
        <row r="86">
          <cell r="I86">
            <v>321599.48388339614</v>
          </cell>
        </row>
        <row r="87">
          <cell r="I87">
            <v>318884.42472029867</v>
          </cell>
        </row>
        <row r="88">
          <cell r="I88">
            <v>316166.6504980381</v>
          </cell>
        </row>
        <row r="89">
          <cell r="I89">
            <v>313446.15850155527</v>
          </cell>
        </row>
        <row r="90">
          <cell r="I90">
            <v>310722.94601307594</v>
          </cell>
        </row>
        <row r="91">
          <cell r="I91">
            <v>307997.01031210815</v>
          </cell>
        </row>
        <row r="92">
          <cell r="I92">
            <v>305268.34867543937</v>
          </cell>
        </row>
        <row r="93">
          <cell r="I93">
            <v>302536.95837713394</v>
          </cell>
        </row>
        <row r="94">
          <cell r="I94">
            <v>299802.83668853022</v>
          </cell>
        </row>
        <row r="95">
          <cell r="I95">
            <v>297065.98087823787</v>
          </cell>
        </row>
        <row r="96">
          <cell r="I96">
            <v>294326.38821213524</v>
          </cell>
        </row>
        <row r="97">
          <cell r="I97">
            <v>291584.05595336651</v>
          </cell>
        </row>
        <row r="98">
          <cell r="I98">
            <v>288838.98136233899</v>
          </cell>
        </row>
        <row r="99">
          <cell r="I99">
            <v>286091.16169672046</v>
          </cell>
        </row>
        <row r="100">
          <cell r="I100">
            <v>283340.59421143634</v>
          </cell>
        </row>
        <row r="101">
          <cell r="I101">
            <v>280587.27615866694</v>
          </cell>
        </row>
        <row r="102">
          <cell r="I102">
            <v>277831.20478784473</v>
          </cell>
        </row>
        <row r="103">
          <cell r="I103">
            <v>275072.37734565174</v>
          </cell>
        </row>
        <row r="104">
          <cell r="I104">
            <v>272310.7910760165</v>
          </cell>
        </row>
        <row r="105">
          <cell r="I105">
            <v>269546.44322011166</v>
          </cell>
        </row>
        <row r="106">
          <cell r="I106">
            <v>266779.33101635089</v>
          </cell>
        </row>
        <row r="107">
          <cell r="I107">
            <v>264009.45170038636</v>
          </cell>
        </row>
        <row r="108">
          <cell r="I108">
            <v>261236.80250510588</v>
          </cell>
        </row>
        <row r="109">
          <cell r="I109">
            <v>258461.38066063012</v>
          </cell>
        </row>
        <row r="110">
          <cell r="I110">
            <v>255683.18339430989</v>
          </cell>
        </row>
        <row r="111">
          <cell r="I111">
            <v>252902.20793072332</v>
          </cell>
        </row>
        <row r="112">
          <cell r="I112">
            <v>250118.45149167319</v>
          </cell>
        </row>
        <row r="113">
          <cell r="I113">
            <v>247331.911296184</v>
          </cell>
        </row>
        <row r="114">
          <cell r="I114">
            <v>244542.58456049932</v>
          </cell>
        </row>
        <row r="115">
          <cell r="I115">
            <v>241750.46849807896</v>
          </cell>
        </row>
        <row r="116">
          <cell r="I116">
            <v>238955.56031959617</v>
          </cell>
        </row>
        <row r="117">
          <cell r="I117">
            <v>236157.85723293491</v>
          </cell>
        </row>
        <row r="118">
          <cell r="I118">
            <v>233357.35644318699</v>
          </cell>
        </row>
        <row r="119">
          <cell r="I119">
            <v>230554.05515264932</v>
          </cell>
        </row>
        <row r="120">
          <cell r="I120">
            <v>227747.9505608211</v>
          </cell>
        </row>
        <row r="121">
          <cell r="I121">
            <v>224939.03986440107</v>
          </cell>
        </row>
        <row r="122">
          <cell r="I122">
            <v>222127.32025728459</v>
          </cell>
        </row>
        <row r="123">
          <cell r="I123">
            <v>219312.78893056102</v>
          </cell>
        </row>
        <row r="124">
          <cell r="I124">
            <v>216495.44307251071</v>
          </cell>
        </row>
        <row r="125">
          <cell r="I125">
            <v>213675.27986860235</v>
          </cell>
        </row>
        <row r="126">
          <cell r="I126">
            <v>210852.29650149008</v>
          </cell>
        </row>
        <row r="127">
          <cell r="I127">
            <v>208026.49015101072</v>
          </cell>
        </row>
        <row r="128">
          <cell r="I128">
            <v>205197.85799418087</v>
          </cell>
        </row>
        <row r="129">
          <cell r="I129">
            <v>202366.3972051942</v>
          </cell>
        </row>
        <row r="130">
          <cell r="I130">
            <v>199532.10495541853</v>
          </cell>
        </row>
        <row r="131">
          <cell r="I131">
            <v>196694.97841339308</v>
          </cell>
        </row>
        <row r="132">
          <cell r="I132">
            <v>193855.0147448256</v>
          </cell>
        </row>
        <row r="133">
          <cell r="I133">
            <v>191012.21111258958</v>
          </cell>
        </row>
        <row r="134">
          <cell r="I134">
            <v>188166.56467672129</v>
          </cell>
        </row>
        <row r="135">
          <cell r="I135">
            <v>185318.07259441714</v>
          </cell>
        </row>
        <row r="136">
          <cell r="I136">
            <v>182466.7320200307</v>
          </cell>
        </row>
        <row r="137">
          <cell r="I137">
            <v>179612.54010506987</v>
          </cell>
        </row>
        <row r="138">
          <cell r="I138">
            <v>176755.49399819408</v>
          </cell>
        </row>
        <row r="139">
          <cell r="I139">
            <v>173895.59084521141</v>
          </cell>
        </row>
        <row r="140">
          <cell r="I140">
            <v>171032.82778907576</v>
          </cell>
        </row>
        <row r="141">
          <cell r="I141">
            <v>168167.20196988396</v>
          </cell>
        </row>
        <row r="142">
          <cell r="I142">
            <v>165298.71052487296</v>
          </cell>
        </row>
        <row r="143">
          <cell r="I143">
            <v>162427.35058841697</v>
          </cell>
        </row>
        <row r="144">
          <cell r="I144">
            <v>159553.11929202452</v>
          </cell>
        </row>
        <row r="145">
          <cell r="I145">
            <v>156676.01376433569</v>
          </cell>
        </row>
        <row r="146">
          <cell r="I146">
            <v>153796.03113111915</v>
          </cell>
        </row>
        <row r="147">
          <cell r="I147">
            <v>150913.16851526941</v>
          </cell>
        </row>
        <row r="148">
          <cell r="I148">
            <v>148027.42303680381</v>
          </cell>
        </row>
        <row r="149">
          <cell r="I149">
            <v>145138.79181285974</v>
          </cell>
        </row>
        <row r="150">
          <cell r="I150">
            <v>142247.27195769173</v>
          </cell>
        </row>
        <row r="151">
          <cell r="I151">
            <v>139352.86058266857</v>
          </cell>
        </row>
        <row r="152">
          <cell r="I152">
            <v>136455.55479627036</v>
          </cell>
        </row>
        <row r="153">
          <cell r="I153">
            <v>133555.35170408577</v>
          </cell>
        </row>
        <row r="154">
          <cell r="I154">
            <v>130652.24840880898</v>
          </cell>
        </row>
        <row r="155">
          <cell r="I155">
            <v>127746.24201023692</v>
          </cell>
        </row>
        <row r="156">
          <cell r="I156">
            <v>124837.32960526629</v>
          </cell>
        </row>
        <row r="157">
          <cell r="I157">
            <v>121925.5082878907</v>
          </cell>
        </row>
        <row r="158">
          <cell r="I158">
            <v>119010.77514919773</v>
          </cell>
        </row>
        <row r="159">
          <cell r="I159">
            <v>116093.12727736606</v>
          </cell>
        </row>
        <row r="160">
          <cell r="I160">
            <v>113172.56175766257</v>
          </cell>
        </row>
        <row r="161">
          <cell r="I161">
            <v>110249.07567243936</v>
          </cell>
        </row>
        <row r="162">
          <cell r="I162">
            <v>107322.66610113093</v>
          </cell>
        </row>
        <row r="163">
          <cell r="I163">
            <v>104393.33012025119</v>
          </cell>
        </row>
        <row r="164">
          <cell r="I164">
            <v>101461.06480339057</v>
          </cell>
        </row>
        <row r="165">
          <cell r="I165">
            <v>98525.867221213091</v>
          </cell>
        </row>
        <row r="166">
          <cell r="I166">
            <v>95587.734441453431</v>
          </cell>
        </row>
        <row r="167">
          <cell r="I167">
            <v>92646.66352891401</v>
          </cell>
        </row>
        <row r="168">
          <cell r="I168">
            <v>89702.651545462053</v>
          </cell>
        </row>
        <row r="169">
          <cell r="I169">
            <v>86755.695550026649</v>
          </cell>
        </row>
        <row r="170">
          <cell r="I170">
            <v>83805.792598595814</v>
          </cell>
        </row>
        <row r="171">
          <cell r="I171">
            <v>80852.939744213538</v>
          </cell>
        </row>
        <row r="172">
          <cell r="I172">
            <v>77897.134036976888</v>
          </cell>
        </row>
        <row r="173">
          <cell r="I173">
            <v>74938.372524032995</v>
          </cell>
        </row>
        <row r="174">
          <cell r="I174">
            <v>71976.65224957616</v>
          </cell>
        </row>
        <row r="175">
          <cell r="I175">
            <v>69011.970254844869</v>
          </cell>
        </row>
        <row r="176">
          <cell r="I176">
            <v>66044.323578118841</v>
          </cell>
        </row>
        <row r="177">
          <cell r="I177">
            <v>63073.709254716094</v>
          </cell>
        </row>
        <row r="178">
          <cell r="I178">
            <v>60100.124316989939</v>
          </cell>
        </row>
        <row r="179">
          <cell r="I179">
            <v>57123.565794326059</v>
          </cell>
        </row>
        <row r="180">
          <cell r="I180">
            <v>54144.030713139517</v>
          </cell>
        </row>
        <row r="181">
          <cell r="I181">
            <v>51161.51609687179</v>
          </cell>
        </row>
        <row r="182">
          <cell r="I182">
            <v>48176.018965987794</v>
          </cell>
        </row>
        <row r="183">
          <cell r="I183">
            <v>45187.536337972917</v>
          </cell>
        </row>
        <row r="184">
          <cell r="I184">
            <v>42196.065227330022</v>
          </cell>
        </row>
        <row r="185">
          <cell r="I185">
            <v>39201.602645576488</v>
          </cell>
        </row>
        <row r="186">
          <cell r="I186">
            <v>36204.145601241195</v>
          </cell>
        </row>
        <row r="187">
          <cell r="I187">
            <v>33203.691099861571</v>
          </cell>
        </row>
        <row r="188">
          <cell r="I188">
            <v>30200.236143980565</v>
          </cell>
        </row>
        <row r="189">
          <cell r="I189">
            <v>27193.777733143677</v>
          </cell>
        </row>
        <row r="190">
          <cell r="I190">
            <v>24184.312863895953</v>
          </cell>
        </row>
        <row r="191">
          <cell r="I191">
            <v>21171.838529778983</v>
          </cell>
        </row>
        <row r="192">
          <cell r="I192">
            <v>18156.351721327894</v>
          </cell>
        </row>
        <row r="193">
          <cell r="I193">
            <v>15137.849426068355</v>
          </cell>
        </row>
        <row r="194">
          <cell r="I194">
            <v>12116.328628513556</v>
          </cell>
        </row>
        <row r="195">
          <cell r="I195">
            <v>9091.786310161202</v>
          </cell>
        </row>
        <row r="196">
          <cell r="I196">
            <v>6064.2194494904961</v>
          </cell>
        </row>
        <row r="197">
          <cell r="I197">
            <v>3033.6250219591193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planning-chantier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E9253-02C2-4426-B1AA-CC626F8ED7FF}">
  <sheetPr>
    <pageSetUpPr fitToPage="1"/>
  </sheetPr>
  <dimension ref="A1:BJ141"/>
  <sheetViews>
    <sheetView showGridLines="0" tabSelected="1" zoomScaleNormal="100" workbookViewId="0">
      <selection activeCell="A7" sqref="A7"/>
    </sheetView>
  </sheetViews>
  <sheetFormatPr baseColWidth="10" defaultColWidth="11.44140625" defaultRowHeight="14.4" x14ac:dyDescent="0.3"/>
  <cols>
    <col min="1" max="1" width="32.5546875" style="9" customWidth="1"/>
    <col min="2" max="2" width="29.6640625" style="9" bestFit="1" customWidth="1"/>
    <col min="3" max="3" width="31.44140625" style="15" bestFit="1" customWidth="1"/>
    <col min="4" max="4" width="21.33203125" style="9" bestFit="1" customWidth="1"/>
    <col min="5" max="5" width="22" style="153" bestFit="1" customWidth="1"/>
    <col min="6" max="6" width="15.6640625" style="9" bestFit="1" customWidth="1"/>
    <col min="7" max="7" width="1.44140625" style="9" customWidth="1"/>
    <col min="8" max="62" width="4.88671875" style="9" customWidth="1"/>
    <col min="63" max="16384" width="11.44140625" style="9"/>
  </cols>
  <sheetData>
    <row r="1" spans="1:62" ht="33.6" x14ac:dyDescent="0.65">
      <c r="A1" s="161" t="s">
        <v>92</v>
      </c>
      <c r="B1" s="14"/>
      <c r="D1" s="167" t="s">
        <v>184</v>
      </c>
      <c r="H1" s="167"/>
    </row>
    <row r="2" spans="1:62" ht="6.75" customHeight="1" x14ac:dyDescent="0.3"/>
    <row r="3" spans="1:62" ht="31.5" customHeight="1" x14ac:dyDescent="0.35">
      <c r="A3" s="10"/>
      <c r="B3" s="10"/>
      <c r="H3" s="162" t="s">
        <v>93</v>
      </c>
      <c r="I3" s="59"/>
      <c r="J3" s="59"/>
      <c r="K3" s="59"/>
      <c r="L3" s="164"/>
      <c r="M3" s="162" t="s">
        <v>94</v>
      </c>
      <c r="N3" s="59"/>
      <c r="O3" s="59"/>
      <c r="P3" s="59"/>
      <c r="Q3" s="162" t="s">
        <v>95</v>
      </c>
      <c r="R3" s="59"/>
      <c r="S3" s="59"/>
      <c r="T3" s="59"/>
      <c r="U3" s="162" t="s">
        <v>96</v>
      </c>
      <c r="V3" s="59"/>
      <c r="W3" s="59"/>
      <c r="X3" s="59"/>
      <c r="Y3" s="59"/>
      <c r="Z3" s="162" t="s">
        <v>97</v>
      </c>
      <c r="AA3" s="59"/>
      <c r="AB3" s="59"/>
      <c r="AC3" s="59"/>
      <c r="AD3" s="162" t="s">
        <v>98</v>
      </c>
      <c r="AE3" s="59"/>
      <c r="AF3" s="59"/>
      <c r="AG3" s="59"/>
      <c r="AH3" s="59"/>
      <c r="AI3" s="162" t="s">
        <v>99</v>
      </c>
      <c r="AJ3" s="59"/>
      <c r="AK3" s="59"/>
      <c r="AL3" s="59"/>
      <c r="AM3" s="162" t="s">
        <v>100</v>
      </c>
      <c r="AN3" s="59"/>
      <c r="AO3" s="59"/>
      <c r="AP3" s="59"/>
      <c r="AQ3" s="60"/>
      <c r="AR3" s="162" t="s">
        <v>155</v>
      </c>
      <c r="AS3" s="59"/>
      <c r="AT3" s="59"/>
      <c r="AU3" s="59"/>
      <c r="AV3" s="59"/>
      <c r="AW3" s="162" t="s">
        <v>156</v>
      </c>
      <c r="AX3" s="59"/>
      <c r="AY3" s="59"/>
      <c r="AZ3" s="59"/>
      <c r="BA3" s="162" t="s">
        <v>157</v>
      </c>
      <c r="BB3" s="59"/>
      <c r="BC3" s="59"/>
      <c r="BD3" s="59"/>
      <c r="BE3" s="60"/>
      <c r="BF3" s="162" t="s">
        <v>158</v>
      </c>
      <c r="BG3" s="59"/>
      <c r="BH3" s="59"/>
      <c r="BI3" s="59"/>
      <c r="BJ3" s="60"/>
    </row>
    <row r="4" spans="1:62" ht="18.75" customHeight="1" x14ac:dyDescent="0.35">
      <c r="A4" s="10" t="s">
        <v>183</v>
      </c>
      <c r="B4" s="10"/>
      <c r="H4" s="163"/>
      <c r="I4" s="61"/>
      <c r="J4" s="61"/>
      <c r="K4" s="61"/>
      <c r="L4" s="165"/>
      <c r="M4" s="163"/>
      <c r="N4" s="61"/>
      <c r="O4" s="61"/>
      <c r="P4" s="61"/>
      <c r="Q4" s="163"/>
      <c r="R4" s="61"/>
      <c r="S4" s="61"/>
      <c r="T4" s="61"/>
      <c r="U4" s="163"/>
      <c r="V4" s="61"/>
      <c r="W4" s="61"/>
      <c r="X4" s="61"/>
      <c r="Y4" s="61"/>
      <c r="Z4" s="163"/>
      <c r="AA4" s="61"/>
      <c r="AB4" s="61"/>
      <c r="AC4" s="61"/>
      <c r="AD4" s="163"/>
      <c r="AE4" s="61"/>
      <c r="AF4" s="61"/>
      <c r="AG4" s="61"/>
      <c r="AH4" s="61"/>
      <c r="AI4" s="163"/>
      <c r="AJ4" s="61"/>
      <c r="AK4" s="61"/>
      <c r="AL4" s="61"/>
      <c r="AM4" s="163"/>
      <c r="AN4" s="61"/>
      <c r="AO4" s="61"/>
      <c r="AP4" s="61"/>
      <c r="AQ4" s="62"/>
      <c r="AR4" s="163"/>
      <c r="AS4" s="61"/>
      <c r="AT4" s="61"/>
      <c r="AU4" s="61"/>
      <c r="AV4" s="61"/>
      <c r="AW4" s="163"/>
      <c r="AX4" s="61"/>
      <c r="AY4" s="61"/>
      <c r="AZ4" s="61"/>
      <c r="BA4" s="163"/>
      <c r="BB4" s="61"/>
      <c r="BC4" s="61"/>
      <c r="BD4" s="61"/>
      <c r="BE4" s="62"/>
      <c r="BF4" s="163"/>
      <c r="BG4" s="61"/>
      <c r="BH4" s="61"/>
      <c r="BI4" s="61"/>
      <c r="BJ4" s="62"/>
    </row>
    <row r="5" spans="1:62" ht="18" x14ac:dyDescent="0.35">
      <c r="A5" s="11"/>
      <c r="B5" s="11"/>
      <c r="C5" s="16"/>
      <c r="D5" s="12"/>
      <c r="E5" s="12"/>
      <c r="F5" s="12"/>
      <c r="H5" s="163"/>
      <c r="I5" s="63"/>
      <c r="J5" s="63"/>
      <c r="K5" s="63"/>
      <c r="L5" s="165"/>
      <c r="M5" s="163"/>
      <c r="N5" s="63"/>
      <c r="O5" s="63"/>
      <c r="P5" s="63"/>
      <c r="Q5" s="163"/>
      <c r="R5" s="63"/>
      <c r="S5" s="63"/>
      <c r="T5" s="63"/>
      <c r="U5" s="163"/>
      <c r="V5" s="63"/>
      <c r="W5" s="63"/>
      <c r="X5" s="63"/>
      <c r="Y5" s="63"/>
      <c r="Z5" s="163"/>
      <c r="AA5" s="63"/>
      <c r="AB5" s="63"/>
      <c r="AC5" s="63"/>
      <c r="AD5" s="163"/>
      <c r="AE5" s="63"/>
      <c r="AF5" s="63"/>
      <c r="AG5" s="63"/>
      <c r="AH5" s="63"/>
      <c r="AI5" s="163"/>
      <c r="AJ5" s="63"/>
      <c r="AK5" s="63"/>
      <c r="AL5" s="63"/>
      <c r="AM5" s="163"/>
      <c r="AN5" s="63"/>
      <c r="AO5" s="63"/>
      <c r="AP5" s="63"/>
      <c r="AQ5" s="64"/>
      <c r="AR5" s="163"/>
      <c r="AS5" s="63"/>
      <c r="AT5" s="63"/>
      <c r="AU5" s="63"/>
      <c r="AV5" s="63"/>
      <c r="AW5" s="163"/>
      <c r="AX5" s="63"/>
      <c r="AY5" s="63"/>
      <c r="AZ5" s="63"/>
      <c r="BA5" s="163"/>
      <c r="BB5" s="63"/>
      <c r="BC5" s="63"/>
      <c r="BD5" s="63"/>
      <c r="BE5" s="64"/>
      <c r="BF5" s="163"/>
      <c r="BG5" s="63"/>
      <c r="BH5" s="63"/>
      <c r="BI5" s="63"/>
      <c r="BJ5" s="64"/>
    </row>
    <row r="6" spans="1:62" s="13" customFormat="1" ht="32.25" customHeight="1" x14ac:dyDescent="0.3">
      <c r="A6" s="27" t="s">
        <v>139</v>
      </c>
      <c r="B6" s="24" t="s">
        <v>23</v>
      </c>
      <c r="C6" s="25" t="s">
        <v>33</v>
      </c>
      <c r="D6" s="26" t="s">
        <v>19</v>
      </c>
      <c r="E6" s="26" t="s">
        <v>20</v>
      </c>
      <c r="F6" s="36" t="s">
        <v>34</v>
      </c>
      <c r="H6" s="65" t="s">
        <v>101</v>
      </c>
      <c r="I6" s="66" t="s">
        <v>102</v>
      </c>
      <c r="J6" s="66" t="s">
        <v>103</v>
      </c>
      <c r="K6" s="66" t="s">
        <v>104</v>
      </c>
      <c r="L6" s="66" t="s">
        <v>105</v>
      </c>
      <c r="M6" s="66" t="s">
        <v>106</v>
      </c>
      <c r="N6" s="66" t="s">
        <v>107</v>
      </c>
      <c r="O6" s="66" t="s">
        <v>108</v>
      </c>
      <c r="P6" s="66" t="s">
        <v>109</v>
      </c>
      <c r="Q6" s="66" t="s">
        <v>110</v>
      </c>
      <c r="R6" s="66" t="s">
        <v>111</v>
      </c>
      <c r="S6" s="66" t="s">
        <v>112</v>
      </c>
      <c r="T6" s="66" t="s">
        <v>113</v>
      </c>
      <c r="U6" s="66" t="s">
        <v>114</v>
      </c>
      <c r="V6" s="66" t="s">
        <v>115</v>
      </c>
      <c r="W6" s="66" t="s">
        <v>116</v>
      </c>
      <c r="X6" s="66" t="s">
        <v>117</v>
      </c>
      <c r="Y6" s="66" t="s">
        <v>118</v>
      </c>
      <c r="Z6" s="66" t="s">
        <v>119</v>
      </c>
      <c r="AA6" s="66" t="s">
        <v>120</v>
      </c>
      <c r="AB6" s="66" t="s">
        <v>121</v>
      </c>
      <c r="AC6" s="66" t="s">
        <v>122</v>
      </c>
      <c r="AD6" s="66" t="s">
        <v>123</v>
      </c>
      <c r="AE6" s="66" t="s">
        <v>124</v>
      </c>
      <c r="AF6" s="66" t="s">
        <v>125</v>
      </c>
      <c r="AG6" s="66" t="s">
        <v>126</v>
      </c>
      <c r="AH6" s="66" t="s">
        <v>127</v>
      </c>
      <c r="AI6" s="66" t="s">
        <v>128</v>
      </c>
      <c r="AJ6" s="66" t="s">
        <v>129</v>
      </c>
      <c r="AK6" s="66" t="s">
        <v>130</v>
      </c>
      <c r="AL6" s="66" t="s">
        <v>131</v>
      </c>
      <c r="AM6" s="66" t="s">
        <v>132</v>
      </c>
      <c r="AN6" s="66" t="s">
        <v>133</v>
      </c>
      <c r="AO6" s="66" t="s">
        <v>134</v>
      </c>
      <c r="AP6" s="66" t="s">
        <v>135</v>
      </c>
      <c r="AQ6" s="66" t="s">
        <v>136</v>
      </c>
      <c r="AR6" s="66" t="s">
        <v>159</v>
      </c>
      <c r="AS6" s="66" t="s">
        <v>160</v>
      </c>
      <c r="AT6" s="66" t="s">
        <v>161</v>
      </c>
      <c r="AU6" s="66" t="s">
        <v>162</v>
      </c>
      <c r="AV6" s="66" t="s">
        <v>163</v>
      </c>
      <c r="AW6" s="66" t="s">
        <v>164</v>
      </c>
      <c r="AX6" s="66" t="s">
        <v>165</v>
      </c>
      <c r="AY6" s="66" t="s">
        <v>166</v>
      </c>
      <c r="AZ6" s="66" t="s">
        <v>167</v>
      </c>
      <c r="BA6" s="66" t="s">
        <v>168</v>
      </c>
      <c r="BB6" s="66" t="s">
        <v>169</v>
      </c>
      <c r="BC6" s="66" t="s">
        <v>170</v>
      </c>
      <c r="BD6" s="66" t="s">
        <v>171</v>
      </c>
      <c r="BE6" s="66" t="s">
        <v>172</v>
      </c>
      <c r="BF6" s="66" t="s">
        <v>173</v>
      </c>
      <c r="BG6" s="66" t="s">
        <v>174</v>
      </c>
      <c r="BH6" s="66" t="s">
        <v>175</v>
      </c>
      <c r="BI6" s="66" t="s">
        <v>176</v>
      </c>
      <c r="BJ6" s="67" t="s">
        <v>177</v>
      </c>
    </row>
    <row r="7" spans="1:62" ht="15.75" customHeight="1" x14ac:dyDescent="0.3">
      <c r="A7" s="146" t="s">
        <v>140</v>
      </c>
      <c r="B7" s="28" t="s">
        <v>24</v>
      </c>
      <c r="C7" s="17" t="s">
        <v>21</v>
      </c>
      <c r="D7" s="37">
        <v>75000</v>
      </c>
      <c r="E7" s="154">
        <v>74000</v>
      </c>
      <c r="F7" s="31">
        <f>IF(OR(ISBLANK(D7),ISBLANK(E7)),"",E7-D7)</f>
        <v>-1000</v>
      </c>
      <c r="H7" s="83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5"/>
    </row>
    <row r="8" spans="1:62" ht="15.75" customHeight="1" x14ac:dyDescent="0.3">
      <c r="A8" s="147"/>
      <c r="B8" s="18" t="s">
        <v>25</v>
      </c>
      <c r="C8" s="19"/>
      <c r="D8" s="38">
        <v>5000</v>
      </c>
      <c r="E8" s="155">
        <v>3954</v>
      </c>
      <c r="F8" s="32">
        <f t="shared" ref="F8:F71" si="0">IF(OR(ISBLANK(D8),ISBLANK(E8)),"",E8-D8)</f>
        <v>-1046</v>
      </c>
      <c r="H8" s="98"/>
      <c r="I8" s="99"/>
      <c r="J8" s="100"/>
      <c r="K8" s="100"/>
      <c r="L8" s="100"/>
      <c r="M8" s="100"/>
      <c r="N8" s="100"/>
      <c r="O8" s="100"/>
      <c r="P8" s="100"/>
      <c r="Q8" s="100"/>
      <c r="R8" s="100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101"/>
    </row>
    <row r="9" spans="1:62" ht="15.75" customHeight="1" x14ac:dyDescent="0.3">
      <c r="A9" s="146" t="s">
        <v>141</v>
      </c>
      <c r="B9" s="28" t="s">
        <v>22</v>
      </c>
      <c r="C9" s="20"/>
      <c r="D9" s="39"/>
      <c r="E9" s="156"/>
      <c r="F9" s="33" t="str">
        <f t="shared" si="0"/>
        <v/>
      </c>
      <c r="H9" s="107"/>
      <c r="I9" s="108"/>
      <c r="J9" s="108"/>
      <c r="K9" s="108"/>
      <c r="L9" s="108"/>
      <c r="M9" s="109"/>
      <c r="N9" s="109"/>
      <c r="O9" s="109"/>
      <c r="P9" s="109"/>
      <c r="Q9" s="109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10"/>
    </row>
    <row r="10" spans="1:62" ht="15.75" customHeight="1" x14ac:dyDescent="0.3">
      <c r="A10" s="148"/>
      <c r="B10" s="29" t="s">
        <v>57</v>
      </c>
      <c r="C10" s="22"/>
      <c r="D10" s="40">
        <v>8000</v>
      </c>
      <c r="E10" s="157">
        <v>2500</v>
      </c>
      <c r="F10" s="34">
        <f t="shared" si="0"/>
        <v>-5500</v>
      </c>
      <c r="H10" s="68"/>
      <c r="I10" s="69"/>
      <c r="J10" s="69"/>
      <c r="K10" s="69"/>
      <c r="L10" s="69"/>
      <c r="M10" s="69"/>
      <c r="N10" s="69"/>
      <c r="O10" s="69"/>
      <c r="P10" s="70"/>
      <c r="Q10" s="70"/>
      <c r="R10" s="70"/>
      <c r="S10" s="70"/>
      <c r="T10" s="70"/>
      <c r="U10" s="70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71"/>
    </row>
    <row r="11" spans="1:62" ht="15.75" customHeight="1" x14ac:dyDescent="0.3">
      <c r="A11" s="148"/>
      <c r="B11" s="29" t="s">
        <v>35</v>
      </c>
      <c r="C11" s="22"/>
      <c r="D11" s="40"/>
      <c r="E11" s="157"/>
      <c r="F11" s="34" t="str">
        <f t="shared" si="0"/>
        <v/>
      </c>
      <c r="H11" s="68"/>
      <c r="I11" s="69"/>
      <c r="J11" s="69"/>
      <c r="K11" s="69"/>
      <c r="L11" s="69"/>
      <c r="M11" s="69"/>
      <c r="N11" s="69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71"/>
    </row>
    <row r="12" spans="1:62" ht="15.75" customHeight="1" x14ac:dyDescent="0.3">
      <c r="A12" s="148"/>
      <c r="B12" s="29" t="s">
        <v>28</v>
      </c>
      <c r="C12" s="22"/>
      <c r="D12" s="40"/>
      <c r="E12" s="157"/>
      <c r="F12" s="34" t="str">
        <f t="shared" si="0"/>
        <v/>
      </c>
      <c r="H12" s="72"/>
      <c r="I12" s="73"/>
      <c r="J12" s="73"/>
      <c r="K12" s="69"/>
      <c r="L12" s="69"/>
      <c r="M12" s="74"/>
      <c r="N12" s="69"/>
      <c r="O12" s="74"/>
      <c r="P12" s="74"/>
      <c r="Q12" s="74"/>
      <c r="R12" s="75"/>
      <c r="S12" s="75"/>
      <c r="T12" s="75"/>
      <c r="U12" s="74"/>
      <c r="V12" s="74"/>
      <c r="W12" s="74"/>
      <c r="X12" s="74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71"/>
    </row>
    <row r="13" spans="1:62" ht="15.75" customHeight="1" x14ac:dyDescent="0.3">
      <c r="A13" s="147"/>
      <c r="B13" s="30" t="s">
        <v>28</v>
      </c>
      <c r="C13" s="21"/>
      <c r="D13" s="41"/>
      <c r="E13" s="158"/>
      <c r="F13" s="35" t="str">
        <f t="shared" si="0"/>
        <v/>
      </c>
      <c r="H13" s="111"/>
      <c r="I13" s="112"/>
      <c r="J13" s="113"/>
      <c r="K13" s="112"/>
      <c r="L13" s="112"/>
      <c r="M13" s="114"/>
      <c r="N13" s="112"/>
      <c r="O13" s="114"/>
      <c r="P13" s="114"/>
      <c r="Q13" s="113"/>
      <c r="R13" s="113"/>
      <c r="S13" s="113"/>
      <c r="T13" s="115"/>
      <c r="U13" s="115"/>
      <c r="V13" s="113"/>
      <c r="W13" s="113"/>
      <c r="X13" s="113"/>
      <c r="Y13" s="112"/>
      <c r="Z13" s="112"/>
      <c r="AA13" s="114"/>
      <c r="AB13" s="112"/>
      <c r="AC13" s="114"/>
      <c r="AD13" s="114"/>
      <c r="AE13" s="114"/>
      <c r="AF13" s="114"/>
      <c r="AG13" s="114"/>
      <c r="AH13" s="114"/>
      <c r="AI13" s="114"/>
      <c r="AJ13" s="114"/>
      <c r="AK13" s="112"/>
      <c r="AL13" s="112"/>
      <c r="AM13" s="112"/>
      <c r="AN13" s="112"/>
      <c r="AO13" s="112"/>
      <c r="AP13" s="112"/>
      <c r="AQ13" s="112"/>
      <c r="AR13" s="114"/>
      <c r="AS13" s="114"/>
      <c r="AT13" s="114"/>
      <c r="AU13" s="114"/>
      <c r="AV13" s="114"/>
      <c r="AW13" s="114"/>
      <c r="AX13" s="114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6"/>
    </row>
    <row r="14" spans="1:62" ht="15.75" customHeight="1" x14ac:dyDescent="0.3">
      <c r="A14" s="146" t="s">
        <v>142</v>
      </c>
      <c r="B14" s="28" t="s">
        <v>26</v>
      </c>
      <c r="C14" s="20"/>
      <c r="D14" s="42">
        <v>3000</v>
      </c>
      <c r="E14" s="159">
        <v>4500</v>
      </c>
      <c r="F14" s="33">
        <f t="shared" si="0"/>
        <v>1500</v>
      </c>
      <c r="H14" s="102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4"/>
      <c r="Y14" s="104"/>
      <c r="Z14" s="104"/>
      <c r="AA14" s="104"/>
      <c r="AB14" s="104"/>
      <c r="AC14" s="104"/>
      <c r="AD14" s="104"/>
      <c r="AE14" s="104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5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5"/>
      <c r="BF14" s="103"/>
      <c r="BG14" s="103"/>
      <c r="BH14" s="103"/>
      <c r="BI14" s="103"/>
      <c r="BJ14" s="106"/>
    </row>
    <row r="15" spans="1:62" ht="15.75" customHeight="1" x14ac:dyDescent="0.3">
      <c r="A15" s="148"/>
      <c r="B15" s="29" t="s">
        <v>27</v>
      </c>
      <c r="C15" s="22"/>
      <c r="D15" s="40"/>
      <c r="E15" s="157"/>
      <c r="F15" s="34" t="str">
        <f t="shared" si="0"/>
        <v/>
      </c>
      <c r="H15" s="87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96"/>
    </row>
    <row r="16" spans="1:62" ht="15.75" customHeight="1" x14ac:dyDescent="0.3">
      <c r="A16" s="148"/>
      <c r="B16" s="29" t="s">
        <v>28</v>
      </c>
      <c r="C16" s="22"/>
      <c r="D16" s="40"/>
      <c r="E16" s="157"/>
      <c r="F16" s="34" t="str">
        <f t="shared" si="0"/>
        <v/>
      </c>
      <c r="H16" s="76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7"/>
      <c r="AI16" s="77"/>
      <c r="AJ16" s="77"/>
      <c r="AK16" s="77"/>
      <c r="AL16" s="77"/>
      <c r="AM16" s="77"/>
      <c r="AN16" s="77"/>
      <c r="AO16" s="77"/>
      <c r="AP16" s="77"/>
      <c r="AQ16" s="95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95"/>
      <c r="BF16" s="77"/>
      <c r="BG16" s="77"/>
      <c r="BH16" s="77"/>
      <c r="BI16" s="77"/>
      <c r="BJ16" s="97"/>
    </row>
    <row r="17" spans="1:62" ht="15.75" customHeight="1" x14ac:dyDescent="0.3">
      <c r="A17" s="148"/>
      <c r="B17" s="29" t="s">
        <v>28</v>
      </c>
      <c r="C17" s="22"/>
      <c r="D17" s="40"/>
      <c r="E17" s="157"/>
      <c r="F17" s="34" t="str">
        <f t="shared" si="0"/>
        <v/>
      </c>
      <c r="H17" s="76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69"/>
      <c r="Z17" s="77"/>
      <c r="AA17" s="77"/>
      <c r="AB17" s="77"/>
      <c r="AC17" s="78"/>
      <c r="AD17" s="78"/>
      <c r="AE17" s="78"/>
      <c r="AF17" s="78"/>
      <c r="AG17" s="78"/>
      <c r="AH17" s="78"/>
      <c r="AI17" s="78"/>
      <c r="AJ17" s="78"/>
      <c r="AK17" s="77"/>
      <c r="AL17" s="77"/>
      <c r="AM17" s="77"/>
      <c r="AN17" s="77"/>
      <c r="AO17" s="77"/>
      <c r="AP17" s="77"/>
      <c r="AQ17" s="95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95"/>
      <c r="BF17" s="77"/>
      <c r="BG17" s="77"/>
      <c r="BH17" s="77"/>
      <c r="BI17" s="77"/>
      <c r="BJ17" s="97"/>
    </row>
    <row r="18" spans="1:62" ht="15.75" customHeight="1" x14ac:dyDescent="0.3">
      <c r="A18" s="147"/>
      <c r="B18" s="30" t="s">
        <v>28</v>
      </c>
      <c r="C18" s="21"/>
      <c r="D18" s="41"/>
      <c r="E18" s="158"/>
      <c r="F18" s="35" t="str">
        <f t="shared" si="0"/>
        <v/>
      </c>
      <c r="H18" s="117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9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9"/>
      <c r="BF18" s="118"/>
      <c r="BG18" s="118"/>
      <c r="BH18" s="118"/>
      <c r="BI18" s="118"/>
      <c r="BJ18" s="120"/>
    </row>
    <row r="19" spans="1:62" ht="15.75" customHeight="1" x14ac:dyDescent="0.3">
      <c r="A19" s="149" t="s">
        <v>143</v>
      </c>
      <c r="B19" s="28" t="s">
        <v>29</v>
      </c>
      <c r="C19" s="20"/>
      <c r="D19" s="39"/>
      <c r="E19" s="156"/>
      <c r="F19" s="33" t="str">
        <f t="shared" si="0"/>
        <v/>
      </c>
      <c r="H19" s="123"/>
      <c r="I19" s="124"/>
      <c r="J19" s="124"/>
      <c r="K19" s="124"/>
      <c r="L19" s="124"/>
      <c r="M19" s="124"/>
      <c r="N19" s="124"/>
      <c r="O19" s="124"/>
      <c r="P19" s="124"/>
      <c r="Q19" s="125"/>
      <c r="R19" s="125"/>
      <c r="S19" s="125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08"/>
      <c r="AM19" s="108"/>
      <c r="AN19" s="108"/>
      <c r="AO19" s="108"/>
      <c r="AP19" s="108"/>
      <c r="AQ19" s="108"/>
      <c r="AR19" s="124"/>
      <c r="AS19" s="124"/>
      <c r="AT19" s="124"/>
      <c r="AU19" s="124"/>
      <c r="AV19" s="124"/>
      <c r="AW19" s="124"/>
      <c r="AX19" s="124"/>
      <c r="AY19" s="124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10"/>
    </row>
    <row r="20" spans="1:62" ht="15.75" customHeight="1" x14ac:dyDescent="0.3">
      <c r="A20" s="150"/>
      <c r="B20" s="29" t="s">
        <v>30</v>
      </c>
      <c r="C20" s="22"/>
      <c r="D20" s="40">
        <v>3500</v>
      </c>
      <c r="E20" s="157">
        <v>3500</v>
      </c>
      <c r="F20" s="34">
        <f t="shared" si="0"/>
        <v>0</v>
      </c>
      <c r="H20" s="6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71"/>
    </row>
    <row r="21" spans="1:62" ht="15.75" customHeight="1" x14ac:dyDescent="0.3">
      <c r="A21" s="150"/>
      <c r="B21" s="29" t="s">
        <v>31</v>
      </c>
      <c r="C21" s="22"/>
      <c r="D21" s="40">
        <v>1000</v>
      </c>
      <c r="E21" s="157"/>
      <c r="F21" s="34" t="str">
        <f t="shared" si="0"/>
        <v/>
      </c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79"/>
      <c r="AF21" s="79"/>
      <c r="AG21" s="79"/>
      <c r="AH21" s="79"/>
      <c r="AI21" s="7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71"/>
    </row>
    <row r="22" spans="1:62" ht="15.75" customHeight="1" x14ac:dyDescent="0.3">
      <c r="A22" s="150"/>
      <c r="B22" s="29" t="s">
        <v>32</v>
      </c>
      <c r="C22" s="22"/>
      <c r="D22" s="40">
        <v>1500</v>
      </c>
      <c r="E22" s="157"/>
      <c r="F22" s="34" t="str">
        <f t="shared" si="0"/>
        <v/>
      </c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71"/>
    </row>
    <row r="23" spans="1:62" ht="15.75" customHeight="1" x14ac:dyDescent="0.3">
      <c r="A23" s="150"/>
      <c r="B23" s="29" t="s">
        <v>28</v>
      </c>
      <c r="C23" s="22"/>
      <c r="D23" s="40"/>
      <c r="E23" s="157"/>
      <c r="F23" s="34" t="str">
        <f t="shared" si="0"/>
        <v/>
      </c>
      <c r="H23" s="68"/>
      <c r="I23" s="69"/>
      <c r="J23" s="69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96"/>
    </row>
    <row r="24" spans="1:62" ht="15.75" customHeight="1" x14ac:dyDescent="0.3">
      <c r="A24" s="151"/>
      <c r="B24" s="30" t="s">
        <v>28</v>
      </c>
      <c r="C24" s="21"/>
      <c r="D24" s="41"/>
      <c r="E24" s="158"/>
      <c r="F24" s="35" t="str">
        <f t="shared" si="0"/>
        <v/>
      </c>
      <c r="H24" s="111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26"/>
      <c r="AB24" s="126"/>
      <c r="AC24" s="126"/>
      <c r="AD24" s="126"/>
      <c r="AE24" s="126"/>
      <c r="AF24" s="126"/>
      <c r="AG24" s="126"/>
      <c r="AH24" s="126"/>
      <c r="AI24" s="126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6"/>
    </row>
    <row r="25" spans="1:62" ht="15.75" customHeight="1" x14ac:dyDescent="0.3">
      <c r="A25" s="146" t="s">
        <v>144</v>
      </c>
      <c r="B25" s="28" t="s">
        <v>36</v>
      </c>
      <c r="C25" s="23"/>
      <c r="D25" s="39">
        <v>450</v>
      </c>
      <c r="E25" s="156"/>
      <c r="F25" s="33" t="str">
        <f t="shared" si="0"/>
        <v/>
      </c>
      <c r="H25" s="102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21"/>
      <c r="AF25" s="121"/>
      <c r="AG25" s="121"/>
      <c r="AH25" s="121"/>
      <c r="AI25" s="121"/>
      <c r="AJ25" s="121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22"/>
    </row>
    <row r="26" spans="1:62" ht="15.75" customHeight="1" x14ac:dyDescent="0.3">
      <c r="A26" s="148"/>
      <c r="B26" s="29" t="s">
        <v>37</v>
      </c>
      <c r="C26" s="22"/>
      <c r="D26" s="40">
        <v>450</v>
      </c>
      <c r="E26" s="157"/>
      <c r="F26" s="34" t="str">
        <f t="shared" si="0"/>
        <v/>
      </c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80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71"/>
    </row>
    <row r="27" spans="1:62" ht="15.75" customHeight="1" x14ac:dyDescent="0.3">
      <c r="A27" s="148"/>
      <c r="B27" s="29" t="s">
        <v>38</v>
      </c>
      <c r="C27" s="22"/>
      <c r="D27" s="40">
        <v>1500</v>
      </c>
      <c r="E27" s="157"/>
      <c r="F27" s="34" t="str">
        <f t="shared" si="0"/>
        <v/>
      </c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71"/>
    </row>
    <row r="28" spans="1:62" ht="15.75" customHeight="1" x14ac:dyDescent="0.3">
      <c r="A28" s="148"/>
      <c r="B28" s="29" t="s">
        <v>39</v>
      </c>
      <c r="C28" s="22"/>
      <c r="D28" s="40">
        <v>200</v>
      </c>
      <c r="E28" s="157"/>
      <c r="F28" s="34" t="str">
        <f t="shared" si="0"/>
        <v/>
      </c>
      <c r="H28" s="68"/>
      <c r="I28" s="69"/>
      <c r="J28" s="69"/>
      <c r="K28" s="69"/>
      <c r="L28" s="69"/>
      <c r="M28" s="69"/>
      <c r="N28" s="69"/>
      <c r="O28" s="74"/>
      <c r="P28" s="74"/>
      <c r="Q28" s="73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81"/>
      <c r="AF28" s="81"/>
      <c r="AG28" s="81"/>
      <c r="AH28" s="81"/>
      <c r="AI28" s="81"/>
      <c r="AJ28" s="81"/>
      <c r="AK28" s="81"/>
      <c r="AL28" s="81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71"/>
    </row>
    <row r="29" spans="1:62" ht="15.75" customHeight="1" x14ac:dyDescent="0.3">
      <c r="A29" s="148"/>
      <c r="B29" s="29" t="s">
        <v>40</v>
      </c>
      <c r="C29" s="22"/>
      <c r="D29" s="40">
        <v>1000</v>
      </c>
      <c r="E29" s="157"/>
      <c r="F29" s="34" t="str">
        <f t="shared" si="0"/>
        <v/>
      </c>
      <c r="H29" s="68"/>
      <c r="I29" s="69"/>
      <c r="J29" s="69"/>
      <c r="K29" s="69"/>
      <c r="L29" s="69"/>
      <c r="M29" s="69"/>
      <c r="N29" s="69"/>
      <c r="O29" s="69"/>
      <c r="P29" s="73"/>
      <c r="Q29" s="73"/>
      <c r="R29" s="69"/>
      <c r="S29" s="69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69"/>
      <c r="AJ29" s="69"/>
      <c r="AK29" s="69"/>
      <c r="AL29" s="69"/>
      <c r="AM29" s="69"/>
      <c r="AN29" s="69"/>
      <c r="AO29" s="69"/>
      <c r="AP29" s="69"/>
      <c r="AQ29" s="69"/>
      <c r="AR29" s="74"/>
      <c r="AS29" s="74"/>
      <c r="AT29" s="74"/>
      <c r="AU29" s="74"/>
      <c r="AV29" s="74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71"/>
    </row>
    <row r="30" spans="1:62" ht="15.75" customHeight="1" x14ac:dyDescent="0.3">
      <c r="A30" s="148"/>
      <c r="B30" s="29" t="s">
        <v>64</v>
      </c>
      <c r="C30" s="22"/>
      <c r="D30" s="40">
        <v>1000</v>
      </c>
      <c r="E30" s="157"/>
      <c r="F30" s="34" t="str">
        <f t="shared" si="0"/>
        <v/>
      </c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71"/>
    </row>
    <row r="31" spans="1:62" ht="15.75" customHeight="1" x14ac:dyDescent="0.3">
      <c r="A31" s="148"/>
      <c r="B31" s="29" t="s">
        <v>28</v>
      </c>
      <c r="C31" s="22"/>
      <c r="D31" s="40"/>
      <c r="E31" s="157"/>
      <c r="F31" s="34" t="str">
        <f t="shared" si="0"/>
        <v/>
      </c>
      <c r="H31" s="68"/>
      <c r="I31" s="69"/>
      <c r="J31" s="69"/>
      <c r="K31" s="69"/>
      <c r="L31" s="69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90"/>
      <c r="AI31" s="90"/>
      <c r="AJ31" s="90"/>
      <c r="AK31" s="90"/>
      <c r="AL31" s="90"/>
      <c r="AM31" s="90"/>
      <c r="AN31" s="90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96"/>
    </row>
    <row r="32" spans="1:62" ht="15.75" customHeight="1" x14ac:dyDescent="0.3">
      <c r="A32" s="147"/>
      <c r="B32" s="30" t="s">
        <v>28</v>
      </c>
      <c r="C32" s="21"/>
      <c r="D32" s="43"/>
      <c r="E32" s="160"/>
      <c r="F32" s="35" t="str">
        <f t="shared" si="0"/>
        <v/>
      </c>
      <c r="H32" s="98"/>
      <c r="I32" s="99"/>
      <c r="J32" s="99"/>
      <c r="K32" s="99"/>
      <c r="L32" s="99"/>
      <c r="M32" s="127"/>
      <c r="N32" s="127"/>
      <c r="O32" s="127"/>
      <c r="P32" s="127"/>
      <c r="Q32" s="127"/>
      <c r="R32" s="127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128"/>
      <c r="AK32" s="128"/>
      <c r="AL32" s="128"/>
      <c r="AM32" s="128"/>
      <c r="AN32" s="128"/>
      <c r="AO32" s="128"/>
      <c r="AP32" s="128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101"/>
    </row>
    <row r="33" spans="1:62" ht="15.75" customHeight="1" x14ac:dyDescent="0.3">
      <c r="A33" s="149" t="s">
        <v>41</v>
      </c>
      <c r="B33" s="28" t="s">
        <v>41</v>
      </c>
      <c r="C33" s="20"/>
      <c r="D33" s="39">
        <v>4000</v>
      </c>
      <c r="E33" s="156"/>
      <c r="F33" s="33" t="str">
        <f t="shared" si="0"/>
        <v/>
      </c>
      <c r="H33" s="107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31"/>
      <c r="AP33" s="131"/>
      <c r="AQ33" s="131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10"/>
    </row>
    <row r="34" spans="1:62" ht="15.75" customHeight="1" x14ac:dyDescent="0.3">
      <c r="A34" s="150"/>
      <c r="B34" s="29" t="s">
        <v>42</v>
      </c>
      <c r="C34" s="22"/>
      <c r="D34" s="40">
        <v>2000</v>
      </c>
      <c r="E34" s="157"/>
      <c r="F34" s="34" t="str">
        <f t="shared" si="0"/>
        <v/>
      </c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82"/>
      <c r="V34" s="82"/>
      <c r="W34" s="82"/>
      <c r="X34" s="82"/>
      <c r="Y34" s="82"/>
      <c r="Z34" s="82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71"/>
    </row>
    <row r="35" spans="1:62" ht="15.75" customHeight="1" x14ac:dyDescent="0.3">
      <c r="A35" s="150"/>
      <c r="B35" s="29" t="s">
        <v>43</v>
      </c>
      <c r="C35" s="22"/>
      <c r="D35" s="40"/>
      <c r="E35" s="157"/>
      <c r="F35" s="34" t="str">
        <f t="shared" si="0"/>
        <v/>
      </c>
      <c r="H35" s="91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92"/>
      <c r="AS35" s="92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7"/>
    </row>
    <row r="36" spans="1:62" ht="15.75" customHeight="1" x14ac:dyDescent="0.3">
      <c r="A36" s="150"/>
      <c r="B36" s="29" t="s">
        <v>28</v>
      </c>
      <c r="C36" s="22"/>
      <c r="D36" s="40"/>
      <c r="E36" s="157"/>
      <c r="F36" s="34" t="str">
        <f t="shared" si="0"/>
        <v/>
      </c>
      <c r="H36" s="91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92"/>
      <c r="AS36" s="92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7"/>
    </row>
    <row r="37" spans="1:62" ht="15.75" customHeight="1" x14ac:dyDescent="0.3">
      <c r="A37" s="150"/>
      <c r="B37" s="29" t="s">
        <v>28</v>
      </c>
      <c r="C37" s="22"/>
      <c r="D37" s="40"/>
      <c r="E37" s="157"/>
      <c r="F37" s="34" t="str">
        <f t="shared" si="0"/>
        <v/>
      </c>
      <c r="H37" s="91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92"/>
      <c r="AS37" s="92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7"/>
    </row>
    <row r="38" spans="1:62" ht="15.75" customHeight="1" x14ac:dyDescent="0.3">
      <c r="A38" s="151"/>
      <c r="B38" s="30" t="s">
        <v>28</v>
      </c>
      <c r="C38" s="21"/>
      <c r="D38" s="41"/>
      <c r="E38" s="158"/>
      <c r="F38" s="35" t="str">
        <f t="shared" si="0"/>
        <v/>
      </c>
      <c r="H38" s="93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94"/>
      <c r="AS38" s="94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9"/>
    </row>
    <row r="39" spans="1:62" ht="15.75" customHeight="1" x14ac:dyDescent="0.3">
      <c r="A39" s="146" t="s">
        <v>145</v>
      </c>
      <c r="B39" s="28" t="s">
        <v>49</v>
      </c>
      <c r="C39" s="20"/>
      <c r="D39" s="39">
        <v>12000</v>
      </c>
      <c r="E39" s="156"/>
      <c r="F39" s="33" t="str">
        <f t="shared" si="0"/>
        <v/>
      </c>
      <c r="H39" s="129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30"/>
      <c r="AS39" s="13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1"/>
    </row>
    <row r="40" spans="1:62" ht="15.75" customHeight="1" x14ac:dyDescent="0.3">
      <c r="A40" s="148"/>
      <c r="B40" s="29" t="s">
        <v>28</v>
      </c>
      <c r="C40" s="22"/>
      <c r="D40" s="40"/>
      <c r="E40" s="157"/>
      <c r="F40" s="34" t="str">
        <f t="shared" si="0"/>
        <v/>
      </c>
      <c r="H40" s="91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92"/>
      <c r="AS40" s="92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7"/>
    </row>
    <row r="41" spans="1:62" ht="15.75" customHeight="1" x14ac:dyDescent="0.3">
      <c r="A41" s="147"/>
      <c r="B41" s="30" t="s">
        <v>28</v>
      </c>
      <c r="C41" s="21"/>
      <c r="D41" s="41"/>
      <c r="E41" s="158"/>
      <c r="F41" s="35" t="str">
        <f t="shared" si="0"/>
        <v/>
      </c>
      <c r="H41" s="132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33"/>
      <c r="AS41" s="133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3"/>
    </row>
    <row r="42" spans="1:62" ht="15.75" customHeight="1" x14ac:dyDescent="0.3">
      <c r="A42" s="146" t="s">
        <v>146</v>
      </c>
      <c r="B42" s="28" t="s">
        <v>4</v>
      </c>
      <c r="C42" s="20"/>
      <c r="D42" s="39">
        <v>15000</v>
      </c>
      <c r="E42" s="156"/>
      <c r="F42" s="33" t="str">
        <f t="shared" si="0"/>
        <v/>
      </c>
      <c r="H42" s="134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35"/>
      <c r="AS42" s="135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5"/>
    </row>
    <row r="43" spans="1:62" ht="15.75" customHeight="1" x14ac:dyDescent="0.3">
      <c r="A43" s="148"/>
      <c r="B43" s="29" t="s">
        <v>0</v>
      </c>
      <c r="C43" s="22"/>
      <c r="D43" s="40">
        <v>5000</v>
      </c>
      <c r="E43" s="157"/>
      <c r="F43" s="34" t="str">
        <f t="shared" si="0"/>
        <v/>
      </c>
      <c r="H43" s="91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92"/>
      <c r="AS43" s="92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7"/>
    </row>
    <row r="44" spans="1:62" ht="15.75" customHeight="1" x14ac:dyDescent="0.3">
      <c r="A44" s="148"/>
      <c r="B44" s="29" t="s">
        <v>44</v>
      </c>
      <c r="C44" s="22"/>
      <c r="D44" s="40"/>
      <c r="E44" s="157"/>
      <c r="F44" s="34" t="str">
        <f t="shared" si="0"/>
        <v/>
      </c>
      <c r="H44" s="91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92"/>
      <c r="AS44" s="92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7"/>
    </row>
    <row r="45" spans="1:62" ht="15.75" customHeight="1" x14ac:dyDescent="0.3">
      <c r="A45" s="148"/>
      <c r="B45" s="29" t="s">
        <v>28</v>
      </c>
      <c r="C45" s="22"/>
      <c r="D45" s="40"/>
      <c r="E45" s="157"/>
      <c r="F45" s="34" t="str">
        <f t="shared" si="0"/>
        <v/>
      </c>
      <c r="H45" s="91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92"/>
      <c r="AS45" s="92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7"/>
    </row>
    <row r="46" spans="1:62" ht="15.75" customHeight="1" x14ac:dyDescent="0.3">
      <c r="A46" s="148"/>
      <c r="B46" s="29" t="s">
        <v>28</v>
      </c>
      <c r="C46" s="22"/>
      <c r="D46" s="40"/>
      <c r="E46" s="157"/>
      <c r="F46" s="34" t="str">
        <f t="shared" si="0"/>
        <v/>
      </c>
      <c r="H46" s="91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92"/>
      <c r="AS46" s="92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7"/>
    </row>
    <row r="47" spans="1:62" ht="15.75" customHeight="1" x14ac:dyDescent="0.3">
      <c r="A47" s="147"/>
      <c r="B47" s="30" t="s">
        <v>28</v>
      </c>
      <c r="C47" s="21"/>
      <c r="D47" s="41"/>
      <c r="E47" s="158"/>
      <c r="F47" s="35" t="str">
        <f t="shared" si="0"/>
        <v/>
      </c>
      <c r="H47" s="93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94"/>
      <c r="AS47" s="94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9"/>
    </row>
    <row r="48" spans="1:62" ht="15.75" customHeight="1" x14ac:dyDescent="0.3">
      <c r="A48" s="146" t="s">
        <v>147</v>
      </c>
      <c r="B48" s="28" t="s">
        <v>46</v>
      </c>
      <c r="C48" s="20"/>
      <c r="D48" s="39">
        <v>4000</v>
      </c>
      <c r="E48" s="156"/>
      <c r="F48" s="33" t="str">
        <f t="shared" si="0"/>
        <v/>
      </c>
      <c r="H48" s="129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30"/>
      <c r="AS48" s="13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1"/>
    </row>
    <row r="49" spans="1:62" ht="15.75" customHeight="1" x14ac:dyDescent="0.3">
      <c r="A49" s="148"/>
      <c r="B49" s="29" t="s">
        <v>45</v>
      </c>
      <c r="C49" s="22"/>
      <c r="D49" s="40">
        <v>7000</v>
      </c>
      <c r="E49" s="157"/>
      <c r="F49" s="34" t="str">
        <f t="shared" si="0"/>
        <v/>
      </c>
      <c r="H49" s="91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92"/>
      <c r="AS49" s="92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7"/>
    </row>
    <row r="50" spans="1:62" ht="15.75" customHeight="1" x14ac:dyDescent="0.3">
      <c r="A50" s="148"/>
      <c r="B50" s="29" t="s">
        <v>48</v>
      </c>
      <c r="C50" s="22"/>
      <c r="D50" s="40">
        <v>23000</v>
      </c>
      <c r="E50" s="157"/>
      <c r="F50" s="34" t="str">
        <f t="shared" si="0"/>
        <v/>
      </c>
      <c r="H50" s="91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92"/>
      <c r="AS50" s="92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7"/>
    </row>
    <row r="51" spans="1:62" ht="15.75" customHeight="1" x14ac:dyDescent="0.3">
      <c r="A51" s="148"/>
      <c r="B51" s="29" t="s">
        <v>28</v>
      </c>
      <c r="C51" s="22"/>
      <c r="D51" s="40"/>
      <c r="E51" s="157"/>
      <c r="F51" s="34" t="str">
        <f t="shared" si="0"/>
        <v/>
      </c>
      <c r="H51" s="91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92"/>
      <c r="AS51" s="92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7"/>
    </row>
    <row r="52" spans="1:62" ht="15.75" customHeight="1" x14ac:dyDescent="0.3">
      <c r="A52" s="148"/>
      <c r="B52" s="29" t="s">
        <v>28</v>
      </c>
      <c r="C52" s="22"/>
      <c r="D52" s="40"/>
      <c r="E52" s="157"/>
      <c r="F52" s="34" t="str">
        <f t="shared" si="0"/>
        <v/>
      </c>
      <c r="H52" s="91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92"/>
      <c r="AS52" s="92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7"/>
    </row>
    <row r="53" spans="1:62" ht="15.75" customHeight="1" x14ac:dyDescent="0.3">
      <c r="A53" s="147"/>
      <c r="B53" s="30" t="s">
        <v>28</v>
      </c>
      <c r="C53" s="21"/>
      <c r="D53" s="41"/>
      <c r="E53" s="158"/>
      <c r="F53" s="35" t="str">
        <f t="shared" si="0"/>
        <v/>
      </c>
      <c r="H53" s="132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33"/>
      <c r="AS53" s="133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3"/>
    </row>
    <row r="54" spans="1:62" ht="15.75" customHeight="1" x14ac:dyDescent="0.3">
      <c r="A54" s="146" t="s">
        <v>148</v>
      </c>
      <c r="B54" s="28" t="s">
        <v>47</v>
      </c>
      <c r="C54" s="20"/>
      <c r="D54" s="39">
        <v>11000</v>
      </c>
      <c r="E54" s="156"/>
      <c r="F54" s="33" t="str">
        <f t="shared" si="0"/>
        <v/>
      </c>
      <c r="H54" s="134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35"/>
      <c r="AS54" s="135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5"/>
    </row>
    <row r="55" spans="1:62" ht="15.75" customHeight="1" x14ac:dyDescent="0.3">
      <c r="A55" s="148"/>
      <c r="B55" s="29" t="s">
        <v>50</v>
      </c>
      <c r="C55" s="22"/>
      <c r="D55" s="40">
        <v>5000</v>
      </c>
      <c r="E55" s="157"/>
      <c r="F55" s="34" t="str">
        <f t="shared" si="0"/>
        <v/>
      </c>
      <c r="H55" s="91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92"/>
      <c r="AS55" s="92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7"/>
    </row>
    <row r="56" spans="1:62" ht="15.75" customHeight="1" x14ac:dyDescent="0.3">
      <c r="A56" s="148"/>
      <c r="B56" s="29" t="s">
        <v>28</v>
      </c>
      <c r="C56" s="22"/>
      <c r="D56" s="40"/>
      <c r="E56" s="157"/>
      <c r="F56" s="34" t="str">
        <f t="shared" si="0"/>
        <v/>
      </c>
      <c r="H56" s="91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92"/>
      <c r="AS56" s="92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7"/>
    </row>
    <row r="57" spans="1:62" ht="15.75" customHeight="1" x14ac:dyDescent="0.3">
      <c r="A57" s="148"/>
      <c r="B57" s="29" t="s">
        <v>28</v>
      </c>
      <c r="C57" s="22"/>
      <c r="D57" s="40"/>
      <c r="E57" s="157"/>
      <c r="F57" s="34" t="str">
        <f t="shared" si="0"/>
        <v/>
      </c>
      <c r="H57" s="91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92"/>
      <c r="AS57" s="92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7"/>
    </row>
    <row r="58" spans="1:62" ht="15.75" customHeight="1" x14ac:dyDescent="0.3">
      <c r="A58" s="147"/>
      <c r="B58" s="30" t="s">
        <v>28</v>
      </c>
      <c r="C58" s="21"/>
      <c r="D58" s="41"/>
      <c r="E58" s="158"/>
      <c r="F58" s="35" t="str">
        <f t="shared" si="0"/>
        <v/>
      </c>
      <c r="H58" s="93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94"/>
      <c r="AS58" s="94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9"/>
    </row>
    <row r="59" spans="1:62" ht="15.75" customHeight="1" x14ac:dyDescent="0.3">
      <c r="A59" s="149" t="s">
        <v>149</v>
      </c>
      <c r="B59" s="28" t="s">
        <v>51</v>
      </c>
      <c r="C59" s="20"/>
      <c r="D59" s="39">
        <v>1200</v>
      </c>
      <c r="E59" s="156"/>
      <c r="F59" s="33" t="str">
        <f t="shared" si="0"/>
        <v/>
      </c>
      <c r="H59" s="129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30"/>
      <c r="AS59" s="13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1"/>
    </row>
    <row r="60" spans="1:62" ht="15.75" customHeight="1" x14ac:dyDescent="0.3">
      <c r="A60" s="150"/>
      <c r="B60" s="29" t="s">
        <v>52</v>
      </c>
      <c r="C60" s="22"/>
      <c r="D60" s="40">
        <v>4000</v>
      </c>
      <c r="E60" s="157"/>
      <c r="F60" s="34" t="str">
        <f t="shared" si="0"/>
        <v/>
      </c>
      <c r="H60" s="91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92"/>
      <c r="AS60" s="92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  <c r="BE60" s="136"/>
      <c r="BF60" s="136"/>
      <c r="BG60" s="136"/>
      <c r="BH60" s="136"/>
      <c r="BI60" s="136"/>
      <c r="BJ60" s="137"/>
    </row>
    <row r="61" spans="1:62" ht="15.75" customHeight="1" x14ac:dyDescent="0.3">
      <c r="A61" s="150"/>
      <c r="B61" s="29" t="s">
        <v>53</v>
      </c>
      <c r="C61" s="22"/>
      <c r="D61" s="40">
        <v>5000</v>
      </c>
      <c r="E61" s="157"/>
      <c r="F61" s="34" t="str">
        <f t="shared" si="0"/>
        <v/>
      </c>
      <c r="H61" s="91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92"/>
      <c r="AS61" s="92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7"/>
    </row>
    <row r="62" spans="1:62" ht="15.75" customHeight="1" x14ac:dyDescent="0.3">
      <c r="A62" s="150"/>
      <c r="B62" s="29" t="s">
        <v>53</v>
      </c>
      <c r="C62" s="22"/>
      <c r="D62" s="40">
        <v>5000</v>
      </c>
      <c r="E62" s="157"/>
      <c r="F62" s="34" t="str">
        <f t="shared" si="0"/>
        <v/>
      </c>
      <c r="H62" s="91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92"/>
      <c r="AS62" s="92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  <c r="BI62" s="136"/>
      <c r="BJ62" s="137"/>
    </row>
    <row r="63" spans="1:62" ht="15.75" customHeight="1" x14ac:dyDescent="0.3">
      <c r="A63" s="150"/>
      <c r="B63" s="29" t="s">
        <v>54</v>
      </c>
      <c r="C63" s="22"/>
      <c r="D63" s="40">
        <v>2000</v>
      </c>
      <c r="E63" s="157"/>
      <c r="F63" s="34" t="str">
        <f t="shared" si="0"/>
        <v/>
      </c>
      <c r="H63" s="91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92"/>
      <c r="AS63" s="92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7"/>
    </row>
    <row r="64" spans="1:62" ht="15.75" customHeight="1" x14ac:dyDescent="0.3">
      <c r="A64" s="150"/>
      <c r="B64" s="29" t="s">
        <v>28</v>
      </c>
      <c r="C64" s="22"/>
      <c r="D64" s="40"/>
      <c r="E64" s="157"/>
      <c r="F64" s="34" t="str">
        <f t="shared" si="0"/>
        <v/>
      </c>
      <c r="H64" s="91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92"/>
      <c r="AS64" s="92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37"/>
    </row>
    <row r="65" spans="1:62" ht="15.75" customHeight="1" x14ac:dyDescent="0.3">
      <c r="A65" s="150"/>
      <c r="B65" s="29" t="s">
        <v>28</v>
      </c>
      <c r="C65" s="22"/>
      <c r="D65" s="40"/>
      <c r="E65" s="157"/>
      <c r="F65" s="34" t="str">
        <f t="shared" si="0"/>
        <v/>
      </c>
      <c r="H65" s="91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92"/>
      <c r="AS65" s="92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  <c r="BI65" s="136"/>
      <c r="BJ65" s="137"/>
    </row>
    <row r="66" spans="1:62" ht="15.75" customHeight="1" x14ac:dyDescent="0.3">
      <c r="A66" s="151"/>
      <c r="B66" s="30" t="s">
        <v>28</v>
      </c>
      <c r="C66" s="21"/>
      <c r="D66" s="41"/>
      <c r="E66" s="158"/>
      <c r="F66" s="35" t="str">
        <f t="shared" si="0"/>
        <v/>
      </c>
      <c r="H66" s="132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33"/>
      <c r="AS66" s="133"/>
      <c r="AT66" s="142"/>
      <c r="AU66" s="142"/>
      <c r="AV66" s="142"/>
      <c r="AW66" s="142"/>
      <c r="AX66" s="142"/>
      <c r="AY66" s="142"/>
      <c r="AZ66" s="142"/>
      <c r="BA66" s="142"/>
      <c r="BB66" s="142"/>
      <c r="BC66" s="142"/>
      <c r="BD66" s="142"/>
      <c r="BE66" s="142"/>
      <c r="BF66" s="142"/>
      <c r="BG66" s="142"/>
      <c r="BH66" s="142"/>
      <c r="BI66" s="142"/>
      <c r="BJ66" s="143"/>
    </row>
    <row r="67" spans="1:62" ht="15.75" customHeight="1" x14ac:dyDescent="0.3">
      <c r="A67" s="146" t="s">
        <v>150</v>
      </c>
      <c r="B67" s="28" t="s">
        <v>58</v>
      </c>
      <c r="C67" s="20"/>
      <c r="D67" s="39">
        <v>4000</v>
      </c>
      <c r="E67" s="156"/>
      <c r="F67" s="33" t="str">
        <f t="shared" si="0"/>
        <v/>
      </c>
      <c r="H67" s="134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35"/>
      <c r="AS67" s="135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  <c r="BI67" s="144"/>
      <c r="BJ67" s="145"/>
    </row>
    <row r="68" spans="1:62" ht="15.75" customHeight="1" x14ac:dyDescent="0.3">
      <c r="A68" s="148"/>
      <c r="B68" s="29" t="s">
        <v>1</v>
      </c>
      <c r="C68" s="22"/>
      <c r="D68" s="40">
        <v>2000</v>
      </c>
      <c r="E68" s="157"/>
      <c r="F68" s="34" t="str">
        <f t="shared" si="0"/>
        <v/>
      </c>
      <c r="H68" s="91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92"/>
      <c r="AS68" s="92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7"/>
    </row>
    <row r="69" spans="1:62" ht="15.75" customHeight="1" x14ac:dyDescent="0.3">
      <c r="A69" s="148"/>
      <c r="B69" s="29" t="s">
        <v>2</v>
      </c>
      <c r="C69" s="22"/>
      <c r="D69" s="40">
        <v>1500</v>
      </c>
      <c r="E69" s="157"/>
      <c r="F69" s="34" t="str">
        <f t="shared" si="0"/>
        <v/>
      </c>
      <c r="H69" s="91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92"/>
      <c r="AS69" s="92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6"/>
      <c r="BG69" s="136"/>
      <c r="BH69" s="136"/>
      <c r="BI69" s="136"/>
      <c r="BJ69" s="137"/>
    </row>
    <row r="70" spans="1:62" ht="15.75" customHeight="1" x14ac:dyDescent="0.3">
      <c r="A70" s="148"/>
      <c r="B70" s="29" t="s">
        <v>59</v>
      </c>
      <c r="C70" s="22"/>
      <c r="D70" s="40">
        <v>1000</v>
      </c>
      <c r="E70" s="157"/>
      <c r="F70" s="34" t="str">
        <f t="shared" si="0"/>
        <v/>
      </c>
      <c r="H70" s="91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92"/>
      <c r="AS70" s="92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7"/>
    </row>
    <row r="71" spans="1:62" ht="15.75" customHeight="1" x14ac:dyDescent="0.3">
      <c r="A71" s="148"/>
      <c r="B71" s="29" t="s">
        <v>60</v>
      </c>
      <c r="C71" s="22"/>
      <c r="D71" s="40">
        <v>1000</v>
      </c>
      <c r="E71" s="157"/>
      <c r="F71" s="34" t="str">
        <f t="shared" si="0"/>
        <v/>
      </c>
      <c r="H71" s="91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92"/>
      <c r="AS71" s="92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  <c r="BI71" s="136"/>
      <c r="BJ71" s="137"/>
    </row>
    <row r="72" spans="1:62" ht="15.75" customHeight="1" x14ac:dyDescent="0.3">
      <c r="A72" s="148"/>
      <c r="B72" s="29" t="s">
        <v>61</v>
      </c>
      <c r="C72" s="22"/>
      <c r="D72" s="40">
        <v>1000</v>
      </c>
      <c r="E72" s="157"/>
      <c r="F72" s="34" t="str">
        <f t="shared" ref="F72:F135" si="1">IF(OR(ISBLANK(D72),ISBLANK(E72)),"",E72-D72)</f>
        <v/>
      </c>
      <c r="H72" s="91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92"/>
      <c r="AS72" s="92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7"/>
    </row>
    <row r="73" spans="1:62" ht="15.75" customHeight="1" x14ac:dyDescent="0.3">
      <c r="A73" s="148"/>
      <c r="B73" s="29" t="s">
        <v>62</v>
      </c>
      <c r="C73" s="22"/>
      <c r="D73" s="40">
        <v>1000</v>
      </c>
      <c r="E73" s="157"/>
      <c r="F73" s="34" t="str">
        <f t="shared" si="1"/>
        <v/>
      </c>
      <c r="H73" s="91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92"/>
      <c r="AS73" s="92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7"/>
    </row>
    <row r="74" spans="1:62" ht="15.75" customHeight="1" x14ac:dyDescent="0.3">
      <c r="A74" s="147"/>
      <c r="B74" s="30" t="s">
        <v>28</v>
      </c>
      <c r="C74" s="21"/>
      <c r="D74" s="41"/>
      <c r="E74" s="158"/>
      <c r="F74" s="35" t="str">
        <f t="shared" si="1"/>
        <v/>
      </c>
      <c r="H74" s="93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94"/>
      <c r="AS74" s="94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9"/>
    </row>
    <row r="75" spans="1:62" ht="15.75" customHeight="1" x14ac:dyDescent="0.3">
      <c r="A75" s="146" t="s">
        <v>151</v>
      </c>
      <c r="B75" s="28" t="s">
        <v>63</v>
      </c>
      <c r="C75" s="20"/>
      <c r="D75" s="39">
        <v>400</v>
      </c>
      <c r="E75" s="156"/>
      <c r="F75" s="33" t="str">
        <f t="shared" si="1"/>
        <v/>
      </c>
      <c r="H75" s="129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30"/>
      <c r="AS75" s="13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1"/>
    </row>
    <row r="76" spans="1:62" ht="15.75" customHeight="1" x14ac:dyDescent="0.3">
      <c r="A76" s="148"/>
      <c r="B76" s="29" t="s">
        <v>65</v>
      </c>
      <c r="C76" s="22"/>
      <c r="D76" s="40">
        <v>400</v>
      </c>
      <c r="E76" s="157"/>
      <c r="F76" s="34" t="str">
        <f t="shared" si="1"/>
        <v/>
      </c>
      <c r="H76" s="91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92"/>
      <c r="AS76" s="92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7"/>
    </row>
    <row r="77" spans="1:62" ht="15.75" customHeight="1" x14ac:dyDescent="0.3">
      <c r="A77" s="148"/>
      <c r="B77" s="29" t="s">
        <v>66</v>
      </c>
      <c r="C77" s="22"/>
      <c r="D77" s="40"/>
      <c r="E77" s="157"/>
      <c r="F77" s="34" t="str">
        <f t="shared" si="1"/>
        <v/>
      </c>
      <c r="H77" s="91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92"/>
      <c r="AS77" s="92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  <c r="BI77" s="136"/>
      <c r="BJ77" s="137"/>
    </row>
    <row r="78" spans="1:62" ht="15.75" customHeight="1" x14ac:dyDescent="0.3">
      <c r="A78" s="148"/>
      <c r="B78" s="29" t="s">
        <v>55</v>
      </c>
      <c r="C78" s="22"/>
      <c r="D78" s="40">
        <v>1500</v>
      </c>
      <c r="E78" s="157"/>
      <c r="F78" s="34" t="str">
        <f t="shared" si="1"/>
        <v/>
      </c>
      <c r="H78" s="91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92"/>
      <c r="AS78" s="92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7"/>
    </row>
    <row r="79" spans="1:62" ht="15.75" customHeight="1" x14ac:dyDescent="0.3">
      <c r="A79" s="148"/>
      <c r="B79" s="29" t="s">
        <v>56</v>
      </c>
      <c r="C79" s="22"/>
      <c r="D79" s="40">
        <v>1500</v>
      </c>
      <c r="E79" s="157"/>
      <c r="F79" s="34" t="str">
        <f t="shared" si="1"/>
        <v/>
      </c>
      <c r="H79" s="91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92"/>
      <c r="AS79" s="92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/>
      <c r="BH79" s="136"/>
      <c r="BI79" s="136"/>
      <c r="BJ79" s="137"/>
    </row>
    <row r="80" spans="1:62" ht="15.75" customHeight="1" x14ac:dyDescent="0.3">
      <c r="A80" s="148"/>
      <c r="B80" s="29" t="s">
        <v>3</v>
      </c>
      <c r="C80" s="22"/>
      <c r="D80" s="40">
        <v>2000</v>
      </c>
      <c r="E80" s="157"/>
      <c r="F80" s="34" t="str">
        <f t="shared" si="1"/>
        <v/>
      </c>
      <c r="H80" s="91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92"/>
      <c r="AS80" s="92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/>
      <c r="BH80" s="136"/>
      <c r="BI80" s="136"/>
      <c r="BJ80" s="137"/>
    </row>
    <row r="81" spans="1:62" ht="15.75" customHeight="1" x14ac:dyDescent="0.3">
      <c r="A81" s="148"/>
      <c r="B81" s="29" t="s">
        <v>28</v>
      </c>
      <c r="C81" s="22"/>
      <c r="D81" s="40"/>
      <c r="E81" s="157"/>
      <c r="F81" s="34" t="str">
        <f t="shared" si="1"/>
        <v/>
      </c>
      <c r="H81" s="91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92"/>
      <c r="AS81" s="92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  <c r="BI81" s="136"/>
      <c r="BJ81" s="137"/>
    </row>
    <row r="82" spans="1:62" ht="15.75" customHeight="1" x14ac:dyDescent="0.3">
      <c r="A82" s="147"/>
      <c r="B82" s="30" t="s">
        <v>28</v>
      </c>
      <c r="C82" s="21"/>
      <c r="D82" s="41"/>
      <c r="E82" s="158"/>
      <c r="F82" s="35" t="str">
        <f t="shared" si="1"/>
        <v/>
      </c>
      <c r="H82" s="132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33"/>
      <c r="AS82" s="133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3"/>
    </row>
    <row r="83" spans="1:62" ht="15.75" customHeight="1" x14ac:dyDescent="0.3">
      <c r="A83" s="149" t="s">
        <v>152</v>
      </c>
      <c r="B83" s="28" t="s">
        <v>67</v>
      </c>
      <c r="C83" s="20"/>
      <c r="D83" s="39">
        <v>4000</v>
      </c>
      <c r="E83" s="156"/>
      <c r="F83" s="33" t="str">
        <f t="shared" si="1"/>
        <v/>
      </c>
      <c r="H83" s="134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  <c r="AQ83" s="144"/>
      <c r="AR83" s="135"/>
      <c r="AS83" s="135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5"/>
    </row>
    <row r="84" spans="1:62" ht="15.75" customHeight="1" x14ac:dyDescent="0.3">
      <c r="A84" s="150"/>
      <c r="B84" s="29" t="s">
        <v>68</v>
      </c>
      <c r="C84" s="22"/>
      <c r="D84" s="40">
        <v>4000</v>
      </c>
      <c r="E84" s="157"/>
      <c r="F84" s="34" t="str">
        <f t="shared" si="1"/>
        <v/>
      </c>
      <c r="H84" s="91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92"/>
      <c r="AS84" s="92"/>
      <c r="AT84" s="136"/>
      <c r="AU84" s="136"/>
      <c r="AV84" s="136"/>
      <c r="AW84" s="136"/>
      <c r="AX84" s="136"/>
      <c r="AY84" s="136"/>
      <c r="AZ84" s="136"/>
      <c r="BA84" s="136"/>
      <c r="BB84" s="136"/>
      <c r="BC84" s="136"/>
      <c r="BD84" s="136"/>
      <c r="BE84" s="136"/>
      <c r="BF84" s="136"/>
      <c r="BG84" s="136"/>
      <c r="BH84" s="136"/>
      <c r="BI84" s="136"/>
      <c r="BJ84" s="137"/>
    </row>
    <row r="85" spans="1:62" ht="15.75" customHeight="1" x14ac:dyDescent="0.3">
      <c r="A85" s="150"/>
      <c r="B85" s="29" t="s">
        <v>69</v>
      </c>
      <c r="C85" s="22"/>
      <c r="D85" s="40">
        <v>4000</v>
      </c>
      <c r="E85" s="157"/>
      <c r="F85" s="34" t="str">
        <f t="shared" si="1"/>
        <v/>
      </c>
      <c r="H85" s="91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92"/>
      <c r="AS85" s="92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36"/>
      <c r="BH85" s="136"/>
      <c r="BI85" s="136"/>
      <c r="BJ85" s="137"/>
    </row>
    <row r="86" spans="1:62" ht="15.75" customHeight="1" x14ac:dyDescent="0.3">
      <c r="A86" s="150"/>
      <c r="B86" s="29" t="s">
        <v>70</v>
      </c>
      <c r="C86" s="22"/>
      <c r="D86" s="40">
        <v>2500</v>
      </c>
      <c r="E86" s="157"/>
      <c r="F86" s="34" t="str">
        <f t="shared" si="1"/>
        <v/>
      </c>
      <c r="H86" s="91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92"/>
      <c r="AS86" s="92"/>
      <c r="AT86" s="136"/>
      <c r="AU86" s="136"/>
      <c r="AV86" s="136"/>
      <c r="AW86" s="136"/>
      <c r="AX86" s="136"/>
      <c r="AY86" s="136"/>
      <c r="AZ86" s="136"/>
      <c r="BA86" s="136"/>
      <c r="BB86" s="136"/>
      <c r="BC86" s="136"/>
      <c r="BD86" s="136"/>
      <c r="BE86" s="136"/>
      <c r="BF86" s="136"/>
      <c r="BG86" s="136"/>
      <c r="BH86" s="136"/>
      <c r="BI86" s="136"/>
      <c r="BJ86" s="137"/>
    </row>
    <row r="87" spans="1:62" ht="15.75" customHeight="1" x14ac:dyDescent="0.3">
      <c r="A87" s="150"/>
      <c r="B87" s="29" t="s">
        <v>28</v>
      </c>
      <c r="C87" s="22"/>
      <c r="D87" s="40"/>
      <c r="E87" s="157"/>
      <c r="F87" s="34" t="str">
        <f t="shared" si="1"/>
        <v/>
      </c>
      <c r="H87" s="91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92"/>
      <c r="AS87" s="92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6"/>
      <c r="BF87" s="136"/>
      <c r="BG87" s="136"/>
      <c r="BH87" s="136"/>
      <c r="BI87" s="136"/>
      <c r="BJ87" s="137"/>
    </row>
    <row r="88" spans="1:62" ht="15.75" customHeight="1" x14ac:dyDescent="0.3">
      <c r="A88" s="151"/>
      <c r="B88" s="30" t="s">
        <v>28</v>
      </c>
      <c r="C88" s="21"/>
      <c r="D88" s="41"/>
      <c r="E88" s="158"/>
      <c r="F88" s="35" t="str">
        <f t="shared" si="1"/>
        <v/>
      </c>
      <c r="H88" s="93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94"/>
      <c r="AS88" s="94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  <c r="BJ88" s="139"/>
    </row>
    <row r="89" spans="1:62" ht="15.75" customHeight="1" x14ac:dyDescent="0.3">
      <c r="A89" s="146" t="s">
        <v>153</v>
      </c>
      <c r="B89" s="28" t="s">
        <v>71</v>
      </c>
      <c r="C89" s="20"/>
      <c r="D89" s="39">
        <v>10000</v>
      </c>
      <c r="E89" s="156"/>
      <c r="F89" s="33" t="str">
        <f t="shared" si="1"/>
        <v/>
      </c>
      <c r="H89" s="129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30"/>
      <c r="AS89" s="13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1"/>
    </row>
    <row r="90" spans="1:62" ht="15.75" customHeight="1" x14ac:dyDescent="0.3">
      <c r="A90" s="148"/>
      <c r="B90" s="29" t="s">
        <v>72</v>
      </c>
      <c r="C90" s="22"/>
      <c r="D90" s="40">
        <v>10000</v>
      </c>
      <c r="E90" s="157"/>
      <c r="F90" s="34" t="str">
        <f t="shared" si="1"/>
        <v/>
      </c>
      <c r="H90" s="91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92"/>
      <c r="AS90" s="92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7"/>
    </row>
    <row r="91" spans="1:62" ht="15.75" customHeight="1" x14ac:dyDescent="0.3">
      <c r="A91" s="148"/>
      <c r="B91" s="29" t="s">
        <v>73</v>
      </c>
      <c r="C91" s="22"/>
      <c r="D91" s="40">
        <v>5000</v>
      </c>
      <c r="E91" s="157"/>
      <c r="F91" s="34" t="str">
        <f t="shared" si="1"/>
        <v/>
      </c>
      <c r="H91" s="91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92"/>
      <c r="AS91" s="92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  <c r="BJ91" s="137"/>
    </row>
    <row r="92" spans="1:62" ht="15.75" customHeight="1" x14ac:dyDescent="0.3">
      <c r="A92" s="148"/>
      <c r="B92" s="29" t="s">
        <v>74</v>
      </c>
      <c r="C92" s="22"/>
      <c r="D92" s="40">
        <v>5000</v>
      </c>
      <c r="E92" s="157"/>
      <c r="F92" s="34" t="str">
        <f t="shared" si="1"/>
        <v/>
      </c>
      <c r="H92" s="91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92"/>
      <c r="AS92" s="92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7"/>
    </row>
    <row r="93" spans="1:62" ht="15.75" customHeight="1" x14ac:dyDescent="0.3">
      <c r="A93" s="148"/>
      <c r="B93" s="29" t="s">
        <v>28</v>
      </c>
      <c r="C93" s="22"/>
      <c r="D93" s="40"/>
      <c r="E93" s="157"/>
      <c r="F93" s="34" t="str">
        <f t="shared" si="1"/>
        <v/>
      </c>
      <c r="H93" s="91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92"/>
      <c r="AS93" s="92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7"/>
    </row>
    <row r="94" spans="1:62" ht="15.75" customHeight="1" x14ac:dyDescent="0.3">
      <c r="A94" s="147"/>
      <c r="B94" s="30" t="s">
        <v>28</v>
      </c>
      <c r="C94" s="21"/>
      <c r="D94" s="41"/>
      <c r="E94" s="158"/>
      <c r="F94" s="35" t="str">
        <f t="shared" si="1"/>
        <v/>
      </c>
      <c r="H94" s="132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33"/>
      <c r="AS94" s="133"/>
      <c r="AT94" s="142"/>
      <c r="AU94" s="142"/>
      <c r="AV94" s="142"/>
      <c r="AW94" s="142"/>
      <c r="AX94" s="142"/>
      <c r="AY94" s="142"/>
      <c r="AZ94" s="142"/>
      <c r="BA94" s="142"/>
      <c r="BB94" s="142"/>
      <c r="BC94" s="142"/>
      <c r="BD94" s="142"/>
      <c r="BE94" s="142"/>
      <c r="BF94" s="142"/>
      <c r="BG94" s="142"/>
      <c r="BH94" s="142"/>
      <c r="BI94" s="142"/>
      <c r="BJ94" s="143"/>
    </row>
    <row r="95" spans="1:62" ht="15.75" customHeight="1" x14ac:dyDescent="0.3">
      <c r="A95" s="146" t="s">
        <v>154</v>
      </c>
      <c r="B95" s="28" t="s">
        <v>75</v>
      </c>
      <c r="C95" s="20"/>
      <c r="D95" s="39">
        <v>15000</v>
      </c>
      <c r="E95" s="156"/>
      <c r="F95" s="33" t="str">
        <f t="shared" si="1"/>
        <v/>
      </c>
      <c r="H95" s="134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35"/>
      <c r="AS95" s="135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5"/>
    </row>
    <row r="96" spans="1:62" ht="15.75" customHeight="1" x14ac:dyDescent="0.3">
      <c r="A96" s="148"/>
      <c r="B96" s="29" t="s">
        <v>5</v>
      </c>
      <c r="C96" s="22"/>
      <c r="D96" s="40">
        <v>2000</v>
      </c>
      <c r="E96" s="157"/>
      <c r="F96" s="34" t="str">
        <f t="shared" si="1"/>
        <v/>
      </c>
      <c r="H96" s="91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92"/>
      <c r="AS96" s="92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7"/>
    </row>
    <row r="97" spans="1:62" ht="15.75" customHeight="1" x14ac:dyDescent="0.3">
      <c r="A97" s="148"/>
      <c r="B97" s="29" t="s">
        <v>76</v>
      </c>
      <c r="C97" s="22"/>
      <c r="D97" s="40">
        <v>1000</v>
      </c>
      <c r="E97" s="157"/>
      <c r="F97" s="34" t="str">
        <f t="shared" si="1"/>
        <v/>
      </c>
      <c r="H97" s="91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92"/>
      <c r="AS97" s="92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7"/>
    </row>
    <row r="98" spans="1:62" ht="15.75" customHeight="1" x14ac:dyDescent="0.3">
      <c r="A98" s="148"/>
      <c r="B98" s="29" t="s">
        <v>28</v>
      </c>
      <c r="C98" s="22"/>
      <c r="D98" s="40"/>
      <c r="E98" s="157"/>
      <c r="F98" s="34" t="str">
        <f t="shared" si="1"/>
        <v/>
      </c>
      <c r="H98" s="91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92"/>
      <c r="AS98" s="92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/>
      <c r="BF98" s="136"/>
      <c r="BG98" s="136"/>
      <c r="BH98" s="136"/>
      <c r="BI98" s="136"/>
      <c r="BJ98" s="137"/>
    </row>
    <row r="99" spans="1:62" ht="15.75" customHeight="1" x14ac:dyDescent="0.3">
      <c r="A99" s="148"/>
      <c r="B99" s="29" t="s">
        <v>28</v>
      </c>
      <c r="C99" s="22"/>
      <c r="D99" s="40"/>
      <c r="E99" s="157"/>
      <c r="F99" s="34" t="str">
        <f t="shared" si="1"/>
        <v/>
      </c>
      <c r="H99" s="91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92"/>
      <c r="AS99" s="92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  <c r="BI99" s="136"/>
      <c r="BJ99" s="137"/>
    </row>
    <row r="100" spans="1:62" ht="15.75" customHeight="1" x14ac:dyDescent="0.3">
      <c r="A100" s="147"/>
      <c r="B100" s="30" t="s">
        <v>28</v>
      </c>
      <c r="C100" s="21"/>
      <c r="D100" s="41"/>
      <c r="E100" s="158"/>
      <c r="F100" s="35" t="str">
        <f t="shared" si="1"/>
        <v/>
      </c>
      <c r="H100" s="93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94"/>
      <c r="AS100" s="94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  <c r="BJ100" s="139"/>
    </row>
    <row r="101" spans="1:62" ht="15.75" customHeight="1" x14ac:dyDescent="0.3">
      <c r="A101" s="146" t="s">
        <v>178</v>
      </c>
      <c r="B101" s="28" t="s">
        <v>77</v>
      </c>
      <c r="C101" s="20"/>
      <c r="D101" s="39">
        <v>7000</v>
      </c>
      <c r="E101" s="156"/>
      <c r="F101" s="33" t="str">
        <f t="shared" si="1"/>
        <v/>
      </c>
      <c r="H101" s="129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30"/>
      <c r="AS101" s="13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1"/>
    </row>
    <row r="102" spans="1:62" ht="15.75" customHeight="1" x14ac:dyDescent="0.3">
      <c r="A102" s="148"/>
      <c r="B102" s="29" t="s">
        <v>78</v>
      </c>
      <c r="C102" s="22"/>
      <c r="D102" s="40">
        <v>7000</v>
      </c>
      <c r="E102" s="157"/>
      <c r="F102" s="34" t="str">
        <f t="shared" si="1"/>
        <v/>
      </c>
      <c r="H102" s="91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92"/>
      <c r="AS102" s="92"/>
      <c r="AT102" s="136"/>
      <c r="AU102" s="136"/>
      <c r="AV102" s="136"/>
      <c r="AW102" s="136"/>
      <c r="AX102" s="136"/>
      <c r="AY102" s="136"/>
      <c r="AZ102" s="136"/>
      <c r="BA102" s="136"/>
      <c r="BB102" s="136"/>
      <c r="BC102" s="136"/>
      <c r="BD102" s="136"/>
      <c r="BE102" s="136"/>
      <c r="BF102" s="136"/>
      <c r="BG102" s="136"/>
      <c r="BH102" s="136"/>
      <c r="BI102" s="136"/>
      <c r="BJ102" s="137"/>
    </row>
    <row r="103" spans="1:62" ht="15.75" customHeight="1" x14ac:dyDescent="0.3">
      <c r="A103" s="148"/>
      <c r="B103" s="29" t="s">
        <v>80</v>
      </c>
      <c r="C103" s="22"/>
      <c r="D103" s="40">
        <v>2000</v>
      </c>
      <c r="E103" s="157"/>
      <c r="F103" s="34" t="str">
        <f t="shared" si="1"/>
        <v/>
      </c>
      <c r="H103" s="91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92"/>
      <c r="AS103" s="92"/>
      <c r="AT103" s="136"/>
      <c r="AU103" s="136"/>
      <c r="AV103" s="136"/>
      <c r="AW103" s="136"/>
      <c r="AX103" s="136"/>
      <c r="AY103" s="136"/>
      <c r="AZ103" s="136"/>
      <c r="BA103" s="136"/>
      <c r="BB103" s="136"/>
      <c r="BC103" s="136"/>
      <c r="BD103" s="136"/>
      <c r="BE103" s="136"/>
      <c r="BF103" s="136"/>
      <c r="BG103" s="136"/>
      <c r="BH103" s="136"/>
      <c r="BI103" s="136"/>
      <c r="BJ103" s="137"/>
    </row>
    <row r="104" spans="1:62" ht="15.75" customHeight="1" x14ac:dyDescent="0.3">
      <c r="A104" s="148"/>
      <c r="B104" s="29" t="s">
        <v>6</v>
      </c>
      <c r="C104" s="22"/>
      <c r="D104" s="40">
        <v>4000</v>
      </c>
      <c r="E104" s="157"/>
      <c r="F104" s="34" t="str">
        <f t="shared" si="1"/>
        <v/>
      </c>
      <c r="H104" s="91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92"/>
      <c r="AS104" s="92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6"/>
      <c r="BH104" s="136"/>
      <c r="BI104" s="136"/>
      <c r="BJ104" s="137"/>
    </row>
    <row r="105" spans="1:62" ht="15.75" customHeight="1" x14ac:dyDescent="0.3">
      <c r="A105" s="148"/>
      <c r="B105" s="29" t="s">
        <v>79</v>
      </c>
      <c r="C105" s="22"/>
      <c r="D105" s="40">
        <v>2000</v>
      </c>
      <c r="E105" s="157"/>
      <c r="F105" s="34" t="str">
        <f t="shared" si="1"/>
        <v/>
      </c>
      <c r="H105" s="91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92"/>
      <c r="AS105" s="92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  <c r="BI105" s="136"/>
      <c r="BJ105" s="137"/>
    </row>
    <row r="106" spans="1:62" ht="15.75" customHeight="1" x14ac:dyDescent="0.3">
      <c r="A106" s="148"/>
      <c r="B106" s="29" t="s">
        <v>7</v>
      </c>
      <c r="C106" s="22"/>
      <c r="D106" s="40">
        <v>2000</v>
      </c>
      <c r="E106" s="157"/>
      <c r="F106" s="34" t="str">
        <f t="shared" si="1"/>
        <v/>
      </c>
      <c r="H106" s="91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92"/>
      <c r="AS106" s="92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  <c r="BI106" s="136"/>
      <c r="BJ106" s="137"/>
    </row>
    <row r="107" spans="1:62" ht="15.75" customHeight="1" x14ac:dyDescent="0.3">
      <c r="A107" s="148"/>
      <c r="B107" s="29" t="s">
        <v>28</v>
      </c>
      <c r="C107" s="22"/>
      <c r="D107" s="40"/>
      <c r="E107" s="157"/>
      <c r="F107" s="34" t="str">
        <f t="shared" si="1"/>
        <v/>
      </c>
      <c r="H107" s="91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13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92"/>
      <c r="AS107" s="92"/>
      <c r="AT107" s="136"/>
      <c r="AU107" s="136"/>
      <c r="AV107" s="136"/>
      <c r="AW107" s="136"/>
      <c r="AX107" s="136"/>
      <c r="AY107" s="136"/>
      <c r="AZ107" s="136"/>
      <c r="BA107" s="136"/>
      <c r="BB107" s="136"/>
      <c r="BC107" s="136"/>
      <c r="BD107" s="136"/>
      <c r="BE107" s="136"/>
      <c r="BF107" s="136"/>
      <c r="BG107" s="136"/>
      <c r="BH107" s="136"/>
      <c r="BI107" s="136"/>
      <c r="BJ107" s="137"/>
    </row>
    <row r="108" spans="1:62" ht="15.75" customHeight="1" x14ac:dyDescent="0.3">
      <c r="A108" s="148"/>
      <c r="B108" s="29" t="s">
        <v>28</v>
      </c>
      <c r="C108" s="22"/>
      <c r="D108" s="40"/>
      <c r="E108" s="157"/>
      <c r="F108" s="34" t="str">
        <f t="shared" si="1"/>
        <v/>
      </c>
      <c r="H108" s="91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92"/>
      <c r="AS108" s="92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6"/>
      <c r="BH108" s="136"/>
      <c r="BI108" s="136"/>
      <c r="BJ108" s="137"/>
    </row>
    <row r="109" spans="1:62" ht="15.75" customHeight="1" x14ac:dyDescent="0.3">
      <c r="A109" s="147"/>
      <c r="B109" s="30" t="s">
        <v>28</v>
      </c>
      <c r="C109" s="21"/>
      <c r="D109" s="41"/>
      <c r="E109" s="158"/>
      <c r="F109" s="35" t="str">
        <f t="shared" si="1"/>
        <v/>
      </c>
      <c r="H109" s="132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42"/>
      <c r="AG109" s="142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33"/>
      <c r="AS109" s="133"/>
      <c r="AT109" s="142"/>
      <c r="AU109" s="142"/>
      <c r="AV109" s="142"/>
      <c r="AW109" s="142"/>
      <c r="AX109" s="142"/>
      <c r="AY109" s="142"/>
      <c r="AZ109" s="142"/>
      <c r="BA109" s="142"/>
      <c r="BB109" s="142"/>
      <c r="BC109" s="142"/>
      <c r="BD109" s="142"/>
      <c r="BE109" s="142"/>
      <c r="BF109" s="142"/>
      <c r="BG109" s="142"/>
      <c r="BH109" s="142"/>
      <c r="BI109" s="142"/>
      <c r="BJ109" s="143"/>
    </row>
    <row r="110" spans="1:62" ht="15.75" customHeight="1" x14ac:dyDescent="0.3">
      <c r="A110" s="146" t="s">
        <v>179</v>
      </c>
      <c r="B110" s="28" t="s">
        <v>83</v>
      </c>
      <c r="C110" s="20"/>
      <c r="D110" s="39">
        <v>15000</v>
      </c>
      <c r="E110" s="156"/>
      <c r="F110" s="33" t="str">
        <f t="shared" si="1"/>
        <v/>
      </c>
      <c r="H110" s="134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35"/>
      <c r="AS110" s="135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4"/>
      <c r="BE110" s="144"/>
      <c r="BF110" s="144"/>
      <c r="BG110" s="144"/>
      <c r="BH110" s="144"/>
      <c r="BI110" s="144"/>
      <c r="BJ110" s="145"/>
    </row>
    <row r="111" spans="1:62" ht="15.75" customHeight="1" x14ac:dyDescent="0.3">
      <c r="A111" s="148"/>
      <c r="B111" s="29" t="s">
        <v>81</v>
      </c>
      <c r="C111" s="22"/>
      <c r="D111" s="40"/>
      <c r="E111" s="157"/>
      <c r="F111" s="34" t="str">
        <f t="shared" si="1"/>
        <v/>
      </c>
      <c r="H111" s="91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92"/>
      <c r="AS111" s="92"/>
      <c r="AT111" s="136"/>
      <c r="AU111" s="136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36"/>
      <c r="BH111" s="136"/>
      <c r="BI111" s="136"/>
      <c r="BJ111" s="137"/>
    </row>
    <row r="112" spans="1:62" ht="15.75" customHeight="1" x14ac:dyDescent="0.3">
      <c r="A112" s="148"/>
      <c r="B112" s="29" t="s">
        <v>82</v>
      </c>
      <c r="C112" s="22"/>
      <c r="D112" s="40">
        <v>10000</v>
      </c>
      <c r="E112" s="157"/>
      <c r="F112" s="34" t="str">
        <f t="shared" si="1"/>
        <v/>
      </c>
      <c r="H112" s="91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136"/>
      <c r="AG112" s="136"/>
      <c r="AH112" s="136"/>
      <c r="AI112" s="136"/>
      <c r="AJ112" s="136"/>
      <c r="AK112" s="136"/>
      <c r="AL112" s="136"/>
      <c r="AM112" s="136"/>
      <c r="AN112" s="136"/>
      <c r="AO112" s="136"/>
      <c r="AP112" s="136"/>
      <c r="AQ112" s="136"/>
      <c r="AR112" s="92"/>
      <c r="AS112" s="92"/>
      <c r="AT112" s="136"/>
      <c r="AU112" s="136"/>
      <c r="AV112" s="136"/>
      <c r="AW112" s="136"/>
      <c r="AX112" s="136"/>
      <c r="AY112" s="136"/>
      <c r="AZ112" s="136"/>
      <c r="BA112" s="136"/>
      <c r="BB112" s="136"/>
      <c r="BC112" s="136"/>
      <c r="BD112" s="136"/>
      <c r="BE112" s="136"/>
      <c r="BF112" s="136"/>
      <c r="BG112" s="136"/>
      <c r="BH112" s="136"/>
      <c r="BI112" s="136"/>
      <c r="BJ112" s="137"/>
    </row>
    <row r="113" spans="1:62" ht="15.75" customHeight="1" x14ac:dyDescent="0.3">
      <c r="A113" s="148"/>
      <c r="B113" s="29" t="s">
        <v>81</v>
      </c>
      <c r="C113" s="22"/>
      <c r="D113" s="40"/>
      <c r="E113" s="157"/>
      <c r="F113" s="34" t="str">
        <f t="shared" si="1"/>
        <v/>
      </c>
      <c r="H113" s="91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92"/>
      <c r="AS113" s="92"/>
      <c r="AT113" s="136"/>
      <c r="AU113" s="136"/>
      <c r="AV113" s="136"/>
      <c r="AW113" s="136"/>
      <c r="AX113" s="136"/>
      <c r="AY113" s="136"/>
      <c r="AZ113" s="136"/>
      <c r="BA113" s="136"/>
      <c r="BB113" s="136"/>
      <c r="BC113" s="136"/>
      <c r="BD113" s="136"/>
      <c r="BE113" s="136"/>
      <c r="BF113" s="136"/>
      <c r="BG113" s="136"/>
      <c r="BH113" s="136"/>
      <c r="BI113" s="136"/>
      <c r="BJ113" s="137"/>
    </row>
    <row r="114" spans="1:62" ht="15.75" customHeight="1" x14ac:dyDescent="0.3">
      <c r="A114" s="148"/>
      <c r="B114" s="29" t="s">
        <v>28</v>
      </c>
      <c r="C114" s="22"/>
      <c r="D114" s="40"/>
      <c r="E114" s="157"/>
      <c r="F114" s="34" t="str">
        <f t="shared" si="1"/>
        <v/>
      </c>
      <c r="H114" s="91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136"/>
      <c r="AG114" s="136"/>
      <c r="AH114" s="136"/>
      <c r="AI114" s="136"/>
      <c r="AJ114" s="136"/>
      <c r="AK114" s="136"/>
      <c r="AL114" s="136"/>
      <c r="AM114" s="136"/>
      <c r="AN114" s="136"/>
      <c r="AO114" s="136"/>
      <c r="AP114" s="136"/>
      <c r="AQ114" s="136"/>
      <c r="AR114" s="92"/>
      <c r="AS114" s="92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136"/>
      <c r="BI114" s="136"/>
      <c r="BJ114" s="137"/>
    </row>
    <row r="115" spans="1:62" ht="15.75" customHeight="1" x14ac:dyDescent="0.3">
      <c r="A115" s="148"/>
      <c r="B115" s="29" t="s">
        <v>28</v>
      </c>
      <c r="C115" s="22"/>
      <c r="D115" s="40"/>
      <c r="E115" s="157"/>
      <c r="F115" s="34" t="str">
        <f t="shared" si="1"/>
        <v/>
      </c>
      <c r="H115" s="91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136"/>
      <c r="AG115" s="136"/>
      <c r="AH115" s="136"/>
      <c r="AI115" s="136"/>
      <c r="AJ115" s="136"/>
      <c r="AK115" s="136"/>
      <c r="AL115" s="136"/>
      <c r="AM115" s="136"/>
      <c r="AN115" s="136"/>
      <c r="AO115" s="136"/>
      <c r="AP115" s="136"/>
      <c r="AQ115" s="136"/>
      <c r="AR115" s="92"/>
      <c r="AS115" s="92"/>
      <c r="AT115" s="136"/>
      <c r="AU115" s="136"/>
      <c r="AV115" s="136"/>
      <c r="AW115" s="136"/>
      <c r="AX115" s="136"/>
      <c r="AY115" s="136"/>
      <c r="AZ115" s="136"/>
      <c r="BA115" s="136"/>
      <c r="BB115" s="136"/>
      <c r="BC115" s="136"/>
      <c r="BD115" s="136"/>
      <c r="BE115" s="136"/>
      <c r="BF115" s="136"/>
      <c r="BG115" s="136"/>
      <c r="BH115" s="136"/>
      <c r="BI115" s="136"/>
      <c r="BJ115" s="137"/>
    </row>
    <row r="116" spans="1:62" ht="15.75" customHeight="1" x14ac:dyDescent="0.3">
      <c r="A116" s="147"/>
      <c r="B116" s="30" t="s">
        <v>28</v>
      </c>
      <c r="C116" s="21"/>
      <c r="D116" s="41"/>
      <c r="E116" s="158"/>
      <c r="F116" s="35" t="str">
        <f t="shared" si="1"/>
        <v/>
      </c>
      <c r="H116" s="93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94"/>
      <c r="AS116" s="94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  <c r="BJ116" s="139"/>
    </row>
    <row r="117" spans="1:62" ht="15.75" customHeight="1" x14ac:dyDescent="0.3">
      <c r="A117" s="146" t="s">
        <v>180</v>
      </c>
      <c r="B117" s="28" t="s">
        <v>84</v>
      </c>
      <c r="C117" s="20"/>
      <c r="D117" s="39"/>
      <c r="E117" s="156"/>
      <c r="F117" s="33" t="str">
        <f t="shared" si="1"/>
        <v/>
      </c>
      <c r="H117" s="129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30"/>
      <c r="AS117" s="13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  <c r="BJ117" s="141"/>
    </row>
    <row r="118" spans="1:62" ht="15.75" customHeight="1" x14ac:dyDescent="0.3">
      <c r="A118" s="148"/>
      <c r="B118" s="29" t="s">
        <v>85</v>
      </c>
      <c r="C118" s="22"/>
      <c r="D118" s="40">
        <v>850</v>
      </c>
      <c r="E118" s="157"/>
      <c r="F118" s="34" t="str">
        <f t="shared" si="1"/>
        <v/>
      </c>
      <c r="H118" s="91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92"/>
      <c r="AS118" s="92"/>
      <c r="AT118" s="136"/>
      <c r="AU118" s="136"/>
      <c r="AV118" s="136"/>
      <c r="AW118" s="136"/>
      <c r="AX118" s="136"/>
      <c r="AY118" s="136"/>
      <c r="AZ118" s="136"/>
      <c r="BA118" s="136"/>
      <c r="BB118" s="136"/>
      <c r="BC118" s="136"/>
      <c r="BD118" s="136"/>
      <c r="BE118" s="136"/>
      <c r="BF118" s="136"/>
      <c r="BG118" s="136"/>
      <c r="BH118" s="136"/>
      <c r="BI118" s="136"/>
      <c r="BJ118" s="137"/>
    </row>
    <row r="119" spans="1:62" ht="15.75" customHeight="1" x14ac:dyDescent="0.3">
      <c r="A119" s="148"/>
      <c r="B119" s="29" t="s">
        <v>86</v>
      </c>
      <c r="C119" s="22"/>
      <c r="D119" s="40">
        <v>2000</v>
      </c>
      <c r="E119" s="157"/>
      <c r="F119" s="34" t="str">
        <f t="shared" si="1"/>
        <v/>
      </c>
      <c r="H119" s="91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136"/>
      <c r="AG119" s="136"/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  <c r="AR119" s="92"/>
      <c r="AS119" s="92"/>
      <c r="AT119" s="136"/>
      <c r="AU119" s="136"/>
      <c r="AV119" s="136"/>
      <c r="AW119" s="136"/>
      <c r="AX119" s="136"/>
      <c r="AY119" s="136"/>
      <c r="AZ119" s="136"/>
      <c r="BA119" s="136"/>
      <c r="BB119" s="136"/>
      <c r="BC119" s="136"/>
      <c r="BD119" s="136"/>
      <c r="BE119" s="136"/>
      <c r="BF119" s="136"/>
      <c r="BG119" s="136"/>
      <c r="BH119" s="136"/>
      <c r="BI119" s="136"/>
      <c r="BJ119" s="137"/>
    </row>
    <row r="120" spans="1:62" ht="15.75" customHeight="1" x14ac:dyDescent="0.3">
      <c r="A120" s="148"/>
      <c r="B120" s="29" t="s">
        <v>87</v>
      </c>
      <c r="C120" s="22"/>
      <c r="D120" s="40"/>
      <c r="E120" s="157"/>
      <c r="F120" s="34" t="str">
        <f t="shared" si="1"/>
        <v/>
      </c>
      <c r="H120" s="91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136"/>
      <c r="AG120" s="136"/>
      <c r="AH120" s="136"/>
      <c r="AI120" s="136"/>
      <c r="AJ120" s="136"/>
      <c r="AK120" s="136"/>
      <c r="AL120" s="136"/>
      <c r="AM120" s="136"/>
      <c r="AN120" s="136"/>
      <c r="AO120" s="136"/>
      <c r="AP120" s="136"/>
      <c r="AQ120" s="136"/>
      <c r="AR120" s="92"/>
      <c r="AS120" s="92"/>
      <c r="AT120" s="136"/>
      <c r="AU120" s="136"/>
      <c r="AV120" s="136"/>
      <c r="AW120" s="136"/>
      <c r="AX120" s="136"/>
      <c r="AY120" s="136"/>
      <c r="AZ120" s="136"/>
      <c r="BA120" s="136"/>
      <c r="BB120" s="136"/>
      <c r="BC120" s="136"/>
      <c r="BD120" s="136"/>
      <c r="BE120" s="136"/>
      <c r="BF120" s="136"/>
      <c r="BG120" s="136"/>
      <c r="BH120" s="136"/>
      <c r="BI120" s="136"/>
      <c r="BJ120" s="137"/>
    </row>
    <row r="121" spans="1:62" ht="15.75" customHeight="1" x14ac:dyDescent="0.3">
      <c r="A121" s="148"/>
      <c r="B121" s="29" t="s">
        <v>88</v>
      </c>
      <c r="C121" s="22"/>
      <c r="D121" s="40"/>
      <c r="E121" s="157"/>
      <c r="F121" s="34" t="str">
        <f t="shared" si="1"/>
        <v/>
      </c>
      <c r="H121" s="91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136"/>
      <c r="AG121" s="136"/>
      <c r="AH121" s="136"/>
      <c r="AI121" s="136"/>
      <c r="AJ121" s="136"/>
      <c r="AK121" s="136"/>
      <c r="AL121" s="136"/>
      <c r="AM121" s="136"/>
      <c r="AN121" s="136"/>
      <c r="AO121" s="136"/>
      <c r="AP121" s="136"/>
      <c r="AQ121" s="136"/>
      <c r="AR121" s="92"/>
      <c r="AS121" s="92"/>
      <c r="AT121" s="136"/>
      <c r="AU121" s="136"/>
      <c r="AV121" s="136"/>
      <c r="AW121" s="136"/>
      <c r="AX121" s="136"/>
      <c r="AY121" s="136"/>
      <c r="AZ121" s="136"/>
      <c r="BA121" s="136"/>
      <c r="BB121" s="136"/>
      <c r="BC121" s="136"/>
      <c r="BD121" s="136"/>
      <c r="BE121" s="136"/>
      <c r="BF121" s="136"/>
      <c r="BG121" s="136"/>
      <c r="BH121" s="136"/>
      <c r="BI121" s="136"/>
      <c r="BJ121" s="137"/>
    </row>
    <row r="122" spans="1:62" ht="15.75" customHeight="1" x14ac:dyDescent="0.3">
      <c r="A122" s="148"/>
      <c r="B122" s="29" t="s">
        <v>28</v>
      </c>
      <c r="C122" s="22"/>
      <c r="D122" s="40"/>
      <c r="E122" s="157"/>
      <c r="F122" s="34" t="str">
        <f t="shared" si="1"/>
        <v/>
      </c>
      <c r="H122" s="91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136"/>
      <c r="AG122" s="136"/>
      <c r="AH122" s="136"/>
      <c r="AI122" s="136"/>
      <c r="AJ122" s="136"/>
      <c r="AK122" s="136"/>
      <c r="AL122" s="136"/>
      <c r="AM122" s="136"/>
      <c r="AN122" s="136"/>
      <c r="AO122" s="136"/>
      <c r="AP122" s="136"/>
      <c r="AQ122" s="136"/>
      <c r="AR122" s="92"/>
      <c r="AS122" s="92"/>
      <c r="AT122" s="136"/>
      <c r="AU122" s="136"/>
      <c r="AV122" s="136"/>
      <c r="AW122" s="136"/>
      <c r="AX122" s="136"/>
      <c r="AY122" s="136"/>
      <c r="AZ122" s="136"/>
      <c r="BA122" s="136"/>
      <c r="BB122" s="136"/>
      <c r="BC122" s="136"/>
      <c r="BD122" s="136"/>
      <c r="BE122" s="136"/>
      <c r="BF122" s="136"/>
      <c r="BG122" s="136"/>
      <c r="BH122" s="136"/>
      <c r="BI122" s="136"/>
      <c r="BJ122" s="137"/>
    </row>
    <row r="123" spans="1:62" ht="15.75" customHeight="1" x14ac:dyDescent="0.3">
      <c r="A123" s="147"/>
      <c r="B123" s="30" t="s">
        <v>28</v>
      </c>
      <c r="C123" s="21"/>
      <c r="D123" s="41"/>
      <c r="E123" s="158"/>
      <c r="F123" s="35" t="str">
        <f t="shared" si="1"/>
        <v/>
      </c>
      <c r="H123" s="132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42"/>
      <c r="AG123" s="142"/>
      <c r="AH123" s="142"/>
      <c r="AI123" s="142"/>
      <c r="AJ123" s="142"/>
      <c r="AK123" s="142"/>
      <c r="AL123" s="142"/>
      <c r="AM123" s="142"/>
      <c r="AN123" s="142"/>
      <c r="AO123" s="142"/>
      <c r="AP123" s="142"/>
      <c r="AQ123" s="142"/>
      <c r="AR123" s="133"/>
      <c r="AS123" s="133"/>
      <c r="AT123" s="142"/>
      <c r="AU123" s="142"/>
      <c r="AV123" s="142"/>
      <c r="AW123" s="142"/>
      <c r="AX123" s="142"/>
      <c r="AY123" s="142"/>
      <c r="AZ123" s="142"/>
      <c r="BA123" s="142"/>
      <c r="BB123" s="142"/>
      <c r="BC123" s="142"/>
      <c r="BD123" s="142"/>
      <c r="BE123" s="142"/>
      <c r="BF123" s="142"/>
      <c r="BG123" s="142"/>
      <c r="BH123" s="142"/>
      <c r="BI123" s="142"/>
      <c r="BJ123" s="143"/>
    </row>
    <row r="124" spans="1:62" ht="15.75" customHeight="1" x14ac:dyDescent="0.3">
      <c r="A124" s="149" t="s">
        <v>181</v>
      </c>
      <c r="B124" s="28" t="s">
        <v>8</v>
      </c>
      <c r="C124" s="20"/>
      <c r="D124" s="39"/>
      <c r="E124" s="156"/>
      <c r="F124" s="33" t="str">
        <f t="shared" si="1"/>
        <v/>
      </c>
      <c r="H124" s="134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35"/>
      <c r="AS124" s="135"/>
      <c r="AT124" s="144"/>
      <c r="AU124" s="144"/>
      <c r="AV124" s="144"/>
      <c r="AW124" s="144"/>
      <c r="AX124" s="144"/>
      <c r="AY124" s="144"/>
      <c r="AZ124" s="144"/>
      <c r="BA124" s="144"/>
      <c r="BB124" s="144"/>
      <c r="BC124" s="144"/>
      <c r="BD124" s="144"/>
      <c r="BE124" s="144"/>
      <c r="BF124" s="144"/>
      <c r="BG124" s="144"/>
      <c r="BH124" s="144"/>
      <c r="BI124" s="144"/>
      <c r="BJ124" s="145"/>
    </row>
    <row r="125" spans="1:62" ht="15.75" customHeight="1" x14ac:dyDescent="0.3">
      <c r="A125" s="150"/>
      <c r="B125" s="29" t="s">
        <v>9</v>
      </c>
      <c r="C125" s="22"/>
      <c r="D125" s="40"/>
      <c r="E125" s="157"/>
      <c r="F125" s="34" t="str">
        <f t="shared" si="1"/>
        <v/>
      </c>
      <c r="H125" s="91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136"/>
      <c r="AG125" s="136"/>
      <c r="AH125" s="136"/>
      <c r="AI125" s="136"/>
      <c r="AJ125" s="136"/>
      <c r="AK125" s="136"/>
      <c r="AL125" s="136"/>
      <c r="AM125" s="136"/>
      <c r="AN125" s="136"/>
      <c r="AO125" s="136"/>
      <c r="AP125" s="136"/>
      <c r="AQ125" s="136"/>
      <c r="AR125" s="92"/>
      <c r="AS125" s="92"/>
      <c r="AT125" s="136"/>
      <c r="AU125" s="136"/>
      <c r="AV125" s="136"/>
      <c r="AW125" s="136"/>
      <c r="AX125" s="136"/>
      <c r="AY125" s="136"/>
      <c r="AZ125" s="136"/>
      <c r="BA125" s="136"/>
      <c r="BB125" s="136"/>
      <c r="BC125" s="136"/>
      <c r="BD125" s="136"/>
      <c r="BE125" s="136"/>
      <c r="BF125" s="136"/>
      <c r="BG125" s="136"/>
      <c r="BH125" s="136"/>
      <c r="BI125" s="136"/>
      <c r="BJ125" s="137"/>
    </row>
    <row r="126" spans="1:62" ht="15.75" customHeight="1" x14ac:dyDescent="0.3">
      <c r="A126" s="150"/>
      <c r="B126" s="29" t="s">
        <v>10</v>
      </c>
      <c r="C126" s="22"/>
      <c r="D126" s="40"/>
      <c r="E126" s="157"/>
      <c r="F126" s="34" t="str">
        <f t="shared" si="1"/>
        <v/>
      </c>
      <c r="H126" s="91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136"/>
      <c r="AG126" s="136"/>
      <c r="AH126" s="136"/>
      <c r="AI126" s="136"/>
      <c r="AJ126" s="136"/>
      <c r="AK126" s="136"/>
      <c r="AL126" s="136"/>
      <c r="AM126" s="136"/>
      <c r="AN126" s="136"/>
      <c r="AO126" s="136"/>
      <c r="AP126" s="136"/>
      <c r="AQ126" s="136"/>
      <c r="AR126" s="92"/>
      <c r="AS126" s="92"/>
      <c r="AT126" s="136"/>
      <c r="AU126" s="136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36"/>
      <c r="BH126" s="136"/>
      <c r="BI126" s="136"/>
      <c r="BJ126" s="137"/>
    </row>
    <row r="127" spans="1:62" ht="15.75" customHeight="1" x14ac:dyDescent="0.3">
      <c r="A127" s="150"/>
      <c r="B127" s="29" t="s">
        <v>11</v>
      </c>
      <c r="C127" s="22"/>
      <c r="D127" s="40"/>
      <c r="E127" s="157"/>
      <c r="F127" s="34" t="str">
        <f t="shared" si="1"/>
        <v/>
      </c>
      <c r="H127" s="91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92"/>
      <c r="AS127" s="92"/>
      <c r="AT127" s="136"/>
      <c r="AU127" s="136"/>
      <c r="AV127" s="136"/>
      <c r="AW127" s="136"/>
      <c r="AX127" s="136"/>
      <c r="AY127" s="136"/>
      <c r="AZ127" s="136"/>
      <c r="BA127" s="136"/>
      <c r="BB127" s="136"/>
      <c r="BC127" s="136"/>
      <c r="BD127" s="136"/>
      <c r="BE127" s="136"/>
      <c r="BF127" s="136"/>
      <c r="BG127" s="136"/>
      <c r="BH127" s="136"/>
      <c r="BI127" s="136"/>
      <c r="BJ127" s="137"/>
    </row>
    <row r="128" spans="1:62" ht="15.75" customHeight="1" x14ac:dyDescent="0.3">
      <c r="A128" s="150"/>
      <c r="B128" s="29" t="s">
        <v>28</v>
      </c>
      <c r="C128" s="22"/>
      <c r="D128" s="40"/>
      <c r="E128" s="157"/>
      <c r="F128" s="34" t="str">
        <f t="shared" si="1"/>
        <v/>
      </c>
      <c r="H128" s="91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136"/>
      <c r="AG128" s="136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92"/>
      <c r="AS128" s="92"/>
      <c r="AT128" s="136"/>
      <c r="AU128" s="136"/>
      <c r="AV128" s="136"/>
      <c r="AW128" s="136"/>
      <c r="AX128" s="136"/>
      <c r="AY128" s="136"/>
      <c r="AZ128" s="136"/>
      <c r="BA128" s="136"/>
      <c r="BB128" s="136"/>
      <c r="BC128" s="136"/>
      <c r="BD128" s="136"/>
      <c r="BE128" s="136"/>
      <c r="BF128" s="136"/>
      <c r="BG128" s="136"/>
      <c r="BH128" s="136"/>
      <c r="BI128" s="136"/>
      <c r="BJ128" s="137"/>
    </row>
    <row r="129" spans="1:62" ht="15.75" customHeight="1" x14ac:dyDescent="0.3">
      <c r="A129" s="150"/>
      <c r="B129" s="29" t="s">
        <v>28</v>
      </c>
      <c r="C129" s="22"/>
      <c r="D129" s="40"/>
      <c r="E129" s="157"/>
      <c r="F129" s="34" t="str">
        <f t="shared" si="1"/>
        <v/>
      </c>
      <c r="H129" s="91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136"/>
      <c r="AG129" s="136"/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  <c r="AR129" s="92"/>
      <c r="AS129" s="92"/>
      <c r="AT129" s="136"/>
      <c r="AU129" s="136"/>
      <c r="AV129" s="136"/>
      <c r="AW129" s="136"/>
      <c r="AX129" s="136"/>
      <c r="AY129" s="136"/>
      <c r="AZ129" s="136"/>
      <c r="BA129" s="136"/>
      <c r="BB129" s="136"/>
      <c r="BC129" s="136"/>
      <c r="BD129" s="136"/>
      <c r="BE129" s="136"/>
      <c r="BF129" s="136"/>
      <c r="BG129" s="136"/>
      <c r="BH129" s="136"/>
      <c r="BI129" s="136"/>
      <c r="BJ129" s="137"/>
    </row>
    <row r="130" spans="1:62" ht="15.75" customHeight="1" x14ac:dyDescent="0.3">
      <c r="A130" s="151"/>
      <c r="B130" s="30" t="s">
        <v>28</v>
      </c>
      <c r="C130" s="21"/>
      <c r="D130" s="41"/>
      <c r="E130" s="158"/>
      <c r="F130" s="35" t="str">
        <f t="shared" si="1"/>
        <v/>
      </c>
      <c r="H130" s="93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94"/>
      <c r="AS130" s="94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  <c r="BJ130" s="139"/>
    </row>
    <row r="131" spans="1:62" ht="15.75" customHeight="1" x14ac:dyDescent="0.3">
      <c r="A131" s="149" t="s">
        <v>182</v>
      </c>
      <c r="B131" s="28" t="s">
        <v>28</v>
      </c>
      <c r="C131" s="20"/>
      <c r="D131" s="39"/>
      <c r="E131" s="156"/>
      <c r="F131" s="33" t="str">
        <f t="shared" si="1"/>
        <v/>
      </c>
      <c r="H131" s="129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30"/>
      <c r="AS131" s="13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  <c r="BJ131" s="141"/>
    </row>
    <row r="132" spans="1:62" ht="15.75" customHeight="1" x14ac:dyDescent="0.3">
      <c r="A132" s="150"/>
      <c r="B132" s="29" t="s">
        <v>28</v>
      </c>
      <c r="C132" s="22"/>
      <c r="D132" s="40"/>
      <c r="E132" s="157"/>
      <c r="F132" s="34" t="str">
        <f t="shared" si="1"/>
        <v/>
      </c>
      <c r="H132" s="91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  <c r="AR132" s="92"/>
      <c r="AS132" s="92"/>
      <c r="AT132" s="136"/>
      <c r="AU132" s="136"/>
      <c r="AV132" s="136"/>
      <c r="AW132" s="136"/>
      <c r="AX132" s="136"/>
      <c r="AY132" s="136"/>
      <c r="AZ132" s="136"/>
      <c r="BA132" s="136"/>
      <c r="BB132" s="136"/>
      <c r="BC132" s="136"/>
      <c r="BD132" s="136"/>
      <c r="BE132" s="136"/>
      <c r="BF132" s="136"/>
      <c r="BG132" s="136"/>
      <c r="BH132" s="136"/>
      <c r="BI132" s="136"/>
      <c r="BJ132" s="137"/>
    </row>
    <row r="133" spans="1:62" ht="15.75" customHeight="1" x14ac:dyDescent="0.3">
      <c r="A133" s="150"/>
      <c r="B133" s="29" t="s">
        <v>28</v>
      </c>
      <c r="C133" s="22"/>
      <c r="D133" s="40"/>
      <c r="E133" s="157"/>
      <c r="F133" s="34" t="str">
        <f t="shared" si="1"/>
        <v/>
      </c>
      <c r="H133" s="91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  <c r="AR133" s="92"/>
      <c r="AS133" s="92"/>
      <c r="AT133" s="136"/>
      <c r="AU133" s="136"/>
      <c r="AV133" s="136"/>
      <c r="AW133" s="136"/>
      <c r="AX133" s="136"/>
      <c r="AY133" s="136"/>
      <c r="AZ133" s="136"/>
      <c r="BA133" s="136"/>
      <c r="BB133" s="136"/>
      <c r="BC133" s="136"/>
      <c r="BD133" s="136"/>
      <c r="BE133" s="136"/>
      <c r="BF133" s="136"/>
      <c r="BG133" s="136"/>
      <c r="BH133" s="136"/>
      <c r="BI133" s="136"/>
      <c r="BJ133" s="137"/>
    </row>
    <row r="134" spans="1:62" ht="15.75" customHeight="1" x14ac:dyDescent="0.3">
      <c r="A134" s="150"/>
      <c r="B134" s="29" t="s">
        <v>28</v>
      </c>
      <c r="C134" s="22"/>
      <c r="D134" s="40"/>
      <c r="E134" s="157"/>
      <c r="F134" s="34" t="str">
        <f t="shared" si="1"/>
        <v/>
      </c>
      <c r="H134" s="91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136"/>
      <c r="AG134" s="136"/>
      <c r="AH134" s="136"/>
      <c r="AI134" s="136"/>
      <c r="AJ134" s="136"/>
      <c r="AK134" s="136"/>
      <c r="AL134" s="136"/>
      <c r="AM134" s="136"/>
      <c r="AN134" s="136"/>
      <c r="AO134" s="136"/>
      <c r="AP134" s="136"/>
      <c r="AQ134" s="136"/>
      <c r="AR134" s="92"/>
      <c r="AS134" s="92"/>
      <c r="AT134" s="136"/>
      <c r="AU134" s="136"/>
      <c r="AV134" s="136"/>
      <c r="AW134" s="136"/>
      <c r="AX134" s="136"/>
      <c r="AY134" s="136"/>
      <c r="AZ134" s="136"/>
      <c r="BA134" s="136"/>
      <c r="BB134" s="136"/>
      <c r="BC134" s="136"/>
      <c r="BD134" s="136"/>
      <c r="BE134" s="136"/>
      <c r="BF134" s="136"/>
      <c r="BG134" s="136"/>
      <c r="BH134" s="136"/>
      <c r="BI134" s="136"/>
      <c r="BJ134" s="137"/>
    </row>
    <row r="135" spans="1:62" ht="15.75" customHeight="1" x14ac:dyDescent="0.3">
      <c r="A135" s="150"/>
      <c r="B135" s="29" t="s">
        <v>28</v>
      </c>
      <c r="C135" s="22"/>
      <c r="D135" s="40"/>
      <c r="E135" s="157"/>
      <c r="F135" s="34" t="str">
        <f t="shared" si="1"/>
        <v/>
      </c>
      <c r="H135" s="91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136"/>
      <c r="AG135" s="136"/>
      <c r="AH135" s="136"/>
      <c r="AI135" s="136"/>
      <c r="AJ135" s="136"/>
      <c r="AK135" s="136"/>
      <c r="AL135" s="136"/>
      <c r="AM135" s="136"/>
      <c r="AN135" s="136"/>
      <c r="AO135" s="136"/>
      <c r="AP135" s="136"/>
      <c r="AQ135" s="136"/>
      <c r="AR135" s="92"/>
      <c r="AS135" s="92"/>
      <c r="AT135" s="136"/>
      <c r="AU135" s="136"/>
      <c r="AV135" s="136"/>
      <c r="AW135" s="136"/>
      <c r="AX135" s="136"/>
      <c r="AY135" s="136"/>
      <c r="AZ135" s="136"/>
      <c r="BA135" s="136"/>
      <c r="BB135" s="136"/>
      <c r="BC135" s="136"/>
      <c r="BD135" s="136"/>
      <c r="BE135" s="136"/>
      <c r="BF135" s="136"/>
      <c r="BG135" s="136"/>
      <c r="BH135" s="136"/>
      <c r="BI135" s="136"/>
      <c r="BJ135" s="137"/>
    </row>
    <row r="136" spans="1:62" ht="15.75" customHeight="1" x14ac:dyDescent="0.3">
      <c r="A136" s="150"/>
      <c r="B136" s="29" t="s">
        <v>28</v>
      </c>
      <c r="C136" s="22"/>
      <c r="D136" s="40"/>
      <c r="E136" s="157"/>
      <c r="F136" s="34" t="str">
        <f t="shared" ref="F136:F137" si="2">IF(OR(ISBLANK(D136),ISBLANK(E136)),"",E136-D136)</f>
        <v/>
      </c>
      <c r="H136" s="91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136"/>
      <c r="AG136" s="136"/>
      <c r="AH136" s="136"/>
      <c r="AI136" s="136"/>
      <c r="AJ136" s="136"/>
      <c r="AK136" s="136"/>
      <c r="AL136" s="136"/>
      <c r="AM136" s="136"/>
      <c r="AN136" s="136"/>
      <c r="AO136" s="136"/>
      <c r="AP136" s="136"/>
      <c r="AQ136" s="136"/>
      <c r="AR136" s="92"/>
      <c r="AS136" s="92"/>
      <c r="AT136" s="136"/>
      <c r="AU136" s="136"/>
      <c r="AV136" s="136"/>
      <c r="AW136" s="136"/>
      <c r="AX136" s="136"/>
      <c r="AY136" s="136"/>
      <c r="AZ136" s="136"/>
      <c r="BA136" s="136"/>
      <c r="BB136" s="136"/>
      <c r="BC136" s="136"/>
      <c r="BD136" s="136"/>
      <c r="BE136" s="136"/>
      <c r="BF136" s="136"/>
      <c r="BG136" s="136"/>
      <c r="BH136" s="136"/>
      <c r="BI136" s="136"/>
      <c r="BJ136" s="137"/>
    </row>
    <row r="137" spans="1:62" ht="15.75" customHeight="1" x14ac:dyDescent="0.3">
      <c r="A137" s="151"/>
      <c r="B137" s="30" t="s">
        <v>28</v>
      </c>
      <c r="C137" s="21"/>
      <c r="D137" s="41"/>
      <c r="E137" s="158"/>
      <c r="F137" s="35" t="str">
        <f t="shared" si="2"/>
        <v/>
      </c>
      <c r="H137" s="93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94"/>
      <c r="AS137" s="94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  <c r="BJ137" s="139"/>
    </row>
    <row r="138" spans="1:62" ht="18" x14ac:dyDescent="0.35">
      <c r="A138" s="47" t="s">
        <v>12</v>
      </c>
      <c r="B138" s="49"/>
      <c r="C138" s="48"/>
      <c r="D138" s="45">
        <f>SUM(D7:D137)</f>
        <v>338450</v>
      </c>
      <c r="E138" s="45">
        <f>SUM(E7:E137)</f>
        <v>88454</v>
      </c>
      <c r="F138" s="44">
        <f>SUM(F7:F137)</f>
        <v>-6046</v>
      </c>
    </row>
    <row r="140" spans="1:62" x14ac:dyDescent="0.3">
      <c r="A140" s="46" t="s">
        <v>89</v>
      </c>
      <c r="B140" s="51">
        <v>205</v>
      </c>
    </row>
    <row r="141" spans="1:62" x14ac:dyDescent="0.3">
      <c r="A141" s="46" t="s">
        <v>90</v>
      </c>
      <c r="B141" s="50">
        <f>D138/B140</f>
        <v>1650.9756097560976</v>
      </c>
    </row>
  </sheetData>
  <sheetProtection algorithmName="SHA-512" hashValue="HIKhTuefDo41bZlpbbIhjV9qyXKFxI52NdSBNjSKdY/qiEfGyjJ9gtlh6IyswHD53C3Feu/dceZaopLXkbp5IQ==" saltValue="QWICKwdZ6Xi3Ud0ZEh3RmQ==" spinCount="100000" sheet="1" objects="1" scenarios="1" formatCells="0" selectLockedCells="1"/>
  <mergeCells count="13">
    <mergeCell ref="AR3:AR5"/>
    <mergeCell ref="AW3:AW5"/>
    <mergeCell ref="BA3:BA5"/>
    <mergeCell ref="BF3:BF5"/>
    <mergeCell ref="H3:H5"/>
    <mergeCell ref="L3:L5"/>
    <mergeCell ref="Q3:Q5"/>
    <mergeCell ref="U3:U5"/>
    <mergeCell ref="Z3:Z5"/>
    <mergeCell ref="AD3:AD5"/>
    <mergeCell ref="AI3:AI5"/>
    <mergeCell ref="AM3:AM5"/>
    <mergeCell ref="M3:M5"/>
  </mergeCells>
  <phoneticPr fontId="27" type="noConversion"/>
  <conditionalFormatting sqref="F7:F138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33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8F26-3402-426D-B36F-B0D9DBFE4154}">
  <sheetPr>
    <pageSetUpPr fitToPage="1"/>
  </sheetPr>
  <dimension ref="A1:E27"/>
  <sheetViews>
    <sheetView showGridLines="0" zoomScaleNormal="100" workbookViewId="0">
      <selection activeCell="A28" sqref="A28"/>
    </sheetView>
  </sheetViews>
  <sheetFormatPr baseColWidth="10" defaultRowHeight="14.4" x14ac:dyDescent="0.3"/>
  <cols>
    <col min="1" max="1" width="32.6640625" bestFit="1" customWidth="1"/>
    <col min="2" max="2" width="20" bestFit="1" customWidth="1"/>
    <col min="3" max="3" width="21.109375" bestFit="1" customWidth="1"/>
    <col min="4" max="4" width="17.6640625" customWidth="1"/>
  </cols>
  <sheetData>
    <row r="1" spans="1:5" ht="28.8" x14ac:dyDescent="0.55000000000000004">
      <c r="A1" s="14" t="s">
        <v>137</v>
      </c>
      <c r="E1" s="167" t="s">
        <v>184</v>
      </c>
    </row>
    <row r="3" spans="1:5" ht="15.6" x14ac:dyDescent="0.3">
      <c r="A3" s="58"/>
    </row>
    <row r="5" spans="1:5" ht="28.8" x14ac:dyDescent="0.3">
      <c r="A5" s="27" t="s">
        <v>18</v>
      </c>
      <c r="B5" s="26" t="s">
        <v>19</v>
      </c>
      <c r="C5" s="26" t="s">
        <v>20</v>
      </c>
      <c r="D5" s="36" t="s">
        <v>34</v>
      </c>
    </row>
    <row r="6" spans="1:5" x14ac:dyDescent="0.3">
      <c r="A6" s="152" t="str">
        <f>'Planning et chiffrage'!A7</f>
        <v>Achat du terrain</v>
      </c>
      <c r="B6" s="56">
        <f>SUM('Planning et chiffrage'!D7:D8)</f>
        <v>80000</v>
      </c>
      <c r="C6" s="57">
        <f>SUM('Planning et chiffrage'!E7:E8)</f>
        <v>77954</v>
      </c>
      <c r="D6" s="54">
        <f>SUM('Planning et chiffrage'!F7:F8)</f>
        <v>-2046</v>
      </c>
    </row>
    <row r="7" spans="1:5" x14ac:dyDescent="0.3">
      <c r="A7" s="152" t="str">
        <f>'Planning et chiffrage'!A9</f>
        <v>Préparation du chantier</v>
      </c>
      <c r="B7" s="56">
        <f>+SUM('Planning et chiffrage'!D9:D13)</f>
        <v>8000</v>
      </c>
      <c r="C7" s="57">
        <f>+SUM('Planning et chiffrage'!E9:E13)</f>
        <v>2500</v>
      </c>
      <c r="D7" s="54">
        <f>+SUM('Planning et chiffrage'!F9:F13)</f>
        <v>-5500</v>
      </c>
    </row>
    <row r="8" spans="1:5" x14ac:dyDescent="0.3">
      <c r="A8" s="152" t="str">
        <f>'Planning et chiffrage'!A14</f>
        <v>Terrain</v>
      </c>
      <c r="B8" s="56">
        <f>SUM('Planning et chiffrage'!D14:D18)</f>
        <v>3000</v>
      </c>
      <c r="C8" s="57">
        <f>SUM('Planning et chiffrage'!E14:E18)</f>
        <v>4500</v>
      </c>
      <c r="D8" s="54">
        <f>SUM('Planning et chiffrage'!F14:F18)</f>
        <v>1500</v>
      </c>
    </row>
    <row r="9" spans="1:5" x14ac:dyDescent="0.3">
      <c r="A9" s="152" t="str">
        <f>'Planning et chiffrage'!A19</f>
        <v>Assainissement</v>
      </c>
      <c r="B9" s="56">
        <f>SUM('Planning et chiffrage'!D19:D24)</f>
        <v>6000</v>
      </c>
      <c r="C9" s="57">
        <f>SUM('Planning et chiffrage'!E19:E24)</f>
        <v>3500</v>
      </c>
      <c r="D9" s="54">
        <f>SUM('Planning et chiffrage'!F19:F24)</f>
        <v>0</v>
      </c>
    </row>
    <row r="10" spans="1:5" x14ac:dyDescent="0.3">
      <c r="A10" s="152" t="str">
        <f>'Planning et chiffrage'!A25</f>
        <v>Services collectifs</v>
      </c>
      <c r="B10" s="56">
        <f>SUM('Planning et chiffrage'!D25:D32)</f>
        <v>4600</v>
      </c>
      <c r="C10" s="57">
        <f>SUM('Planning et chiffrage'!E25:E32)</f>
        <v>0</v>
      </c>
      <c r="D10" s="54">
        <f>SUM('Planning et chiffrage'!F25:F32)</f>
        <v>0</v>
      </c>
    </row>
    <row r="11" spans="1:5" x14ac:dyDescent="0.3">
      <c r="A11" s="152" t="str">
        <f>'Planning et chiffrage'!A33</f>
        <v>Terrassement</v>
      </c>
      <c r="B11" s="56">
        <f>SUM('Planning et chiffrage'!D33:D38)</f>
        <v>6000</v>
      </c>
      <c r="C11" s="57">
        <f>SUM('Planning et chiffrage'!E33:E38)</f>
        <v>0</v>
      </c>
      <c r="D11" s="54">
        <f>SUM('Planning et chiffrage'!F33:F38)</f>
        <v>0</v>
      </c>
    </row>
    <row r="12" spans="1:5" x14ac:dyDescent="0.3">
      <c r="A12" s="152" t="str">
        <f>'Planning et chiffrage'!A39</f>
        <v>Fondations</v>
      </c>
      <c r="B12" s="56">
        <f>SUM('Planning et chiffrage'!D39:D41)</f>
        <v>12000</v>
      </c>
      <c r="C12" s="57">
        <f>SUM('Planning et chiffrage'!E39:E41)</f>
        <v>0</v>
      </c>
      <c r="D12" s="54">
        <f>SUM('Planning et chiffrage'!F39:F41)</f>
        <v>0</v>
      </c>
    </row>
    <row r="13" spans="1:5" x14ac:dyDescent="0.3">
      <c r="A13" s="152" t="str">
        <f>'Planning et chiffrage'!A42</f>
        <v>Maçonnerie</v>
      </c>
      <c r="B13" s="56">
        <f>SUM('Planning et chiffrage'!D42:D47)</f>
        <v>20000</v>
      </c>
      <c r="C13" s="57">
        <f>SUM('Planning et chiffrage'!E42:E47)</f>
        <v>0</v>
      </c>
      <c r="D13" s="54">
        <f>SUM('Planning et chiffrage'!F42:F47)</f>
        <v>0</v>
      </c>
    </row>
    <row r="14" spans="1:5" x14ac:dyDescent="0.3">
      <c r="A14" s="152" t="str">
        <f>'Planning et chiffrage'!A48</f>
        <v>Charpente et toit</v>
      </c>
      <c r="B14" s="56">
        <f>SUM('Planning et chiffrage'!D48:D53)</f>
        <v>34000</v>
      </c>
      <c r="C14" s="57">
        <f>SUM('Planning et chiffrage'!E48:E53)</f>
        <v>0</v>
      </c>
      <c r="D14" s="54">
        <f>SUM('Planning et chiffrage'!F48:F53)</f>
        <v>0</v>
      </c>
    </row>
    <row r="15" spans="1:5" x14ac:dyDescent="0.3">
      <c r="A15" s="152" t="str">
        <f>'Planning et chiffrage'!A54</f>
        <v>Façade</v>
      </c>
      <c r="B15" s="56">
        <f>SUM('Planning et chiffrage'!D54:D58)</f>
        <v>16000</v>
      </c>
      <c r="C15" s="57">
        <f>SUM('Planning et chiffrage'!E54:E58)</f>
        <v>0</v>
      </c>
      <c r="D15" s="54">
        <f>SUM('Planning et chiffrage'!F54:F58)</f>
        <v>0</v>
      </c>
    </row>
    <row r="16" spans="1:5" x14ac:dyDescent="0.3">
      <c r="A16" s="152" t="str">
        <f>'Planning et chiffrage'!A59</f>
        <v>Huisseries</v>
      </c>
      <c r="B16" s="56">
        <f>SUM('Planning et chiffrage'!D59:D66)</f>
        <v>17200</v>
      </c>
      <c r="C16" s="57">
        <f>SUM('Planning et chiffrage'!E59:E66)</f>
        <v>0</v>
      </c>
      <c r="D16" s="54">
        <f>SUM('Planning et chiffrage'!F59:F66)</f>
        <v>0</v>
      </c>
    </row>
    <row r="17" spans="1:4" x14ac:dyDescent="0.3">
      <c r="A17" s="152" t="str">
        <f>'Planning et chiffrage'!A67</f>
        <v>Plomberie</v>
      </c>
      <c r="B17" s="56">
        <f>SUM('Planning et chiffrage'!D67:D74)</f>
        <v>11500</v>
      </c>
      <c r="C17" s="57">
        <f>SUM('Planning et chiffrage'!E67:E74)</f>
        <v>0</v>
      </c>
      <c r="D17" s="54">
        <f>SUM('Planning et chiffrage'!F67:F74)</f>
        <v>0</v>
      </c>
    </row>
    <row r="18" spans="1:4" x14ac:dyDescent="0.3">
      <c r="A18" s="152" t="str">
        <f>'Planning et chiffrage'!A75</f>
        <v>Electricité</v>
      </c>
      <c r="B18" s="56">
        <f>SUM('Planning et chiffrage'!D75:D82)</f>
        <v>5800</v>
      </c>
      <c r="C18" s="57">
        <f>SUM('Planning et chiffrage'!E75:E82)</f>
        <v>0</v>
      </c>
      <c r="D18" s="54">
        <f>SUM('Planning et chiffrage'!F75:F82)</f>
        <v>0</v>
      </c>
    </row>
    <row r="19" spans="1:4" x14ac:dyDescent="0.3">
      <c r="A19" s="152" t="str">
        <f>'Planning et chiffrage'!A83</f>
        <v>Climatisation, chauffage</v>
      </c>
      <c r="B19" s="56">
        <f>SUM('Planning et chiffrage'!D83:D88)</f>
        <v>14500</v>
      </c>
      <c r="C19" s="57">
        <f>SUM('Planning et chiffrage'!E83:E88)</f>
        <v>0</v>
      </c>
      <c r="D19" s="54">
        <f>SUM('Planning et chiffrage'!F83:F88)</f>
        <v>0</v>
      </c>
    </row>
    <row r="20" spans="1:4" x14ac:dyDescent="0.3">
      <c r="A20" s="152" t="str">
        <f>'Planning et chiffrage'!A89</f>
        <v>Isolation</v>
      </c>
      <c r="B20" s="56">
        <f>SUM('Planning et chiffrage'!D89:D94)</f>
        <v>30000</v>
      </c>
      <c r="C20" s="57">
        <f>SUM('Planning et chiffrage'!E89:E94)</f>
        <v>0</v>
      </c>
      <c r="D20" s="54">
        <f>SUM('Planning et chiffrage'!F89:F94)</f>
        <v>0</v>
      </c>
    </row>
    <row r="21" spans="1:4" x14ac:dyDescent="0.3">
      <c r="A21" s="152" t="str">
        <f>'Planning et chiffrage'!A95</f>
        <v>Placo</v>
      </c>
      <c r="B21" s="56">
        <f>SUM('Planning et chiffrage'!D95:D100)</f>
        <v>18000</v>
      </c>
      <c r="C21" s="57">
        <f>SUM('Planning et chiffrage'!E95:E100)</f>
        <v>0</v>
      </c>
      <c r="D21" s="54">
        <f>SUM('Planning et chiffrage'!F95:F100)</f>
        <v>0</v>
      </c>
    </row>
    <row r="22" spans="1:4" x14ac:dyDescent="0.3">
      <c r="A22" s="152" t="str">
        <f>'Planning et chiffrage'!A101</f>
        <v>Sols et finitions intérieures</v>
      </c>
      <c r="B22" s="56">
        <f>SUM('Planning et chiffrage'!D101:D109)</f>
        <v>24000</v>
      </c>
      <c r="C22" s="57">
        <f>SUM('Planning et chiffrage'!E101:E109)</f>
        <v>0</v>
      </c>
      <c r="D22" s="54">
        <f>SUM('Planning et chiffrage'!F101:F109)</f>
        <v>0</v>
      </c>
    </row>
    <row r="23" spans="1:4" x14ac:dyDescent="0.3">
      <c r="A23" s="152" t="str">
        <f>'Planning et chiffrage'!A110</f>
        <v>Cuisine et salle-de-bains</v>
      </c>
      <c r="B23" s="56">
        <f>SUM('Planning et chiffrage'!D110:D116)</f>
        <v>25000</v>
      </c>
      <c r="C23" s="57">
        <f>SUM('Planning et chiffrage'!E110:E116)</f>
        <v>0</v>
      </c>
      <c r="D23" s="54">
        <f>SUM('Planning et chiffrage'!F110:F116)</f>
        <v>0</v>
      </c>
    </row>
    <row r="24" spans="1:4" x14ac:dyDescent="0.3">
      <c r="A24" s="152" t="str">
        <f>'Planning et chiffrage'!A117</f>
        <v>Porches et terrasses</v>
      </c>
      <c r="B24" s="56">
        <f>SUM('Planning et chiffrage'!D117:D123)</f>
        <v>2850</v>
      </c>
      <c r="C24" s="57">
        <f>SUM('Planning et chiffrage'!E117:E123)</f>
        <v>0</v>
      </c>
      <c r="D24" s="54">
        <f>SUM('Planning et chiffrage'!F117:F123)</f>
        <v>0</v>
      </c>
    </row>
    <row r="25" spans="1:4" x14ac:dyDescent="0.3">
      <c r="A25" s="152" t="str">
        <f>'Planning et chiffrage'!A124</f>
        <v>Equipement électro-ménager</v>
      </c>
      <c r="B25" s="56">
        <f>SUM('Planning et chiffrage'!D124:D130)</f>
        <v>0</v>
      </c>
      <c r="C25" s="57">
        <f>SUM('Planning et chiffrage'!E124:E130)</f>
        <v>0</v>
      </c>
      <c r="D25" s="54">
        <f>SUM('Planning et chiffrage'!F124:F130)</f>
        <v>0</v>
      </c>
    </row>
    <row r="26" spans="1:4" x14ac:dyDescent="0.3">
      <c r="A26" s="152" t="str">
        <f>'Planning et chiffrage'!A131</f>
        <v>Autres</v>
      </c>
      <c r="B26" s="56">
        <f>SUM('Planning et chiffrage'!D131:D137)</f>
        <v>0</v>
      </c>
      <c r="C26" s="57">
        <f>SUM('Planning et chiffrage'!E131:E137)</f>
        <v>0</v>
      </c>
      <c r="D26" s="54">
        <f>SUM('Planning et chiffrage'!F131:F137)</f>
        <v>0</v>
      </c>
    </row>
    <row r="27" spans="1:4" x14ac:dyDescent="0.3">
      <c r="A27" s="52" t="s">
        <v>12</v>
      </c>
      <c r="B27" s="53">
        <f>SUM(B6:B26)</f>
        <v>338450</v>
      </c>
      <c r="C27" s="53">
        <f t="shared" ref="C27:D27" si="0">SUM(C6:C26)</f>
        <v>88454</v>
      </c>
      <c r="D27" s="55">
        <f t="shared" si="0"/>
        <v>-6046</v>
      </c>
    </row>
  </sheetData>
  <sheetProtection algorithmName="SHA-512" hashValue="rNG8CJZkEsOncGvtwTZnnYyeTjgINX9cZABjxjd6hgnm0QtKWJodDOnM+BdbgJxHdg8xzPCakAONwiFANcZWYg==" saltValue="oEI7tgyjFoyhu+QwyMOOp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7:C7 B9 B10:B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423A-ACE8-47F8-A22C-9325F9C5A007}">
  <dimension ref="A7:I26"/>
  <sheetViews>
    <sheetView showGridLines="0" zoomScaleNormal="100" workbookViewId="0">
      <selection activeCell="A28" sqref="A28"/>
    </sheetView>
  </sheetViews>
  <sheetFormatPr baseColWidth="10" defaultRowHeight="14.4" x14ac:dyDescent="0.3"/>
  <cols>
    <col min="8" max="8" width="37.6640625" customWidth="1"/>
  </cols>
  <sheetData>
    <row r="7" spans="1:9" ht="21" x14ac:dyDescent="0.4">
      <c r="A7" s="1" t="s">
        <v>91</v>
      </c>
    </row>
    <row r="8" spans="1:9" ht="18" x14ac:dyDescent="0.35">
      <c r="A8" s="2"/>
    </row>
    <row r="9" spans="1:9" ht="18" x14ac:dyDescent="0.35">
      <c r="B9" s="3" t="s">
        <v>13</v>
      </c>
    </row>
    <row r="10" spans="1:9" ht="18" x14ac:dyDescent="0.35">
      <c r="B10" s="4"/>
      <c r="C10" s="166" t="s">
        <v>138</v>
      </c>
      <c r="D10" s="166"/>
      <c r="E10" s="166"/>
      <c r="F10" s="166"/>
      <c r="G10" s="166"/>
      <c r="H10" s="166"/>
      <c r="I10" s="5" t="s">
        <v>14</v>
      </c>
    </row>
    <row r="12" spans="1:9" ht="15.6" x14ac:dyDescent="0.3">
      <c r="C12" s="168" t="s">
        <v>185</v>
      </c>
    </row>
    <row r="24" spans="1:1" x14ac:dyDescent="0.3">
      <c r="A24" s="6" t="s">
        <v>15</v>
      </c>
    </row>
    <row r="25" spans="1:1" x14ac:dyDescent="0.3">
      <c r="A25" s="7" t="s">
        <v>16</v>
      </c>
    </row>
    <row r="26" spans="1:1" x14ac:dyDescent="0.3">
      <c r="A26" s="8" t="s">
        <v>17</v>
      </c>
    </row>
  </sheetData>
  <sheetProtection algorithmName="SHA-512" hashValue="y+atyS8Cu5dlSq4aCKuTc3DVKejNeYhaFP2jvyh0c23XzTw8IEm66Rl4+QYXMCRWeiJ7SqtJy5Zb/SY6WcY+uw==" saltValue="tjmCOzMl2QIr3vb5YvzuvA==" spinCount="100000" sheet="1" objects="1" scenarios="1"/>
  <mergeCells count="1">
    <mergeCell ref="C10:H10"/>
  </mergeCells>
  <hyperlinks>
    <hyperlink ref="C10" r:id="rId1" xr:uid="{7622F3E7-23CE-4A7D-89F3-1D5D07F6F826}"/>
    <hyperlink ref="A25" r:id="rId2" xr:uid="{E9EF40E8-CEC1-4B1A-AB48-8006FCF8EF7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Planning et chiffrage</vt:lpstr>
      <vt:lpstr>Récapitulatif</vt:lpstr>
      <vt:lpstr>Mot de passe</vt:lpstr>
      <vt:lpstr>'Planning et chiffrage'!Zone_d_impression</vt:lpstr>
      <vt:lpstr>Récapitulatif!Zone_d_impression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Julia Martinez</cp:lastModifiedBy>
  <cp:lastPrinted>2022-02-05T17:44:49Z</cp:lastPrinted>
  <dcterms:created xsi:type="dcterms:W3CDTF">2021-03-28T17:43:23Z</dcterms:created>
  <dcterms:modified xsi:type="dcterms:W3CDTF">2023-09-22T16:54:22Z</dcterms:modified>
</cp:coreProperties>
</file>