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22CBA9E6-129C-44B6-8983-EFDDEAC02D8C}" xr6:coauthVersionLast="47" xr6:coauthVersionMax="47" xr10:uidLastSave="{00000000-0000-0000-0000-000000000000}"/>
  <workbookProtection workbookAlgorithmName="SHA-512" workbookHashValue="Dd9jEsuZ8FwQlMrshbUvAiBeqsMhPgkUPDs2J+PU0IizX6E7SU03rb90bR8JvWjmwIvqAEdOcXnxDoO2JwL94Q==" workbookSaltValue="J0eQg87htAEqRRPF7o2KIA==" workbookSpinCount="100000" lockStructure="1"/>
  <bookViews>
    <workbookView xWindow="-111" yWindow="-111" windowWidth="26806" windowHeight="14456" tabRatio="800" xr2:uid="{00000000-000D-0000-FFFF-FFFF00000000}"/>
  </bookViews>
  <sheets>
    <sheet name="Janvier" sheetId="1" r:id="rId1"/>
    <sheet name="Février" sheetId="4" r:id="rId2"/>
    <sheet name="Mars" sheetId="5" r:id="rId3"/>
    <sheet name="Avril" sheetId="6" r:id="rId4"/>
    <sheet name="Mai" sheetId="7" r:id="rId5"/>
    <sheet name="Juin" sheetId="8" r:id="rId6"/>
    <sheet name="Juillet" sheetId="9" r:id="rId7"/>
    <sheet name="Aout" sheetId="10" r:id="rId8"/>
    <sheet name="Septembre" sheetId="11" r:id="rId9"/>
    <sheet name="Octobre" sheetId="12" r:id="rId10"/>
    <sheet name="Novembre" sheetId="13" r:id="rId11"/>
    <sheet name="Décembre" sheetId="14" r:id="rId12"/>
    <sheet name="RECAPITULATIF" sheetId="2" r:id="rId13"/>
  </sheets>
  <calcPr calcId="191029"/>
</workbook>
</file>

<file path=xl/calcChain.xml><?xml version="1.0" encoding="utf-8"?>
<calcChain xmlns="http://schemas.openxmlformats.org/spreadsheetml/2006/main">
  <c r="D1" i="5" l="1"/>
  <c r="D1" i="6"/>
  <c r="D1" i="7"/>
  <c r="D1" i="8"/>
  <c r="D1" i="9"/>
  <c r="D1" i="10"/>
  <c r="D1" i="11"/>
  <c r="D1" i="12"/>
  <c r="D1" i="13"/>
  <c r="D1" i="14"/>
  <c r="D1" i="4"/>
  <c r="O111" i="4"/>
  <c r="O111" i="5"/>
  <c r="O111" i="6"/>
  <c r="O111" i="7"/>
  <c r="O111" i="8"/>
  <c r="O111" i="9"/>
  <c r="O111" i="10"/>
  <c r="O111" i="11"/>
  <c r="O111" i="12"/>
  <c r="O111" i="13"/>
  <c r="O111" i="14"/>
  <c r="O111" i="1"/>
  <c r="F111" i="4"/>
  <c r="F111" i="5"/>
  <c r="F111" i="6"/>
  <c r="F113" i="6" s="1"/>
  <c r="F111" i="7"/>
  <c r="F111" i="8"/>
  <c r="F113" i="8" s="1"/>
  <c r="F111" i="9"/>
  <c r="F111" i="10"/>
  <c r="F113" i="10" s="1"/>
  <c r="F111" i="11"/>
  <c r="F111" i="12"/>
  <c r="F113" i="12" s="1"/>
  <c r="F111" i="13"/>
  <c r="F111" i="14"/>
  <c r="F111" i="1"/>
  <c r="F113" i="1" s="1"/>
  <c r="E4" i="2" s="1"/>
  <c r="P9" i="1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0" i="10"/>
  <c r="P81" i="10"/>
  <c r="P82" i="10"/>
  <c r="P83" i="10"/>
  <c r="P84" i="10"/>
  <c r="P85" i="10"/>
  <c r="P86" i="10"/>
  <c r="P87" i="10"/>
  <c r="P88" i="10"/>
  <c r="P89" i="10"/>
  <c r="P90" i="10"/>
  <c r="P91" i="10"/>
  <c r="P92" i="10"/>
  <c r="P93" i="10"/>
  <c r="P94" i="10"/>
  <c r="P95" i="10"/>
  <c r="P96" i="10"/>
  <c r="P97" i="10"/>
  <c r="P98" i="10"/>
  <c r="P99" i="10"/>
  <c r="P100" i="10"/>
  <c r="P101" i="10"/>
  <c r="P102" i="10"/>
  <c r="P103" i="10"/>
  <c r="P104" i="10"/>
  <c r="P105" i="10"/>
  <c r="P106" i="10"/>
  <c r="P107" i="10"/>
  <c r="P108" i="10"/>
  <c r="P109" i="10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105" i="13"/>
  <c r="P106" i="13"/>
  <c r="P107" i="13"/>
  <c r="P108" i="13"/>
  <c r="P109" i="13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87" i="14"/>
  <c r="P88" i="14"/>
  <c r="P89" i="14"/>
  <c r="P90" i="14"/>
  <c r="P91" i="14"/>
  <c r="P92" i="14"/>
  <c r="P93" i="14"/>
  <c r="P94" i="14"/>
  <c r="P95" i="14"/>
  <c r="P96" i="14"/>
  <c r="P97" i="14"/>
  <c r="P98" i="14"/>
  <c r="P99" i="14"/>
  <c r="P100" i="14"/>
  <c r="P101" i="14"/>
  <c r="P102" i="14"/>
  <c r="P103" i="14"/>
  <c r="P104" i="14"/>
  <c r="P105" i="14"/>
  <c r="P106" i="14"/>
  <c r="P107" i="14"/>
  <c r="P108" i="14"/>
  <c r="P109" i="14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9" i="4"/>
  <c r="P10" i="4"/>
  <c r="P11" i="4"/>
  <c r="P9" i="5"/>
  <c r="P10" i="5"/>
  <c r="P11" i="5"/>
  <c r="P9" i="6"/>
  <c r="P10" i="6"/>
  <c r="P11" i="6"/>
  <c r="P9" i="7"/>
  <c r="P10" i="7"/>
  <c r="P11" i="7"/>
  <c r="P9" i="8"/>
  <c r="P10" i="8"/>
  <c r="P111" i="8" s="1"/>
  <c r="P11" i="8"/>
  <c r="P9" i="9"/>
  <c r="P10" i="9"/>
  <c r="P11" i="9"/>
  <c r="P9" i="10"/>
  <c r="P10" i="10"/>
  <c r="P11" i="10"/>
  <c r="P9" i="11"/>
  <c r="P10" i="11"/>
  <c r="P11" i="11"/>
  <c r="P9" i="12"/>
  <c r="P10" i="12"/>
  <c r="P11" i="12"/>
  <c r="P9" i="13"/>
  <c r="P10" i="13"/>
  <c r="P11" i="13"/>
  <c r="P9" i="14"/>
  <c r="P10" i="14"/>
  <c r="P11" i="14"/>
  <c r="P10" i="1"/>
  <c r="P11" i="1"/>
  <c r="P8" i="4"/>
  <c r="P8" i="5"/>
  <c r="P8" i="6"/>
  <c r="P111" i="6" s="1"/>
  <c r="P8" i="7"/>
  <c r="P8" i="8"/>
  <c r="P8" i="9"/>
  <c r="P8" i="10"/>
  <c r="P8" i="11"/>
  <c r="P8" i="12"/>
  <c r="P8" i="13"/>
  <c r="P8" i="14"/>
  <c r="P8" i="1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5" i="14"/>
  <c r="G106" i="14"/>
  <c r="G107" i="14"/>
  <c r="G108" i="14"/>
  <c r="G109" i="14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8" i="4"/>
  <c r="G111" i="4" s="1"/>
  <c r="G8" i="5"/>
  <c r="G111" i="5" s="1"/>
  <c r="G8" i="6"/>
  <c r="G111" i="6" s="1"/>
  <c r="G8" i="7"/>
  <c r="G8" i="8"/>
  <c r="G111" i="8" s="1"/>
  <c r="G8" i="9"/>
  <c r="G111" i="9" s="1"/>
  <c r="G8" i="10"/>
  <c r="G8" i="11"/>
  <c r="G8" i="12"/>
  <c r="G111" i="12" s="1"/>
  <c r="G8" i="13"/>
  <c r="G8" i="14"/>
  <c r="G8" i="1"/>
  <c r="G111" i="1" l="1"/>
  <c r="G111" i="14"/>
  <c r="G111" i="13"/>
  <c r="G113" i="13" s="1"/>
  <c r="F113" i="11"/>
  <c r="P111" i="1"/>
  <c r="G111" i="10"/>
  <c r="P111" i="10"/>
  <c r="P111" i="4"/>
  <c r="G113" i="4" s="1"/>
  <c r="P111" i="9"/>
  <c r="G113" i="9" s="1"/>
  <c r="F113" i="7"/>
  <c r="P111" i="14"/>
  <c r="G111" i="7"/>
  <c r="P111" i="13"/>
  <c r="P111" i="7"/>
  <c r="F113" i="14"/>
  <c r="P111" i="12"/>
  <c r="G113" i="12" s="1"/>
  <c r="G111" i="11"/>
  <c r="P111" i="11"/>
  <c r="P111" i="5"/>
  <c r="F113" i="4"/>
  <c r="E5" i="2" s="1"/>
  <c r="G113" i="10"/>
  <c r="G113" i="6"/>
  <c r="G113" i="8"/>
  <c r="G113" i="7"/>
  <c r="G113" i="5"/>
  <c r="F113" i="13"/>
  <c r="F113" i="9"/>
  <c r="F113" i="5"/>
  <c r="N111" i="14"/>
  <c r="C15" i="2" s="1"/>
  <c r="E111" i="14"/>
  <c r="B15" i="2" s="1"/>
  <c r="N111" i="13"/>
  <c r="C14" i="2" s="1"/>
  <c r="E111" i="13"/>
  <c r="B14" i="2" s="1"/>
  <c r="N111" i="12"/>
  <c r="C13" i="2" s="1"/>
  <c r="E111" i="12"/>
  <c r="N111" i="11"/>
  <c r="C12" i="2" s="1"/>
  <c r="E111" i="11"/>
  <c r="N111" i="10"/>
  <c r="C11" i="2" s="1"/>
  <c r="E111" i="10"/>
  <c r="B11" i="2" s="1"/>
  <c r="N111" i="9"/>
  <c r="C10" i="2" s="1"/>
  <c r="E111" i="9"/>
  <c r="B10" i="2" s="1"/>
  <c r="N111" i="8"/>
  <c r="C9" i="2" s="1"/>
  <c r="E111" i="8"/>
  <c r="N111" i="7"/>
  <c r="C8" i="2" s="1"/>
  <c r="E111" i="7"/>
  <c r="B8" i="2" s="1"/>
  <c r="N111" i="6"/>
  <c r="E111" i="6"/>
  <c r="B7" i="2" s="1"/>
  <c r="N111" i="5"/>
  <c r="C6" i="2" s="1"/>
  <c r="E111" i="5"/>
  <c r="B6" i="2" s="1"/>
  <c r="N111" i="4"/>
  <c r="C5" i="2" s="1"/>
  <c r="E111" i="4"/>
  <c r="E111" i="1"/>
  <c r="B4" i="2" s="1"/>
  <c r="N111" i="1"/>
  <c r="C4" i="2" s="1"/>
  <c r="G113" i="11" l="1"/>
  <c r="G113" i="14"/>
  <c r="G113" i="1"/>
  <c r="E6" i="2"/>
  <c r="E7" i="2" s="1"/>
  <c r="E8" i="2" s="1"/>
  <c r="E9" i="2" s="1"/>
  <c r="E10" i="2" s="1"/>
  <c r="E11" i="2" s="1"/>
  <c r="E12" i="2" s="1"/>
  <c r="E13" i="2" s="1"/>
  <c r="E14" i="2" s="1"/>
  <c r="E15" i="2" s="1"/>
  <c r="E113" i="4"/>
  <c r="E113" i="8"/>
  <c r="E113" i="12"/>
  <c r="D8" i="2"/>
  <c r="E113" i="11"/>
  <c r="B12" i="2"/>
  <c r="E113" i="1"/>
  <c r="E113" i="6"/>
  <c r="B13" i="2"/>
  <c r="D13" i="2" s="1"/>
  <c r="E113" i="7"/>
  <c r="D15" i="2"/>
  <c r="D12" i="2"/>
  <c r="D6" i="2"/>
  <c r="D10" i="2"/>
  <c r="E113" i="10"/>
  <c r="B5" i="2"/>
  <c r="D5" i="2" s="1"/>
  <c r="B9" i="2"/>
  <c r="D9" i="2" s="1"/>
  <c r="E113" i="13"/>
  <c r="E113" i="9"/>
  <c r="E113" i="5"/>
  <c r="C7" i="2"/>
  <c r="D7" i="2" s="1"/>
  <c r="D14" i="2"/>
  <c r="E113" i="14"/>
  <c r="D4" i="2"/>
  <c r="D11" i="2"/>
  <c r="B17" i="2" l="1"/>
  <c r="C17" i="2"/>
  <c r="B18" i="2" l="1"/>
</calcChain>
</file>

<file path=xl/sharedStrings.xml><?xml version="1.0" encoding="utf-8"?>
<sst xmlns="http://schemas.openxmlformats.org/spreadsheetml/2006/main" count="456" uniqueCount="74">
  <si>
    <t>Livre chronologique des recettes</t>
  </si>
  <si>
    <t>Date</t>
  </si>
  <si>
    <t>Client</t>
  </si>
  <si>
    <t>Nature</t>
  </si>
  <si>
    <t>Mode d’encaissement</t>
  </si>
  <si>
    <t>JANVIER</t>
  </si>
  <si>
    <t>ANNEE :</t>
  </si>
  <si>
    <t>Mode de paiement</t>
  </si>
  <si>
    <t>MOIS :</t>
  </si>
  <si>
    <t>Réf. de la pièce</t>
  </si>
  <si>
    <t>M. Durand</t>
  </si>
  <si>
    <t>F0001</t>
  </si>
  <si>
    <t>DF52415</t>
  </si>
  <si>
    <t>Axa Assurance</t>
  </si>
  <si>
    <t>Assurances</t>
  </si>
  <si>
    <t>chèque</t>
  </si>
  <si>
    <t>Service</t>
  </si>
  <si>
    <t>TOTAL DU MOIS</t>
  </si>
  <si>
    <t>F0002</t>
  </si>
  <si>
    <t>M. Dupont</t>
  </si>
  <si>
    <t>Vente matériel</t>
  </si>
  <si>
    <t>virement</t>
  </si>
  <si>
    <t>H001456</t>
  </si>
  <si>
    <t>Leclerc</t>
  </si>
  <si>
    <t>Petites fournitures</t>
  </si>
  <si>
    <t>espèces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</si>
  <si>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</si>
  <si>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</si>
  <si>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</si>
  <si>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</si>
  <si>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</si>
  <si>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</si>
  <si>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</si>
  <si>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</si>
  <si>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</si>
  <si>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</si>
  <si>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</si>
  <si>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Récapitulatif</t>
  </si>
  <si>
    <t>MOIS</t>
  </si>
  <si>
    <t>TOTAUX</t>
  </si>
  <si>
    <t>SOLDE ANNEE</t>
  </si>
  <si>
    <t>00000</t>
  </si>
  <si>
    <t>Registre des achats et autres dépenses</t>
  </si>
  <si>
    <t>Rémunération</t>
  </si>
  <si>
    <t>Virement perso</t>
  </si>
  <si>
    <t>Fournisseur, désignation</t>
  </si>
  <si>
    <t>Charges sociales</t>
  </si>
  <si>
    <t>Les données de ce feuillet sont mises à jour automatiquement</t>
  </si>
  <si>
    <t>Montant HT</t>
  </si>
  <si>
    <t>Montant TTC</t>
  </si>
  <si>
    <t>TVA</t>
  </si>
  <si>
    <t>Montant TVA</t>
  </si>
  <si>
    <t>(automatique)</t>
  </si>
  <si>
    <t>Livre de recettes avec TVA</t>
  </si>
  <si>
    <t>Sécu sociale des indép.</t>
  </si>
  <si>
    <t>hors taxe</t>
  </si>
  <si>
    <t>TTC</t>
  </si>
  <si>
    <t>SOLDE DU MOIS (recettes moins dépenses)</t>
  </si>
  <si>
    <t>Recettes HT</t>
  </si>
  <si>
    <t>Dépenses HT</t>
  </si>
  <si>
    <t>Solde mois HT</t>
  </si>
  <si>
    <t>Trésorerie TTC</t>
  </si>
  <si>
    <t>Graphique des recettes et achats par mois (HT) :</t>
  </si>
  <si>
    <t>Graphique de trésorerie (TTC) :</t>
  </si>
  <si>
    <t>0000</t>
  </si>
  <si>
    <t>Durant</t>
  </si>
  <si>
    <t>Services</t>
  </si>
  <si>
    <t>Trésor public</t>
  </si>
  <si>
    <t>Reversement TVA</t>
  </si>
  <si>
    <t>Obtention du mot de passe :</t>
  </si>
  <si>
    <t>ou recopiez-le en cas de problème</t>
  </si>
  <si>
    <t>(le mot de passe est valable à vie)</t>
  </si>
  <si>
    <t>https://www.business-plan-excel.fr/produit/mot-de-passe-tableau-recettes-depenses/</t>
  </si>
  <si>
    <t>Cliquez sur le lien suivant pour obtenir le mot de passe de ce document Excel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</si>
</sst>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i/>
      <sz val="12"/>
      <color theme="9" tint="-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u/>
      <sz val="18"/>
      <color theme="3" tint="0.3999755851924192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6" fillId="2" borderId="0" xfId="0" applyFont="1" applyFill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right"/>
    </xf>
    <xf numFmtId="0" fontId="1" fillId="0" borderId="1" xfId="0" applyFont="1" applyBorder="1"/>
    <xf numFmtId="0" fontId="0" fillId="0" borderId="2" xfId="0" applyBorder="1"/>
    <xf numFmtId="4" fontId="0" fillId="0" borderId="1" xfId="0" applyNumberFormat="1" applyBorder="1" applyAlignment="1">
      <alignment horizontal="right" indent="5"/>
    </xf>
    <xf numFmtId="4" fontId="2" fillId="0" borderId="1" xfId="0" applyNumberFormat="1" applyFont="1" applyBorder="1" applyAlignment="1">
      <alignment horizontal="right" indent="3"/>
    </xf>
    <xf numFmtId="0" fontId="3" fillId="0" borderId="0" xfId="0" applyFont="1" applyAlignment="1">
      <alignment horizontal="left" indent="1"/>
    </xf>
    <xf numFmtId="0" fontId="3" fillId="0" borderId="1" xfId="0" applyFont="1" applyBorder="1"/>
    <xf numFmtId="4" fontId="1" fillId="0" borderId="1" xfId="0" applyNumberFormat="1" applyFont="1" applyBorder="1" applyAlignment="1">
      <alignment horizontal="right" indent="5"/>
    </xf>
    <xf numFmtId="4" fontId="7" fillId="0" borderId="1" xfId="0" applyNumberFormat="1" applyFont="1" applyBorder="1" applyAlignment="1">
      <alignment horizontal="right" indent="5"/>
    </xf>
    <xf numFmtId="14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Alignment="1" applyProtection="1">
      <alignment horizontal="right" indent="3"/>
      <protection locked="0"/>
    </xf>
    <xf numFmtId="0" fontId="0" fillId="0" borderId="1" xfId="0" applyBorder="1" applyAlignment="1" applyProtection="1">
      <alignment horizontal="left"/>
      <protection locked="0"/>
    </xf>
    <xf numFmtId="4" fontId="11" fillId="3" borderId="1" xfId="0" applyNumberFormat="1" applyFont="1" applyFill="1" applyBorder="1" applyAlignment="1">
      <alignment horizontal="right" indent="3"/>
    </xf>
    <xf numFmtId="4" fontId="11" fillId="4" borderId="1" xfId="0" applyNumberFormat="1" applyFont="1" applyFill="1" applyBorder="1" applyAlignment="1">
      <alignment horizontal="right" indent="3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" fontId="2" fillId="6" borderId="1" xfId="0" applyNumberFormat="1" applyFont="1" applyFill="1" applyBorder="1" applyAlignment="1">
      <alignment horizontal="right" indent="3"/>
    </xf>
    <xf numFmtId="0" fontId="11" fillId="5" borderId="1" xfId="0" applyFont="1" applyFill="1" applyBorder="1" applyAlignment="1">
      <alignment vertical="center"/>
    </xf>
    <xf numFmtId="4" fontId="0" fillId="6" borderId="1" xfId="0" applyNumberFormat="1" applyFill="1" applyBorder="1" applyAlignment="1">
      <alignment horizontal="right" indent="3"/>
    </xf>
    <xf numFmtId="0" fontId="11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right"/>
    </xf>
    <xf numFmtId="4" fontId="21" fillId="0" borderId="1" xfId="0" applyNumberFormat="1" applyFont="1" applyBorder="1" applyAlignment="1">
      <alignment horizontal="right" indent="3"/>
    </xf>
    <xf numFmtId="0" fontId="10" fillId="5" borderId="1" xfId="0" applyFont="1" applyFill="1" applyBorder="1"/>
    <xf numFmtId="0" fontId="10" fillId="5" borderId="1" xfId="0" applyFont="1" applyFill="1" applyBorder="1" applyAlignment="1">
      <alignment horizontal="left" indent="1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5" fillId="7" borderId="0" xfId="0" applyFont="1" applyFill="1"/>
    <xf numFmtId="0" fontId="5" fillId="7" borderId="0" xfId="0" applyFont="1" applyFill="1" applyProtection="1">
      <protection locked="0"/>
    </xf>
    <xf numFmtId="0" fontId="5" fillId="7" borderId="0" xfId="0" applyFont="1" applyFill="1" applyAlignment="1">
      <alignment horizontal="right"/>
    </xf>
    <xf numFmtId="0" fontId="10" fillId="4" borderId="0" xfId="0" applyFont="1" applyFill="1" applyAlignment="1">
      <alignment horizontal="left"/>
    </xf>
    <xf numFmtId="0" fontId="12" fillId="4" borderId="0" xfId="0" applyFont="1" applyFill="1" applyAlignment="1">
      <alignment horizontal="center"/>
    </xf>
    <xf numFmtId="0" fontId="12" fillId="4" borderId="0" xfId="0" applyFont="1" applyFill="1"/>
    <xf numFmtId="0" fontId="10" fillId="8" borderId="0" xfId="0" applyFont="1" applyFill="1" applyAlignment="1">
      <alignment horizontal="left"/>
    </xf>
    <xf numFmtId="0" fontId="12" fillId="8" borderId="0" xfId="0" applyFont="1" applyFill="1" applyAlignment="1">
      <alignment horizontal="center"/>
    </xf>
    <xf numFmtId="0" fontId="12" fillId="8" borderId="0" xfId="0" applyFont="1" applyFill="1"/>
    <xf numFmtId="0" fontId="14" fillId="0" borderId="0" xfId="1" applyFont="1" applyFill="1" applyBorder="1" applyAlignment="1">
      <alignment vertical="center"/>
    </xf>
    <xf numFmtId="0" fontId="25" fillId="0" borderId="0" xfId="0" applyFont="1"/>
    <xf numFmtId="0" fontId="27" fillId="0" borderId="0" xfId="1" applyFont="1" applyFill="1" applyBorder="1" applyAlignment="1">
      <alignment vertical="center"/>
    </xf>
    <xf numFmtId="0" fontId="26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RECAPITULATIF!$B$3</c:f>
              <c:strCache>
                <c:ptCount val="1"/>
                <c:pt idx="0">
                  <c:v>Recettes HT</c:v>
                </c:pt>
              </c:strCache>
            </c:strRef>
          </c:tx>
          <c:invertIfNegative val="0"/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RECAPITULATIF!$B$4:$B$15</c:f>
              <c:numCache>
                <c:formatCode>#,##0.00</c:formatCode>
                <c:ptCount val="12"/>
                <c:pt idx="0">
                  <c:v>1790</c:v>
                </c:pt>
                <c:pt idx="1">
                  <c:v>1000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4-4D70-B000-F261AB3DFC63}"/>
            </c:ext>
          </c:extLst>
        </c:ser>
        <c:ser>
          <c:idx val="1"/>
          <c:order val="1"/>
          <c:tx>
            <c:strRef>
              <c:f>RECAPITULATIF!$C$3</c:f>
              <c:strCache>
                <c:ptCount val="1"/>
                <c:pt idx="0">
                  <c:v>Dépenses HT</c:v>
                </c:pt>
              </c:strCache>
            </c:strRef>
          </c:tx>
          <c:invertIfNegative val="0"/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RECAPITULATIF!$C$4:$C$15</c:f>
              <c:numCache>
                <c:formatCode>#,##0.00</c:formatCode>
                <c:ptCount val="12"/>
                <c:pt idx="0">
                  <c:v>716</c:v>
                </c:pt>
                <c:pt idx="1">
                  <c:v>200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4-4D70-B000-F261AB3DF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857536"/>
        <c:axId val="166137280"/>
      </c:barChart>
      <c:catAx>
        <c:axId val="344857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137280"/>
        <c:crosses val="autoZero"/>
        <c:auto val="1"/>
        <c:lblAlgn val="ctr"/>
        <c:lblOffset val="100"/>
        <c:noMultiLvlLbl val="0"/>
      </c:catAx>
      <c:valAx>
        <c:axId val="16613728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344857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RECAPITULATIF!$E$3</c:f>
              <c:strCache>
                <c:ptCount val="1"/>
                <c:pt idx="0">
                  <c:v>Trésorerie TTC</c:v>
                </c:pt>
              </c:strCache>
            </c:strRef>
          </c:tx>
          <c:marker>
            <c:symbol val="none"/>
          </c:marker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RECAPITULATIF!$E$4:$E$15</c:f>
              <c:numCache>
                <c:formatCode>#,##0.00</c:formatCode>
                <c:ptCount val="12"/>
                <c:pt idx="0">
                  <c:v>1398.8</c:v>
                </c:pt>
                <c:pt idx="1">
                  <c:v>2398.8000000000002</c:v>
                </c:pt>
                <c:pt idx="2">
                  <c:v>2398.8000000000002</c:v>
                </c:pt>
                <c:pt idx="3">
                  <c:v>2398.8000000000002</c:v>
                </c:pt>
                <c:pt idx="4">
                  <c:v>2398.8000000000002</c:v>
                </c:pt>
                <c:pt idx="5">
                  <c:v>2398.8000000000002</c:v>
                </c:pt>
                <c:pt idx="6">
                  <c:v>2398.8000000000002</c:v>
                </c:pt>
                <c:pt idx="7">
                  <c:v>2398.8000000000002</c:v>
                </c:pt>
                <c:pt idx="8">
                  <c:v>2398.8000000000002</c:v>
                </c:pt>
                <c:pt idx="9">
                  <c:v>2398.8000000000002</c:v>
                </c:pt>
                <c:pt idx="10">
                  <c:v>2398.8000000000002</c:v>
                </c:pt>
                <c:pt idx="11">
                  <c:v>2398.8000000000002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93-4373-927B-C80E35CEE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6475656"/>
        <c:axId val="346292680"/>
      </c:lineChart>
      <c:catAx>
        <c:axId val="346475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6292680"/>
        <c:crosses val="autoZero"/>
        <c:auto val="1"/>
        <c:lblAlgn val="ctr"/>
        <c:lblOffset val="100"/>
        <c:noMultiLvlLbl val="0"/>
      </c:catAx>
      <c:valAx>
        <c:axId val="34629268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346475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57151</xdr:rowOff>
    </xdr:from>
    <xdr:to>
      <xdr:col>1</xdr:col>
      <xdr:colOff>888341</xdr:colOff>
      <xdr:row>2</xdr:row>
      <xdr:rowOff>180975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39AB150-01FE-4681-ACCF-D67ACB88E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1"/>
          <a:ext cx="1574141" cy="5238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907391</xdr:colOff>
      <xdr:row>2</xdr:row>
      <xdr:rowOff>219074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648EEB-60E6-4F91-9DF7-E26AFC392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0"/>
          <a:ext cx="1574141" cy="5238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1</xdr:col>
      <xdr:colOff>897866</xdr:colOff>
      <xdr:row>2</xdr:row>
      <xdr:rowOff>209549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2C4BD8F-4460-4B21-B04C-E4D12180A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574141" cy="5238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1</xdr:col>
      <xdr:colOff>888341</xdr:colOff>
      <xdr:row>2</xdr:row>
      <xdr:rowOff>209549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28B1D68-B05D-4C95-8815-83D5DEACC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85725"/>
          <a:ext cx="1574141" cy="52387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21</xdr:row>
      <xdr:rowOff>119062</xdr:rowOff>
    </xdr:from>
    <xdr:to>
      <xdr:col>14</xdr:col>
      <xdr:colOff>114300</xdr:colOff>
      <xdr:row>40</xdr:row>
      <xdr:rowOff>38100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21</xdr:row>
      <xdr:rowOff>119061</xdr:rowOff>
    </xdr:from>
    <xdr:to>
      <xdr:col>5</xdr:col>
      <xdr:colOff>295275</xdr:colOff>
      <xdr:row>40</xdr:row>
      <xdr:rowOff>38100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1</xdr:col>
      <xdr:colOff>859766</xdr:colOff>
      <xdr:row>2</xdr:row>
      <xdr:rowOff>200024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783FCB-5582-4B7F-BC27-72ABFFB4F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200"/>
          <a:ext cx="1574141" cy="523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1</xdr:col>
      <xdr:colOff>878816</xdr:colOff>
      <xdr:row>2</xdr:row>
      <xdr:rowOff>219074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ADF071A-3685-4E62-8C2E-3E61BE5F5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5250"/>
          <a:ext cx="1574141" cy="5238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123825</xdr:rowOff>
    </xdr:from>
    <xdr:to>
      <xdr:col>1</xdr:col>
      <xdr:colOff>907391</xdr:colOff>
      <xdr:row>2</xdr:row>
      <xdr:rowOff>247649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3CA6CC8-0E3B-4931-93ED-03ABC29F8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23825"/>
          <a:ext cx="1574141" cy="5238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1</xdr:col>
      <xdr:colOff>926441</xdr:colOff>
      <xdr:row>2</xdr:row>
      <xdr:rowOff>219074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E353DC0-5FC9-4BAC-B9A7-49625520C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0"/>
          <a:ext cx="1574141" cy="5238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1</xdr:col>
      <xdr:colOff>878816</xdr:colOff>
      <xdr:row>2</xdr:row>
      <xdr:rowOff>190499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46EF84D-5072-4010-8662-B50C14A5E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1574141" cy="5238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1</xdr:col>
      <xdr:colOff>907391</xdr:colOff>
      <xdr:row>2</xdr:row>
      <xdr:rowOff>209549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AAC1649-38F2-4CF9-A22A-D7B7BB56E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5725"/>
          <a:ext cx="1574141" cy="5238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907391</xdr:colOff>
      <xdr:row>2</xdr:row>
      <xdr:rowOff>219074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64CDEAC-DBD9-4982-8A9D-7093551E7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0"/>
          <a:ext cx="1574141" cy="5238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916916</xdr:colOff>
      <xdr:row>2</xdr:row>
      <xdr:rowOff>200024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242AE15-32EE-4683-BE30-82D5636DF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200"/>
          <a:ext cx="1574141" cy="523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4"/>
  <sheetViews>
    <sheetView showGridLines="0" tabSelected="1" zoomScaleNormal="100" workbookViewId="0">
      <selection activeCell="D1" sqref="D1"/>
    </sheetView>
  </sheetViews>
  <sheetFormatPr baseColWidth="10" defaultRowHeight="14.55" x14ac:dyDescent="0.25"/>
  <cols>
    <col min="1" max="1" width="11.375" style="4" customWidth="1"/>
    <col min="2" max="2" width="15.75" style="9" bestFit="1" customWidth="1"/>
    <col min="3" max="3" width="22.75" customWidth="1"/>
    <col min="4" max="4" width="20.375" customWidth="1"/>
    <col min="5" max="5" width="12.875" bestFit="1" customWidth="1"/>
    <col min="6" max="6" width="13.75" bestFit="1" customWidth="1"/>
    <col min="7" max="7" width="14.125" bestFit="1" customWidth="1"/>
    <col min="8" max="8" width="23.25" customWidth="1"/>
    <col min="9" max="9" width="3.125" customWidth="1"/>
    <col min="10" max="10" width="11.375" style="4"/>
    <col min="11" max="11" width="15.75" style="9" bestFit="1" customWidth="1"/>
    <col min="12" max="12" width="25" customWidth="1"/>
    <col min="13" max="13" width="19.25" customWidth="1"/>
    <col min="14" max="14" width="12.875" bestFit="1" customWidth="1"/>
    <col min="15" max="15" width="13.75" bestFit="1" customWidth="1"/>
    <col min="16" max="16" width="14.125" bestFit="1" customWidth="1"/>
    <col min="17" max="17" width="20.125" customWidth="1"/>
  </cols>
  <sheetData>
    <row r="1" spans="1:17" s="1" customFormat="1" ht="23.2" x14ac:dyDescent="0.35">
      <c r="A1" s="3"/>
      <c r="B1" s="8"/>
      <c r="C1" s="47" t="s">
        <v>6</v>
      </c>
      <c r="D1" s="48">
        <v>2024</v>
      </c>
      <c r="G1" s="46" t="s">
        <v>53</v>
      </c>
      <c r="J1" s="3"/>
      <c r="K1" s="8"/>
    </row>
    <row r="2" spans="1:17" ht="8.35" customHeight="1" x14ac:dyDescent="0.35">
      <c r="C2" s="6"/>
      <c r="D2" s="6"/>
    </row>
    <row r="3" spans="1:17" ht="20.95" x14ac:dyDescent="0.35">
      <c r="A3" s="3"/>
      <c r="B3" s="8"/>
      <c r="C3" s="47" t="s">
        <v>8</v>
      </c>
      <c r="D3" s="49" t="s">
        <v>5</v>
      </c>
    </row>
    <row r="5" spans="1:17" s="2" customFormat="1" ht="18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ht="15.1" x14ac:dyDescent="0.25">
      <c r="A6" s="5"/>
      <c r="G6" s="29" t="s">
        <v>52</v>
      </c>
      <c r="P6" s="29" t="s">
        <v>52</v>
      </c>
    </row>
    <row r="7" spans="1:17" s="37" customFormat="1" ht="21.8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x14ac:dyDescent="0.25">
      <c r="A8" s="22">
        <v>44931</v>
      </c>
      <c r="B8" s="23" t="s">
        <v>11</v>
      </c>
      <c r="C8" s="24" t="s">
        <v>10</v>
      </c>
      <c r="D8" s="24" t="s">
        <v>16</v>
      </c>
      <c r="E8" s="25">
        <v>545</v>
      </c>
      <c r="F8" s="25">
        <v>654</v>
      </c>
      <c r="G8" s="34">
        <f>IF(ISBLANK(E8),"",IF(ISBLANK(F8),"",F8-E8))</f>
        <v>109</v>
      </c>
      <c r="H8" s="24" t="s">
        <v>15</v>
      </c>
      <c r="J8" s="22">
        <v>44931</v>
      </c>
      <c r="K8" s="23" t="s">
        <v>12</v>
      </c>
      <c r="L8" s="24" t="s">
        <v>13</v>
      </c>
      <c r="M8" s="24" t="s">
        <v>14</v>
      </c>
      <c r="N8" s="25">
        <v>112</v>
      </c>
      <c r="O8" s="25">
        <v>134.4</v>
      </c>
      <c r="P8" s="34">
        <f>IF(ISBLANK(N8),"",IF(ISBLANK(O8),"",O8-N8))</f>
        <v>22.400000000000006</v>
      </c>
      <c r="Q8" s="24" t="s">
        <v>15</v>
      </c>
    </row>
    <row r="9" spans="1:17" x14ac:dyDescent="0.25">
      <c r="A9" s="22">
        <v>44932</v>
      </c>
      <c r="B9" s="23" t="s">
        <v>18</v>
      </c>
      <c r="C9" s="24" t="s">
        <v>19</v>
      </c>
      <c r="D9" s="24" t="s">
        <v>20</v>
      </c>
      <c r="E9" s="25">
        <v>1245</v>
      </c>
      <c r="F9" s="25">
        <v>1494</v>
      </c>
      <c r="G9" s="34">
        <f t="shared" ref="G9:G72" si="0">IF(ISBLANK(E9),"",IF(ISBLANK(F9),"",F9-E9))</f>
        <v>249</v>
      </c>
      <c r="H9" s="24" t="s">
        <v>21</v>
      </c>
      <c r="J9" s="22">
        <v>44932</v>
      </c>
      <c r="K9" s="23" t="s">
        <v>22</v>
      </c>
      <c r="L9" s="24" t="s">
        <v>23</v>
      </c>
      <c r="M9" s="24" t="s">
        <v>24</v>
      </c>
      <c r="N9" s="25">
        <v>54</v>
      </c>
      <c r="O9" s="25">
        <v>64.8</v>
      </c>
      <c r="P9" s="34">
        <f t="shared" ref="P9:P72" si="1">IF(ISBLANK(N9),"",IF(ISBLANK(O9),"",O9-N9))</f>
        <v>10.799999999999997</v>
      </c>
      <c r="Q9" s="24" t="s">
        <v>25</v>
      </c>
    </row>
    <row r="10" spans="1:17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2">
        <v>44956</v>
      </c>
      <c r="K10" s="23" t="s">
        <v>41</v>
      </c>
      <c r="L10" s="24" t="s">
        <v>44</v>
      </c>
      <c r="M10" s="24" t="s">
        <v>43</v>
      </c>
      <c r="N10" s="25">
        <v>500</v>
      </c>
      <c r="O10" s="25">
        <v>500</v>
      </c>
      <c r="P10" s="34">
        <f t="shared" si="1"/>
        <v>0</v>
      </c>
      <c r="Q10" s="24" t="s">
        <v>21</v>
      </c>
    </row>
    <row r="11" spans="1:17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2">
        <v>44956</v>
      </c>
      <c r="K11" s="23" t="s">
        <v>41</v>
      </c>
      <c r="L11" s="24" t="s">
        <v>54</v>
      </c>
      <c r="M11" s="24" t="s">
        <v>46</v>
      </c>
      <c r="N11" s="25">
        <v>50</v>
      </c>
      <c r="O11" s="25">
        <v>50</v>
      </c>
      <c r="P11" s="34">
        <f t="shared" si="1"/>
        <v>0</v>
      </c>
      <c r="Q11" s="24" t="s">
        <v>15</v>
      </c>
    </row>
    <row r="12" spans="1:17" ht="15.1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ht="15.1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ht="15.1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ht="15.1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ht="15.1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ht="15.1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ht="15.1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ht="15.1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ht="15.1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ht="15.1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ht="15.1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ht="15.1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ht="15.1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ht="15.1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ht="15.1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ht="15.1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ht="15.1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ht="15.1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ht="15.1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ht="15.1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ht="15.1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ht="15.1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35" customHeight="1" x14ac:dyDescent="0.25">
      <c r="E110" s="7"/>
      <c r="F110" s="7"/>
      <c r="G110" s="7"/>
      <c r="N110" s="7"/>
      <c r="O110" s="7"/>
      <c r="P110" s="7"/>
    </row>
    <row r="111" spans="1:17" s="12" customFormat="1" ht="15.95" x14ac:dyDescent="0.3">
      <c r="A111" s="10"/>
      <c r="B111" s="11"/>
      <c r="D111" s="13" t="s">
        <v>17</v>
      </c>
      <c r="E111" s="32">
        <f>SUM(E8:E109)</f>
        <v>1790</v>
      </c>
      <c r="F111" s="32">
        <f t="shared" ref="F111:G111" si="4">SUM(F8:F109)</f>
        <v>2148</v>
      </c>
      <c r="G111" s="32">
        <f t="shared" si="4"/>
        <v>358</v>
      </c>
      <c r="J111" s="10"/>
      <c r="K111" s="11"/>
      <c r="M111" s="13" t="s">
        <v>17</v>
      </c>
      <c r="N111" s="17">
        <f>SUM(N8:N109)</f>
        <v>716</v>
      </c>
      <c r="O111" s="17">
        <f t="shared" ref="O111:P111" si="5">SUM(O8:O109)</f>
        <v>749.2</v>
      </c>
      <c r="P111" s="17">
        <f t="shared" si="5"/>
        <v>33.200000000000003</v>
      </c>
    </row>
    <row r="112" spans="1:17" ht="6.75" customHeight="1" x14ac:dyDescent="0.25"/>
    <row r="113" spans="3:16" ht="15.95" x14ac:dyDescent="0.3">
      <c r="C113" s="39"/>
      <c r="D113" s="40" t="s">
        <v>57</v>
      </c>
      <c r="E113" s="41">
        <f>+E111-N111</f>
        <v>1074</v>
      </c>
      <c r="F113" s="41">
        <f t="shared" ref="F113:G113" si="6">+F111-O111</f>
        <v>1398.8</v>
      </c>
      <c r="G113" s="41">
        <f t="shared" si="6"/>
        <v>324.8</v>
      </c>
      <c r="N113" s="30" t="s">
        <v>55</v>
      </c>
      <c r="O113" s="30" t="s">
        <v>56</v>
      </c>
      <c r="P113" s="30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iGn/VDja8pl8YPPB1IUGOId47N4dx8EqAgdwK3xSeDSX4I6JUQag1s/2LKucEo7VPj5wSzSth0vcalwzfNyT7A==" saltValue="s1SaLucjTl4+uXSuEKWKcA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14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4" customWidth="1"/>
    <col min="2" max="2" width="15.75" style="9" bestFit="1" customWidth="1"/>
    <col min="3" max="3" width="22.75" customWidth="1"/>
    <col min="4" max="4" width="20.375" customWidth="1"/>
    <col min="5" max="5" width="12.875" bestFit="1" customWidth="1"/>
    <col min="6" max="6" width="13.75" bestFit="1" customWidth="1"/>
    <col min="7" max="7" width="14.125" bestFit="1" customWidth="1"/>
    <col min="8" max="8" width="23.25" customWidth="1"/>
    <col min="9" max="9" width="3.125" customWidth="1"/>
    <col min="10" max="10" width="11.375" style="4"/>
    <col min="11" max="11" width="15.75" style="9" bestFit="1" customWidth="1"/>
    <col min="12" max="12" width="25" customWidth="1"/>
    <col min="13" max="13" width="19.25" customWidth="1"/>
    <col min="14" max="14" width="12.875" bestFit="1" customWidth="1"/>
    <col min="15" max="15" width="13.75" bestFit="1" customWidth="1"/>
    <col min="16" max="16" width="14.125" bestFit="1" customWidth="1"/>
    <col min="17" max="17" width="20.125" customWidth="1"/>
  </cols>
  <sheetData>
    <row r="1" spans="1:17" s="1" customFormat="1" ht="23.2" x14ac:dyDescent="0.35">
      <c r="A1" s="3"/>
      <c r="B1" s="8"/>
      <c r="C1" s="47" t="s">
        <v>6</v>
      </c>
      <c r="D1" s="48">
        <f>Janvier!D1</f>
        <v>2024</v>
      </c>
      <c r="G1" s="46" t="s">
        <v>53</v>
      </c>
      <c r="J1" s="3"/>
      <c r="K1" s="8"/>
    </row>
    <row r="2" spans="1:17" ht="8.35" customHeight="1" x14ac:dyDescent="0.35">
      <c r="C2" s="6"/>
      <c r="D2" s="6"/>
    </row>
    <row r="3" spans="1:17" ht="20.95" x14ac:dyDescent="0.35">
      <c r="A3" s="3"/>
      <c r="B3" s="8"/>
      <c r="C3" s="47" t="s">
        <v>8</v>
      </c>
      <c r="D3" s="49" t="s">
        <v>34</v>
      </c>
    </row>
    <row r="5" spans="1:17" s="2" customFormat="1" ht="18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ht="15.1" x14ac:dyDescent="0.25">
      <c r="A6" s="5"/>
      <c r="G6" s="29" t="s">
        <v>52</v>
      </c>
      <c r="P6" s="29" t="s">
        <v>52</v>
      </c>
    </row>
    <row r="7" spans="1:17" s="37" customFormat="1" ht="21.8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ht="15.1" x14ac:dyDescent="0.25">
      <c r="A8" s="22"/>
      <c r="B8" s="23"/>
      <c r="C8" s="24"/>
      <c r="D8" s="24"/>
      <c r="E8" s="25"/>
      <c r="F8" s="25"/>
      <c r="G8" s="34" t="str">
        <f>IF(ISBLANK(E8),"",IF(ISBLANK(F8),"",F8-E8))</f>
        <v/>
      </c>
      <c r="H8" s="24"/>
      <c r="J8" s="22"/>
      <c r="K8" s="23"/>
      <c r="L8" s="24"/>
      <c r="M8" s="24"/>
      <c r="N8" s="25"/>
      <c r="O8" s="25"/>
      <c r="P8" s="34" t="str">
        <f>IF(ISBLANK(N8),"",IF(ISBLANK(O8),"",O8-N8))</f>
        <v/>
      </c>
      <c r="Q8" s="24"/>
    </row>
    <row r="9" spans="1:17" ht="15.1" x14ac:dyDescent="0.25">
      <c r="A9" s="22"/>
      <c r="B9" s="23"/>
      <c r="C9" s="24"/>
      <c r="D9" s="24"/>
      <c r="E9" s="25"/>
      <c r="F9" s="25"/>
      <c r="G9" s="34" t="str">
        <f t="shared" ref="G9:G72" si="0">IF(ISBLANK(E9),"",IF(ISBLANK(F9),"",F9-E9))</f>
        <v/>
      </c>
      <c r="H9" s="24"/>
      <c r="J9" s="22"/>
      <c r="K9" s="23"/>
      <c r="L9" s="24"/>
      <c r="M9" s="24"/>
      <c r="N9" s="25"/>
      <c r="O9" s="25"/>
      <c r="P9" s="34" t="str">
        <f t="shared" ref="P9:P72" si="1">IF(ISBLANK(N9),"",IF(ISBLANK(O9),"",O9-N9))</f>
        <v/>
      </c>
      <c r="Q9" s="24"/>
    </row>
    <row r="10" spans="1:17" ht="15.1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6"/>
      <c r="K10" s="23"/>
      <c r="L10" s="24"/>
      <c r="M10" s="24"/>
      <c r="N10" s="25"/>
      <c r="O10" s="25"/>
      <c r="P10" s="34" t="str">
        <f t="shared" si="1"/>
        <v/>
      </c>
      <c r="Q10" s="24"/>
    </row>
    <row r="11" spans="1:17" ht="15.1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6"/>
      <c r="K11" s="23"/>
      <c r="L11" s="24"/>
      <c r="M11" s="24"/>
      <c r="N11" s="25"/>
      <c r="O11" s="25"/>
      <c r="P11" s="34" t="str">
        <f t="shared" si="1"/>
        <v/>
      </c>
      <c r="Q11" s="24"/>
    </row>
    <row r="12" spans="1:17" ht="15.1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ht="15.1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ht="15.1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ht="15.1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ht="15.1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ht="15.1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ht="15.1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ht="15.1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ht="15.1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ht="15.1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ht="15.1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ht="15.1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ht="15.1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ht="15.1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ht="15.1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ht="15.1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ht="15.1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ht="15.1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ht="15.1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ht="15.1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ht="15.1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ht="15.1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35" customHeight="1" x14ac:dyDescent="0.25">
      <c r="E110" s="7"/>
      <c r="F110" s="7"/>
      <c r="G110" s="7"/>
      <c r="N110" s="7"/>
      <c r="O110" s="7"/>
      <c r="P110" s="7"/>
    </row>
    <row r="111" spans="1:17" s="12" customFormat="1" ht="15.95" x14ac:dyDescent="0.3">
      <c r="A111" s="10"/>
      <c r="B111" s="11"/>
      <c r="D111" s="13" t="s">
        <v>17</v>
      </c>
      <c r="E111" s="32">
        <f>SUM(E8:E109)</f>
        <v>0</v>
      </c>
      <c r="F111" s="32">
        <f t="shared" ref="F111:G111" si="4">SUM(F8:F109)</f>
        <v>0</v>
      </c>
      <c r="G111" s="32">
        <f t="shared" si="4"/>
        <v>0</v>
      </c>
      <c r="J111" s="10"/>
      <c r="K111" s="11"/>
      <c r="M111" s="13" t="s">
        <v>17</v>
      </c>
      <c r="N111" s="17">
        <f>SUM(N8:N109)</f>
        <v>0</v>
      </c>
      <c r="O111" s="17">
        <f t="shared" ref="O111:P111" si="5">SUM(O8:O109)</f>
        <v>0</v>
      </c>
      <c r="P111" s="17">
        <f t="shared" si="5"/>
        <v>0</v>
      </c>
    </row>
    <row r="112" spans="1:17" ht="6.75" customHeight="1" x14ac:dyDescent="0.25"/>
    <row r="113" spans="3:16" ht="15.95" x14ac:dyDescent="0.3">
      <c r="C113" s="39"/>
      <c r="D113" s="40" t="s">
        <v>57</v>
      </c>
      <c r="E113" s="41">
        <f>+E111-N111</f>
        <v>0</v>
      </c>
      <c r="F113" s="41">
        <f t="shared" ref="F113:G113" si="6">+F111-O111</f>
        <v>0</v>
      </c>
      <c r="G113" s="41">
        <f t="shared" si="6"/>
        <v>0</v>
      </c>
      <c r="N113" s="31" t="s">
        <v>55</v>
      </c>
      <c r="O113" s="31" t="s">
        <v>56</v>
      </c>
      <c r="P113" s="31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NilZkTwJbM8R8u51a8W6eZtZ73DXFVGdN2iADFzScOxhSNWzDy3DDrFaR1rc1+BxV5H2gNJJDJwK13NJrGtC5w==" saltValue="Z8qsn64dv46k48UQLyErlA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114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4" customWidth="1"/>
    <col min="2" max="2" width="15.75" style="9" bestFit="1" customWidth="1"/>
    <col min="3" max="3" width="22.75" customWidth="1"/>
    <col min="4" max="4" width="20.375" customWidth="1"/>
    <col min="5" max="5" width="12.875" bestFit="1" customWidth="1"/>
    <col min="6" max="6" width="13.75" bestFit="1" customWidth="1"/>
    <col min="7" max="7" width="14.125" bestFit="1" customWidth="1"/>
    <col min="8" max="8" width="23.25" customWidth="1"/>
    <col min="9" max="9" width="3.125" customWidth="1"/>
    <col min="10" max="10" width="11.375" style="4"/>
    <col min="11" max="11" width="15.75" style="9" bestFit="1" customWidth="1"/>
    <col min="12" max="12" width="25" customWidth="1"/>
    <col min="13" max="13" width="19.25" customWidth="1"/>
    <col min="14" max="14" width="12.875" bestFit="1" customWidth="1"/>
    <col min="15" max="15" width="13.75" bestFit="1" customWidth="1"/>
    <col min="16" max="16" width="14.125" bestFit="1" customWidth="1"/>
    <col min="17" max="17" width="20.125" customWidth="1"/>
  </cols>
  <sheetData>
    <row r="1" spans="1:17" s="1" customFormat="1" ht="23.2" x14ac:dyDescent="0.35">
      <c r="A1" s="3"/>
      <c r="B1" s="8"/>
      <c r="C1" s="47" t="s">
        <v>6</v>
      </c>
      <c r="D1" s="48">
        <f>Janvier!D1</f>
        <v>2024</v>
      </c>
      <c r="G1" s="46" t="s">
        <v>53</v>
      </c>
      <c r="J1" s="3"/>
      <c r="K1" s="8"/>
    </row>
    <row r="2" spans="1:17" ht="8.35" customHeight="1" x14ac:dyDescent="0.35">
      <c r="C2" s="6"/>
      <c r="D2" s="6"/>
    </row>
    <row r="3" spans="1:17" ht="20.95" x14ac:dyDescent="0.35">
      <c r="A3" s="3"/>
      <c r="B3" s="8"/>
      <c r="C3" s="47" t="s">
        <v>8</v>
      </c>
      <c r="D3" s="49" t="s">
        <v>35</v>
      </c>
    </row>
    <row r="5" spans="1:17" s="2" customFormat="1" ht="18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ht="15.1" x14ac:dyDescent="0.25">
      <c r="A6" s="5"/>
      <c r="G6" s="29" t="s">
        <v>52</v>
      </c>
      <c r="P6" s="29" t="s">
        <v>52</v>
      </c>
    </row>
    <row r="7" spans="1:17" s="37" customFormat="1" ht="21.8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ht="15.1" x14ac:dyDescent="0.25">
      <c r="A8" s="22"/>
      <c r="B8" s="23"/>
      <c r="C8" s="24"/>
      <c r="D8" s="24"/>
      <c r="E8" s="25"/>
      <c r="F8" s="25"/>
      <c r="G8" s="34" t="str">
        <f>IF(ISBLANK(E8),"",IF(ISBLANK(F8),"",F8-E8))</f>
        <v/>
      </c>
      <c r="H8" s="24"/>
      <c r="J8" s="22"/>
      <c r="K8" s="23"/>
      <c r="L8" s="24"/>
      <c r="M8" s="24"/>
      <c r="N8" s="25"/>
      <c r="O8" s="25"/>
      <c r="P8" s="34" t="str">
        <f>IF(ISBLANK(N8),"",IF(ISBLANK(O8),"",O8-N8))</f>
        <v/>
      </c>
      <c r="Q8" s="24"/>
    </row>
    <row r="9" spans="1:17" ht="15.1" x14ac:dyDescent="0.25">
      <c r="A9" s="22"/>
      <c r="B9" s="23"/>
      <c r="C9" s="24"/>
      <c r="D9" s="24"/>
      <c r="E9" s="25"/>
      <c r="F9" s="25"/>
      <c r="G9" s="34" t="str">
        <f t="shared" ref="G9:G72" si="0">IF(ISBLANK(E9),"",IF(ISBLANK(F9),"",F9-E9))</f>
        <v/>
      </c>
      <c r="H9" s="24"/>
      <c r="J9" s="22"/>
      <c r="K9" s="23"/>
      <c r="L9" s="24"/>
      <c r="M9" s="24"/>
      <c r="N9" s="25"/>
      <c r="O9" s="25"/>
      <c r="P9" s="34" t="str">
        <f t="shared" ref="P9:P72" si="1">IF(ISBLANK(N9),"",IF(ISBLANK(O9),"",O9-N9))</f>
        <v/>
      </c>
      <c r="Q9" s="24"/>
    </row>
    <row r="10" spans="1:17" ht="15.1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6"/>
      <c r="K10" s="23"/>
      <c r="L10" s="24"/>
      <c r="M10" s="24"/>
      <c r="N10" s="25"/>
      <c r="O10" s="25"/>
      <c r="P10" s="34" t="str">
        <f t="shared" si="1"/>
        <v/>
      </c>
      <c r="Q10" s="24"/>
    </row>
    <row r="11" spans="1:17" ht="15.1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6"/>
      <c r="K11" s="23"/>
      <c r="L11" s="24"/>
      <c r="M11" s="24"/>
      <c r="N11" s="25"/>
      <c r="O11" s="25"/>
      <c r="P11" s="34" t="str">
        <f t="shared" si="1"/>
        <v/>
      </c>
      <c r="Q11" s="24"/>
    </row>
    <row r="12" spans="1:17" ht="15.1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ht="15.1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ht="15.1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ht="15.1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ht="15.1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ht="15.1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ht="15.1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ht="15.1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ht="15.1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ht="15.1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ht="15.1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ht="15.1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ht="15.1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ht="15.1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ht="15.1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ht="15.1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ht="15.1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ht="15.1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ht="15.1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ht="15.1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ht="15.1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ht="15.1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35" customHeight="1" x14ac:dyDescent="0.25">
      <c r="E110" s="7"/>
      <c r="F110" s="7"/>
      <c r="G110" s="7"/>
      <c r="N110" s="7"/>
      <c r="O110" s="7"/>
      <c r="P110" s="7"/>
    </row>
    <row r="111" spans="1:17" s="12" customFormat="1" ht="15.95" x14ac:dyDescent="0.3">
      <c r="A111" s="10"/>
      <c r="B111" s="11"/>
      <c r="D111" s="13" t="s">
        <v>17</v>
      </c>
      <c r="E111" s="32">
        <f>SUM(E8:E109)</f>
        <v>0</v>
      </c>
      <c r="F111" s="32">
        <f t="shared" ref="F111:G111" si="4">SUM(F8:F109)</f>
        <v>0</v>
      </c>
      <c r="G111" s="32">
        <f t="shared" si="4"/>
        <v>0</v>
      </c>
      <c r="J111" s="10"/>
      <c r="K111" s="11"/>
      <c r="M111" s="13" t="s">
        <v>17</v>
      </c>
      <c r="N111" s="17">
        <f>SUM(N8:N109)</f>
        <v>0</v>
      </c>
      <c r="O111" s="17">
        <f t="shared" ref="O111:P111" si="5">SUM(O8:O109)</f>
        <v>0</v>
      </c>
      <c r="P111" s="17">
        <f t="shared" si="5"/>
        <v>0</v>
      </c>
    </row>
    <row r="112" spans="1:17" ht="6.75" customHeight="1" x14ac:dyDescent="0.25"/>
    <row r="113" spans="3:16" ht="15.95" x14ac:dyDescent="0.3">
      <c r="C113" s="39"/>
      <c r="D113" s="40" t="s">
        <v>57</v>
      </c>
      <c r="E113" s="41">
        <f>+E111-N111</f>
        <v>0</v>
      </c>
      <c r="F113" s="41">
        <f t="shared" ref="F113:G113" si="6">+F111-O111</f>
        <v>0</v>
      </c>
      <c r="G113" s="41">
        <f t="shared" si="6"/>
        <v>0</v>
      </c>
      <c r="N113" s="31" t="s">
        <v>55</v>
      </c>
      <c r="O113" s="31" t="s">
        <v>56</v>
      </c>
      <c r="P113" s="31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4TBTm7q5bqh3Gx6aNMVbHFCJItQHVKJ2FHvLPH/DhK+w1QcVgWqqzmSw9f7Gba+wffLiFlH8w5BO0v2/EIS+Dg==" saltValue="fjrQkP5P7g0Wq0P/oSdLbw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14"/>
  <sheetViews>
    <sheetView showGridLines="0" zoomScaleNormal="100" workbookViewId="0">
      <selection activeCell="A8" sqref="A8"/>
    </sheetView>
  </sheetViews>
  <sheetFormatPr baseColWidth="10" defaultRowHeight="14.55" x14ac:dyDescent="0.25"/>
  <cols>
    <col min="1" max="1" width="11.375" style="4" customWidth="1"/>
    <col min="2" max="2" width="15.75" style="9" bestFit="1" customWidth="1"/>
    <col min="3" max="3" width="22.75" customWidth="1"/>
    <col min="4" max="4" width="20.375" customWidth="1"/>
    <col min="5" max="5" width="12.875" bestFit="1" customWidth="1"/>
    <col min="6" max="6" width="13.75" bestFit="1" customWidth="1"/>
    <col min="7" max="7" width="14.125" bestFit="1" customWidth="1"/>
    <col min="8" max="8" width="23.25" customWidth="1"/>
    <col min="9" max="9" width="3.125" customWidth="1"/>
    <col min="10" max="10" width="11.375" style="4"/>
    <col min="11" max="11" width="15.75" style="9" bestFit="1" customWidth="1"/>
    <col min="12" max="12" width="25" customWidth="1"/>
    <col min="13" max="13" width="19.25" customWidth="1"/>
    <col min="14" max="14" width="12.875" bestFit="1" customWidth="1"/>
    <col min="15" max="15" width="13.75" bestFit="1" customWidth="1"/>
    <col min="16" max="16" width="14.125" bestFit="1" customWidth="1"/>
    <col min="17" max="17" width="20.125" customWidth="1"/>
  </cols>
  <sheetData>
    <row r="1" spans="1:17" s="1" customFormat="1" ht="23.2" x14ac:dyDescent="0.35">
      <c r="A1" s="3"/>
      <c r="B1" s="8"/>
      <c r="C1" s="47" t="s">
        <v>6</v>
      </c>
      <c r="D1" s="48">
        <f>Janvier!D1</f>
        <v>2024</v>
      </c>
      <c r="G1" s="46" t="s">
        <v>53</v>
      </c>
      <c r="J1" s="3"/>
      <c r="K1" s="8"/>
    </row>
    <row r="2" spans="1:17" ht="8.35" customHeight="1" x14ac:dyDescent="0.35">
      <c r="C2" s="6"/>
      <c r="D2" s="6"/>
    </row>
    <row r="3" spans="1:17" ht="20.95" x14ac:dyDescent="0.35">
      <c r="A3" s="3"/>
      <c r="B3" s="8"/>
      <c r="C3" s="47" t="s">
        <v>8</v>
      </c>
      <c r="D3" s="49" t="s">
        <v>36</v>
      </c>
    </row>
    <row r="5" spans="1:17" s="2" customFormat="1" ht="18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ht="15.1" x14ac:dyDescent="0.25">
      <c r="A6" s="5"/>
      <c r="G6" s="29" t="s">
        <v>52</v>
      </c>
      <c r="P6" s="29" t="s">
        <v>52</v>
      </c>
    </row>
    <row r="7" spans="1:17" s="37" customFormat="1" ht="21.8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ht="15.1" x14ac:dyDescent="0.25">
      <c r="A8" s="22"/>
      <c r="B8" s="23"/>
      <c r="C8" s="24"/>
      <c r="D8" s="24"/>
      <c r="E8" s="25"/>
      <c r="F8" s="25"/>
      <c r="G8" s="34" t="str">
        <f>IF(ISBLANK(E8),"",IF(ISBLANK(F8),"",F8-E8))</f>
        <v/>
      </c>
      <c r="H8" s="24"/>
      <c r="J8" s="22"/>
      <c r="K8" s="23"/>
      <c r="L8" s="24"/>
      <c r="M8" s="24"/>
      <c r="N8" s="25"/>
      <c r="O8" s="25"/>
      <c r="P8" s="34" t="str">
        <f>IF(ISBLANK(N8),"",IF(ISBLANK(O8),"",O8-N8))</f>
        <v/>
      </c>
      <c r="Q8" s="24"/>
    </row>
    <row r="9" spans="1:17" ht="15.1" x14ac:dyDescent="0.25">
      <c r="A9" s="22"/>
      <c r="B9" s="23"/>
      <c r="C9" s="24"/>
      <c r="D9" s="24"/>
      <c r="E9" s="25"/>
      <c r="F9" s="25"/>
      <c r="G9" s="34" t="str">
        <f t="shared" ref="G9:G72" si="0">IF(ISBLANK(E9),"",IF(ISBLANK(F9),"",F9-E9))</f>
        <v/>
      </c>
      <c r="H9" s="24"/>
      <c r="J9" s="22"/>
      <c r="K9" s="23"/>
      <c r="L9" s="24"/>
      <c r="M9" s="24"/>
      <c r="N9" s="25"/>
      <c r="O9" s="25"/>
      <c r="P9" s="34" t="str">
        <f t="shared" ref="P9:P72" si="1">IF(ISBLANK(N9),"",IF(ISBLANK(O9),"",O9-N9))</f>
        <v/>
      </c>
      <c r="Q9" s="24"/>
    </row>
    <row r="10" spans="1:17" ht="15.1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6"/>
      <c r="K10" s="23"/>
      <c r="L10" s="24"/>
      <c r="M10" s="24"/>
      <c r="N10" s="25"/>
      <c r="O10" s="25"/>
      <c r="P10" s="34" t="str">
        <f t="shared" si="1"/>
        <v/>
      </c>
      <c r="Q10" s="24"/>
    </row>
    <row r="11" spans="1:17" ht="15.1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6"/>
      <c r="K11" s="23"/>
      <c r="L11" s="24"/>
      <c r="M11" s="24"/>
      <c r="N11" s="25"/>
      <c r="O11" s="25"/>
      <c r="P11" s="34" t="str">
        <f t="shared" si="1"/>
        <v/>
      </c>
      <c r="Q11" s="24"/>
    </row>
    <row r="12" spans="1:17" ht="15.1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ht="15.1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ht="15.1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ht="15.1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ht="15.1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ht="15.1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ht="15.1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ht="15.1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ht="15.1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ht="15.1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ht="15.1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ht="15.1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ht="15.1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ht="15.1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ht="15.1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ht="15.1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ht="15.1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ht="15.1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ht="15.1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ht="15.1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ht="15.1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ht="15.1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35" customHeight="1" x14ac:dyDescent="0.25">
      <c r="E110" s="7"/>
      <c r="F110" s="7"/>
      <c r="G110" s="7"/>
      <c r="N110" s="7"/>
      <c r="O110" s="7"/>
      <c r="P110" s="7"/>
    </row>
    <row r="111" spans="1:17" s="12" customFormat="1" ht="15.95" x14ac:dyDescent="0.3">
      <c r="A111" s="10"/>
      <c r="B111" s="11"/>
      <c r="D111" s="13" t="s">
        <v>17</v>
      </c>
      <c r="E111" s="32">
        <f>SUM(E8:E109)</f>
        <v>0</v>
      </c>
      <c r="F111" s="32">
        <f t="shared" ref="F111:G111" si="4">SUM(F8:F109)</f>
        <v>0</v>
      </c>
      <c r="G111" s="32">
        <f t="shared" si="4"/>
        <v>0</v>
      </c>
      <c r="J111" s="10"/>
      <c r="K111" s="11"/>
      <c r="M111" s="13" t="s">
        <v>17</v>
      </c>
      <c r="N111" s="17">
        <f>SUM(N8:N109)</f>
        <v>0</v>
      </c>
      <c r="O111" s="17">
        <f t="shared" ref="O111:P111" si="5">SUM(O8:O109)</f>
        <v>0</v>
      </c>
      <c r="P111" s="17">
        <f t="shared" si="5"/>
        <v>0</v>
      </c>
    </row>
    <row r="112" spans="1:17" ht="6.75" customHeight="1" x14ac:dyDescent="0.25"/>
    <row r="113" spans="3:16" ht="15.95" x14ac:dyDescent="0.3">
      <c r="C113" s="39"/>
      <c r="D113" s="40" t="s">
        <v>57</v>
      </c>
      <c r="E113" s="41">
        <f>+E111-N111</f>
        <v>0</v>
      </c>
      <c r="F113" s="41">
        <f t="shared" ref="F113:G113" si="6">+F111-O111</f>
        <v>0</v>
      </c>
      <c r="G113" s="41">
        <f t="shared" si="6"/>
        <v>0</v>
      </c>
      <c r="N113" s="31" t="s">
        <v>55</v>
      </c>
      <c r="O113" s="31" t="s">
        <v>56</v>
      </c>
      <c r="P113" s="31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ho6lkNT75qRY5nWXyAdUmOCZJtbon1M2lthA7wzOXrB5+jWt7wTabmVaX+mt/znFcMPgrcKbzrWFOCPtrwtIog==" saltValue="DwDSm2A8lgl6SPzht5xf9w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-0.249977111117893"/>
    <pageSetUpPr fitToPage="1"/>
  </sheetPr>
  <dimension ref="A1:O21"/>
  <sheetViews>
    <sheetView showGridLines="0" zoomScaleNormal="100" workbookViewId="0">
      <selection activeCell="B4" sqref="B4"/>
    </sheetView>
  </sheetViews>
  <sheetFormatPr baseColWidth="10" defaultRowHeight="14.55" x14ac:dyDescent="0.25"/>
  <cols>
    <col min="1" max="1" width="19.75" bestFit="1" customWidth="1"/>
    <col min="2" max="4" width="20.125" customWidth="1"/>
    <col min="5" max="5" width="20.625" customWidth="1"/>
    <col min="6" max="6" width="6.875" customWidth="1"/>
  </cols>
  <sheetData>
    <row r="1" spans="1:15" ht="26.35" x14ac:dyDescent="0.45">
      <c r="A1" s="45" t="s">
        <v>37</v>
      </c>
      <c r="C1" s="44" t="s">
        <v>47</v>
      </c>
    </row>
    <row r="3" spans="1:15" ht="18" x14ac:dyDescent="0.3">
      <c r="A3" s="42" t="s">
        <v>38</v>
      </c>
      <c r="B3" s="43" t="s">
        <v>58</v>
      </c>
      <c r="C3" s="43" t="s">
        <v>59</v>
      </c>
      <c r="D3" s="43" t="s">
        <v>60</v>
      </c>
      <c r="E3" s="43" t="s">
        <v>61</v>
      </c>
    </row>
    <row r="4" spans="1:15" ht="30.85" customHeight="1" x14ac:dyDescent="0.5">
      <c r="A4" s="14" t="s">
        <v>5</v>
      </c>
      <c r="B4" s="16">
        <f>+Janvier!E111</f>
        <v>1790</v>
      </c>
      <c r="C4" s="16">
        <f>+Janvier!N111</f>
        <v>716</v>
      </c>
      <c r="D4" s="20">
        <f>B4-C4</f>
        <v>1074</v>
      </c>
      <c r="E4" s="21">
        <f>Janvier!F113</f>
        <v>1398.8</v>
      </c>
      <c r="H4" s="57" t="s">
        <v>69</v>
      </c>
    </row>
    <row r="5" spans="1:15" ht="15.1" x14ac:dyDescent="0.25">
      <c r="A5" s="14" t="s">
        <v>26</v>
      </c>
      <c r="B5" s="16">
        <f>+Février!E111</f>
        <v>1000</v>
      </c>
      <c r="C5" s="16">
        <f>+Février!N111</f>
        <v>200</v>
      </c>
      <c r="D5" s="20">
        <f t="shared" ref="D5:D15" si="0">B5-C5</f>
        <v>800</v>
      </c>
      <c r="E5" s="21">
        <f>E4+Février!F113</f>
        <v>2398.8000000000002</v>
      </c>
    </row>
    <row r="6" spans="1:15" ht="15.75" customHeight="1" x14ac:dyDescent="0.25">
      <c r="A6" s="14" t="s">
        <v>27</v>
      </c>
      <c r="B6" s="16">
        <f>+Mars!E111</f>
        <v>0</v>
      </c>
      <c r="C6" s="16">
        <f>+Mars!N111</f>
        <v>0</v>
      </c>
      <c r="D6" s="20">
        <f t="shared" si="0"/>
        <v>0</v>
      </c>
      <c r="E6" s="21">
        <f>E5+Mars!F$113</f>
        <v>2398.8000000000002</v>
      </c>
      <c r="H6" s="56"/>
      <c r="I6" s="56"/>
      <c r="J6" s="56"/>
      <c r="K6" s="56"/>
    </row>
    <row r="7" spans="1:15" ht="15.1" customHeight="1" x14ac:dyDescent="0.3">
      <c r="A7" s="14" t="s">
        <v>28</v>
      </c>
      <c r="B7" s="16">
        <f>+Avril!E111</f>
        <v>0</v>
      </c>
      <c r="C7" s="16">
        <f>+Avril!N111</f>
        <v>0</v>
      </c>
      <c r="D7" s="20">
        <f t="shared" si="0"/>
        <v>0</v>
      </c>
      <c r="E7" s="21">
        <f>E6+Avril!F$113</f>
        <v>2398.8000000000002</v>
      </c>
      <c r="H7" s="1" t="s">
        <v>73</v>
      </c>
    </row>
    <row r="8" spans="1:15" ht="15.1" customHeight="1" x14ac:dyDescent="0.25">
      <c r="A8" s="14" t="s">
        <v>29</v>
      </c>
      <c r="B8" s="16">
        <f>+Mai!E111</f>
        <v>0</v>
      </c>
      <c r="C8" s="16">
        <f>+Mai!N111</f>
        <v>0</v>
      </c>
      <c r="D8" s="20">
        <f t="shared" si="0"/>
        <v>0</v>
      </c>
      <c r="E8" s="21">
        <f>E7+Mai!F$113</f>
        <v>2398.8000000000002</v>
      </c>
      <c r="H8" s="59" t="s">
        <v>72</v>
      </c>
      <c r="I8" s="59"/>
      <c r="J8" s="59"/>
      <c r="K8" s="59"/>
      <c r="L8" s="59"/>
      <c r="M8" s="59"/>
      <c r="N8" s="59"/>
      <c r="O8" s="59"/>
    </row>
    <row r="9" spans="1:15" ht="15.1" customHeight="1" x14ac:dyDescent="0.25">
      <c r="A9" s="14" t="s">
        <v>30</v>
      </c>
      <c r="B9" s="16">
        <f>+Juin!E111</f>
        <v>0</v>
      </c>
      <c r="C9" s="16">
        <f>+Juin!N111</f>
        <v>0</v>
      </c>
      <c r="D9" s="20">
        <f t="shared" si="0"/>
        <v>0</v>
      </c>
      <c r="E9" s="21">
        <f>E8+Juin!F$113</f>
        <v>2398.8000000000002</v>
      </c>
      <c r="H9" s="56"/>
      <c r="I9" s="56"/>
      <c r="J9" s="56"/>
      <c r="K9" s="56"/>
    </row>
    <row r="10" spans="1:15" ht="15.1" customHeight="1" x14ac:dyDescent="0.25">
      <c r="A10" s="14" t="s">
        <v>31</v>
      </c>
      <c r="B10" s="16">
        <f>+Juillet!E111</f>
        <v>0</v>
      </c>
      <c r="C10" s="16">
        <f>+Juillet!N111</f>
        <v>0</v>
      </c>
      <c r="D10" s="20">
        <f t="shared" si="0"/>
        <v>0</v>
      </c>
      <c r="E10" s="21">
        <f>E9+Juillet!F$113</f>
        <v>2398.8000000000002</v>
      </c>
      <c r="H10" s="58" t="s">
        <v>70</v>
      </c>
      <c r="I10" s="56"/>
      <c r="J10" s="56"/>
      <c r="K10" s="56"/>
    </row>
    <row r="11" spans="1:15" ht="15.1" customHeight="1" x14ac:dyDescent="0.25">
      <c r="A11" s="14" t="s">
        <v>32</v>
      </c>
      <c r="B11" s="16">
        <f>+Aout!E111</f>
        <v>0</v>
      </c>
      <c r="C11" s="16">
        <f>+Aout!N111</f>
        <v>0</v>
      </c>
      <c r="D11" s="20">
        <f t="shared" si="0"/>
        <v>0</v>
      </c>
      <c r="E11" s="21">
        <f>E10+Aout!F$113</f>
        <v>2398.8000000000002</v>
      </c>
      <c r="H11" s="56"/>
      <c r="I11" s="56"/>
      <c r="J11" s="56"/>
      <c r="K11" s="56"/>
    </row>
    <row r="12" spans="1:15" ht="15.1" customHeight="1" x14ac:dyDescent="0.3">
      <c r="A12" s="14" t="s">
        <v>33</v>
      </c>
      <c r="B12" s="16">
        <f>+Septembre!E111</f>
        <v>0</v>
      </c>
      <c r="C12" s="16">
        <f>+Septembre!N111</f>
        <v>0</v>
      </c>
      <c r="D12" s="20">
        <f t="shared" si="0"/>
        <v>0</v>
      </c>
      <c r="E12" s="21">
        <f>E11+Septembre!F$113</f>
        <v>2398.8000000000002</v>
      </c>
      <c r="H12" s="1" t="s">
        <v>71</v>
      </c>
      <c r="I12" s="56"/>
      <c r="J12" s="56"/>
      <c r="K12" s="56"/>
    </row>
    <row r="13" spans="1:15" ht="15.1" customHeight="1" x14ac:dyDescent="0.25">
      <c r="A13" s="14" t="s">
        <v>34</v>
      </c>
      <c r="B13" s="16">
        <f>+Octobre!E111</f>
        <v>0</v>
      </c>
      <c r="C13" s="16">
        <f>+Octobre!N111</f>
        <v>0</v>
      </c>
      <c r="D13" s="20">
        <f t="shared" si="0"/>
        <v>0</v>
      </c>
      <c r="E13" s="21">
        <f>E12+Octobre!F$113</f>
        <v>2398.8000000000002</v>
      </c>
      <c r="H13" s="56"/>
      <c r="I13" s="56"/>
      <c r="J13" s="56"/>
      <c r="K13" s="56"/>
    </row>
    <row r="14" spans="1:15" ht="15.1" customHeight="1" x14ac:dyDescent="0.25">
      <c r="A14" s="14" t="s">
        <v>35</v>
      </c>
      <c r="B14" s="16">
        <f>+Novembre!E111</f>
        <v>0</v>
      </c>
      <c r="C14" s="16">
        <f>+Novembre!N111</f>
        <v>0</v>
      </c>
      <c r="D14" s="20">
        <f t="shared" si="0"/>
        <v>0</v>
      </c>
      <c r="E14" s="21">
        <f>E13+Novembre!F$113</f>
        <v>2398.8000000000002</v>
      </c>
      <c r="H14" s="56"/>
      <c r="I14" s="56"/>
      <c r="J14" s="56"/>
      <c r="K14" s="56"/>
    </row>
    <row r="15" spans="1:15" ht="15.75" customHeight="1" x14ac:dyDescent="0.25">
      <c r="A15" s="14" t="s">
        <v>36</v>
      </c>
      <c r="B15" s="16">
        <f>+Décembre!E111</f>
        <v>0</v>
      </c>
      <c r="C15" s="16">
        <f>+Décembre!N111</f>
        <v>0</v>
      </c>
      <c r="D15" s="20">
        <f t="shared" si="0"/>
        <v>0</v>
      </c>
      <c r="E15" s="21">
        <f>E14+Décembre!F$113</f>
        <v>2398.8000000000002</v>
      </c>
      <c r="H15" s="56"/>
      <c r="I15" s="56"/>
      <c r="J15" s="56"/>
      <c r="K15" s="56"/>
    </row>
    <row r="16" spans="1:15" ht="14.2" customHeight="1" x14ac:dyDescent="0.25"/>
    <row r="17" spans="1:7" ht="18.7" x14ac:dyDescent="0.3">
      <c r="A17" s="19" t="s">
        <v>39</v>
      </c>
      <c r="B17" s="28">
        <f>SUM(B4:B15)</f>
        <v>2790</v>
      </c>
      <c r="C17" s="27">
        <f>SUM(C4:C15)</f>
        <v>916</v>
      </c>
      <c r="D17" s="15"/>
    </row>
    <row r="18" spans="1:7" ht="18.7" x14ac:dyDescent="0.3">
      <c r="A18" s="19" t="s">
        <v>40</v>
      </c>
      <c r="B18" s="28">
        <f>+B17-C17</f>
        <v>1874</v>
      </c>
    </row>
    <row r="21" spans="1:7" ht="18" x14ac:dyDescent="0.3">
      <c r="A21" s="18" t="s">
        <v>63</v>
      </c>
      <c r="G21" s="18" t="s">
        <v>62</v>
      </c>
    </row>
  </sheetData>
  <sheetProtection algorithmName="SHA-512" hashValue="fKSYaKa3MAEb7jAEhUJZVeahZ0jwOCUoyXiPE9tdofzNtFAtpuZkEIqi/TO10AOrcoS+RPxtPeHEF8LPBdXD+Q==" saltValue="6sB6QwLqqexMvwg8i5ycog==" spinCount="100000" sheet="1" objects="1" scenarios="1"/>
  <mergeCells count="1">
    <mergeCell ref="H8:O8"/>
  </mergeCells>
  <conditionalFormatting sqref="B18">
    <cfRule type="cellIs" dxfId="0" priority="1" operator="lessThan">
      <formula>0</formula>
    </cfRule>
  </conditionalFormatting>
  <hyperlinks>
    <hyperlink ref="H8" r:id="rId1" xr:uid="{00000000-0004-0000-0C00-000001000000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6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14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4" customWidth="1"/>
    <col min="2" max="2" width="15.75" style="9" bestFit="1" customWidth="1"/>
    <col min="3" max="3" width="22.75" customWidth="1"/>
    <col min="4" max="4" width="20.375" customWidth="1"/>
    <col min="5" max="5" width="12.875" bestFit="1" customWidth="1"/>
    <col min="6" max="6" width="13.75" bestFit="1" customWidth="1"/>
    <col min="7" max="7" width="14.125" bestFit="1" customWidth="1"/>
    <col min="8" max="8" width="23.25" customWidth="1"/>
    <col min="9" max="9" width="3.125" customWidth="1"/>
    <col min="10" max="10" width="11.375" style="4"/>
    <col min="11" max="11" width="15.75" style="9" bestFit="1" customWidth="1"/>
    <col min="12" max="12" width="25" customWidth="1"/>
    <col min="13" max="13" width="19.25" customWidth="1"/>
    <col min="14" max="14" width="12.875" bestFit="1" customWidth="1"/>
    <col min="15" max="15" width="13.75" bestFit="1" customWidth="1"/>
    <col min="16" max="16" width="14.125" bestFit="1" customWidth="1"/>
    <col min="17" max="17" width="20.125" customWidth="1"/>
  </cols>
  <sheetData>
    <row r="1" spans="1:17" s="1" customFormat="1" ht="23.2" x14ac:dyDescent="0.35">
      <c r="A1" s="3"/>
      <c r="B1" s="8"/>
      <c r="C1" s="47" t="s">
        <v>6</v>
      </c>
      <c r="D1" s="48">
        <f>Janvier!D1</f>
        <v>2024</v>
      </c>
      <c r="G1" s="46" t="s">
        <v>53</v>
      </c>
      <c r="J1" s="3"/>
      <c r="K1" s="8"/>
    </row>
    <row r="2" spans="1:17" ht="8.35" customHeight="1" x14ac:dyDescent="0.35">
      <c r="C2" s="6"/>
      <c r="D2" s="6"/>
    </row>
    <row r="3" spans="1:17" ht="20.95" x14ac:dyDescent="0.35">
      <c r="A3" s="3"/>
      <c r="B3" s="8"/>
      <c r="C3" s="47" t="s">
        <v>8</v>
      </c>
      <c r="D3" s="49" t="s">
        <v>26</v>
      </c>
    </row>
    <row r="5" spans="1:17" s="2" customFormat="1" ht="18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ht="15.1" x14ac:dyDescent="0.25">
      <c r="A6" s="5"/>
      <c r="G6" s="29" t="s">
        <v>52</v>
      </c>
      <c r="P6" s="29" t="s">
        <v>52</v>
      </c>
    </row>
    <row r="7" spans="1:17" s="37" customFormat="1" ht="21.8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x14ac:dyDescent="0.25">
      <c r="A8" s="22">
        <v>44232</v>
      </c>
      <c r="B8" s="23" t="s">
        <v>64</v>
      </c>
      <c r="C8" s="24" t="s">
        <v>65</v>
      </c>
      <c r="D8" s="24" t="s">
        <v>66</v>
      </c>
      <c r="E8" s="25">
        <v>1000</v>
      </c>
      <c r="F8" s="25">
        <v>1200</v>
      </c>
      <c r="G8" s="34">
        <f>IF(ISBLANK(E8),"",IF(ISBLANK(F8),"",F8-E8))</f>
        <v>200</v>
      </c>
      <c r="H8" s="24" t="s">
        <v>21</v>
      </c>
      <c r="J8" s="22">
        <v>44232</v>
      </c>
      <c r="K8" s="23" t="s">
        <v>64</v>
      </c>
      <c r="L8" s="24" t="s">
        <v>67</v>
      </c>
      <c r="M8" s="24" t="s">
        <v>68</v>
      </c>
      <c r="N8" s="25">
        <v>200</v>
      </c>
      <c r="O8" s="25">
        <v>200</v>
      </c>
      <c r="P8" s="34">
        <f>IF(ISBLANK(N8),"",IF(ISBLANK(O8),"",O8-N8))</f>
        <v>0</v>
      </c>
      <c r="Q8" s="24" t="s">
        <v>15</v>
      </c>
    </row>
    <row r="9" spans="1:17" ht="15.1" x14ac:dyDescent="0.25">
      <c r="A9" s="22"/>
      <c r="B9" s="23"/>
      <c r="C9" s="24"/>
      <c r="D9" s="24"/>
      <c r="E9" s="25"/>
      <c r="F9" s="25"/>
      <c r="G9" s="34" t="str">
        <f t="shared" ref="G9:G72" si="0">IF(ISBLANK(E9),"",IF(ISBLANK(F9),"",F9-E9))</f>
        <v/>
      </c>
      <c r="H9" s="24"/>
      <c r="J9" s="22"/>
      <c r="K9" s="23"/>
      <c r="L9" s="24"/>
      <c r="M9" s="24"/>
      <c r="N9" s="25"/>
      <c r="O9" s="25"/>
      <c r="P9" s="34" t="str">
        <f t="shared" ref="P9:P72" si="1">IF(ISBLANK(N9),"",IF(ISBLANK(O9),"",O9-N9))</f>
        <v/>
      </c>
      <c r="Q9" s="24"/>
    </row>
    <row r="10" spans="1:17" ht="15.1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6"/>
      <c r="K10" s="23"/>
      <c r="L10" s="24"/>
      <c r="M10" s="24"/>
      <c r="N10" s="25"/>
      <c r="O10" s="25"/>
      <c r="P10" s="34" t="str">
        <f t="shared" si="1"/>
        <v/>
      </c>
      <c r="Q10" s="24"/>
    </row>
    <row r="11" spans="1:17" ht="15.1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6"/>
      <c r="K11" s="23"/>
      <c r="L11" s="24"/>
      <c r="M11" s="24"/>
      <c r="N11" s="25"/>
      <c r="O11" s="25"/>
      <c r="P11" s="34" t="str">
        <f t="shared" si="1"/>
        <v/>
      </c>
      <c r="Q11" s="24"/>
    </row>
    <row r="12" spans="1:17" ht="15.1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ht="15.1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ht="15.1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ht="15.1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ht="15.1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ht="15.1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ht="15.1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ht="15.1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ht="15.1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ht="15.1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ht="15.1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ht="15.1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ht="15.1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ht="15.1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ht="15.1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ht="15.1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ht="15.1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ht="15.1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ht="15.1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ht="15.1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ht="15.1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ht="15.1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35" customHeight="1" x14ac:dyDescent="0.25">
      <c r="E110" s="7"/>
      <c r="F110" s="7"/>
      <c r="G110" s="7"/>
      <c r="N110" s="7"/>
      <c r="O110" s="7"/>
      <c r="P110" s="7"/>
    </row>
    <row r="111" spans="1:17" s="12" customFormat="1" ht="15.95" x14ac:dyDescent="0.3">
      <c r="A111" s="10"/>
      <c r="B111" s="11"/>
      <c r="D111" s="13" t="s">
        <v>17</v>
      </c>
      <c r="E111" s="32">
        <f>SUM(E8:E109)</f>
        <v>1000</v>
      </c>
      <c r="F111" s="32">
        <f t="shared" ref="F111:G111" si="4">SUM(F8:F109)</f>
        <v>1200</v>
      </c>
      <c r="G111" s="32">
        <f t="shared" si="4"/>
        <v>200</v>
      </c>
      <c r="J111" s="10"/>
      <c r="K111" s="11"/>
      <c r="M111" s="13" t="s">
        <v>17</v>
      </c>
      <c r="N111" s="17">
        <f>SUM(N8:N109)</f>
        <v>200</v>
      </c>
      <c r="O111" s="17">
        <f t="shared" ref="O111:P111" si="5">SUM(O8:O109)</f>
        <v>200</v>
      </c>
      <c r="P111" s="17">
        <f t="shared" si="5"/>
        <v>0</v>
      </c>
    </row>
    <row r="112" spans="1:17" ht="6.75" customHeight="1" x14ac:dyDescent="0.25"/>
    <row r="113" spans="3:16" ht="15.95" x14ac:dyDescent="0.3">
      <c r="C113" s="39"/>
      <c r="D113" s="40" t="s">
        <v>57</v>
      </c>
      <c r="E113" s="41">
        <f>+E111-N111</f>
        <v>800</v>
      </c>
      <c r="F113" s="41">
        <f t="shared" ref="F113:G113" si="6">+F111-O111</f>
        <v>1000</v>
      </c>
      <c r="G113" s="41">
        <f t="shared" si="6"/>
        <v>200</v>
      </c>
      <c r="N113" s="31" t="s">
        <v>55</v>
      </c>
      <c r="O113" s="31" t="s">
        <v>56</v>
      </c>
      <c r="P113" s="31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NgKKKFovkB0VX6vZz1LG1BUp4+hZo+F2TL81cOB/l2iJQR+FfHitQqZSJXRZ/B2B8+97EY631A7myNleNcKIUg==" saltValue="662FqcmNIEo5XOugqeYsNg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4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4" customWidth="1"/>
    <col min="2" max="2" width="15.75" style="9" bestFit="1" customWidth="1"/>
    <col min="3" max="3" width="22.75" customWidth="1"/>
    <col min="4" max="4" width="20.375" customWidth="1"/>
    <col min="5" max="5" width="12.875" bestFit="1" customWidth="1"/>
    <col min="6" max="6" width="13.75" bestFit="1" customWidth="1"/>
    <col min="7" max="7" width="14.125" bestFit="1" customWidth="1"/>
    <col min="8" max="8" width="23.25" customWidth="1"/>
    <col min="9" max="9" width="3.125" customWidth="1"/>
    <col min="10" max="10" width="11.375" style="4"/>
    <col min="11" max="11" width="15.75" style="9" bestFit="1" customWidth="1"/>
    <col min="12" max="12" width="25" customWidth="1"/>
    <col min="13" max="13" width="19.25" customWidth="1"/>
    <col min="14" max="14" width="12.875" bestFit="1" customWidth="1"/>
    <col min="15" max="15" width="13.75" bestFit="1" customWidth="1"/>
    <col min="16" max="16" width="14.125" bestFit="1" customWidth="1"/>
    <col min="17" max="17" width="20.125" customWidth="1"/>
  </cols>
  <sheetData>
    <row r="1" spans="1:17" s="1" customFormat="1" ht="23.2" x14ac:dyDescent="0.35">
      <c r="A1" s="3"/>
      <c r="B1" s="8"/>
      <c r="C1" s="47" t="s">
        <v>6</v>
      </c>
      <c r="D1" s="48">
        <f>Janvier!D1</f>
        <v>2024</v>
      </c>
      <c r="G1" s="46" t="s">
        <v>53</v>
      </c>
      <c r="J1" s="3"/>
      <c r="K1" s="8"/>
    </row>
    <row r="2" spans="1:17" ht="8.35" customHeight="1" x14ac:dyDescent="0.35">
      <c r="C2" s="6"/>
      <c r="D2" s="6"/>
    </row>
    <row r="3" spans="1:17" ht="20.95" x14ac:dyDescent="0.35">
      <c r="A3" s="3"/>
      <c r="B3" s="8"/>
      <c r="C3" s="47" t="s">
        <v>8</v>
      </c>
      <c r="D3" s="49" t="s">
        <v>27</v>
      </c>
    </row>
    <row r="5" spans="1:17" s="2" customFormat="1" ht="18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ht="15.1" x14ac:dyDescent="0.25">
      <c r="A6" s="5"/>
      <c r="G6" s="29" t="s">
        <v>52</v>
      </c>
      <c r="P6" s="29" t="s">
        <v>52</v>
      </c>
    </row>
    <row r="7" spans="1:17" s="37" customFormat="1" ht="21.8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ht="15.1" x14ac:dyDescent="0.25">
      <c r="A8" s="22"/>
      <c r="B8" s="23"/>
      <c r="C8" s="24"/>
      <c r="D8" s="24"/>
      <c r="E8" s="25"/>
      <c r="F8" s="25"/>
      <c r="G8" s="34" t="str">
        <f>IF(ISBLANK(E8),"",IF(ISBLANK(F8),"",F8-E8))</f>
        <v/>
      </c>
      <c r="H8" s="24"/>
      <c r="J8" s="22"/>
      <c r="K8" s="23"/>
      <c r="L8" s="24"/>
      <c r="M8" s="24"/>
      <c r="N8" s="25"/>
      <c r="O8" s="25"/>
      <c r="P8" s="34" t="str">
        <f>IF(ISBLANK(N8),"",IF(ISBLANK(O8),"",O8-N8))</f>
        <v/>
      </c>
      <c r="Q8" s="24"/>
    </row>
    <row r="9" spans="1:17" ht="15.1" x14ac:dyDescent="0.25">
      <c r="A9" s="22"/>
      <c r="B9" s="23"/>
      <c r="C9" s="24"/>
      <c r="D9" s="24"/>
      <c r="E9" s="25"/>
      <c r="F9" s="25"/>
      <c r="G9" s="34" t="str">
        <f t="shared" ref="G9:G72" si="0">IF(ISBLANK(E9),"",IF(ISBLANK(F9),"",F9-E9))</f>
        <v/>
      </c>
      <c r="H9" s="24"/>
      <c r="J9" s="22"/>
      <c r="K9" s="23"/>
      <c r="L9" s="24"/>
      <c r="M9" s="24"/>
      <c r="N9" s="25"/>
      <c r="O9" s="25"/>
      <c r="P9" s="34" t="str">
        <f t="shared" ref="P9:P72" si="1">IF(ISBLANK(N9),"",IF(ISBLANK(O9),"",O9-N9))</f>
        <v/>
      </c>
      <c r="Q9" s="24"/>
    </row>
    <row r="10" spans="1:17" ht="15.1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6"/>
      <c r="K10" s="23"/>
      <c r="L10" s="24"/>
      <c r="M10" s="24"/>
      <c r="N10" s="25"/>
      <c r="O10" s="25"/>
      <c r="P10" s="34" t="str">
        <f t="shared" si="1"/>
        <v/>
      </c>
      <c r="Q10" s="24"/>
    </row>
    <row r="11" spans="1:17" ht="15.1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6"/>
      <c r="K11" s="23"/>
      <c r="L11" s="24"/>
      <c r="M11" s="24"/>
      <c r="N11" s="25"/>
      <c r="O11" s="25"/>
      <c r="P11" s="34" t="str">
        <f t="shared" si="1"/>
        <v/>
      </c>
      <c r="Q11" s="24"/>
    </row>
    <row r="12" spans="1:17" ht="15.1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ht="15.1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ht="15.1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ht="15.1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ht="15.1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ht="15.1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ht="15.1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ht="15.1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ht="15.1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ht="15.1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ht="15.1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ht="15.1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ht="15.1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ht="15.1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ht="15.1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ht="15.1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ht="15.1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ht="15.1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ht="15.1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ht="15.1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ht="15.1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ht="15.1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35" customHeight="1" x14ac:dyDescent="0.25">
      <c r="E110" s="7"/>
      <c r="F110" s="7"/>
      <c r="G110" s="7"/>
      <c r="N110" s="7"/>
      <c r="O110" s="7"/>
      <c r="P110" s="7"/>
    </row>
    <row r="111" spans="1:17" s="12" customFormat="1" ht="15.95" x14ac:dyDescent="0.3">
      <c r="A111" s="10"/>
      <c r="B111" s="11"/>
      <c r="D111" s="13" t="s">
        <v>17</v>
      </c>
      <c r="E111" s="32">
        <f>SUM(E8:E109)</f>
        <v>0</v>
      </c>
      <c r="F111" s="32">
        <f t="shared" ref="F111:G111" si="4">SUM(F8:F109)</f>
        <v>0</v>
      </c>
      <c r="G111" s="32">
        <f t="shared" si="4"/>
        <v>0</v>
      </c>
      <c r="J111" s="10"/>
      <c r="K111" s="11"/>
      <c r="M111" s="13" t="s">
        <v>17</v>
      </c>
      <c r="N111" s="17">
        <f>SUM(N8:N109)</f>
        <v>0</v>
      </c>
      <c r="O111" s="17">
        <f t="shared" ref="O111:P111" si="5">SUM(O8:O109)</f>
        <v>0</v>
      </c>
      <c r="P111" s="17">
        <f t="shared" si="5"/>
        <v>0</v>
      </c>
    </row>
    <row r="112" spans="1:17" ht="6.75" customHeight="1" x14ac:dyDescent="0.25"/>
    <row r="113" spans="3:16" ht="15.95" x14ac:dyDescent="0.3">
      <c r="C113" s="39"/>
      <c r="D113" s="40" t="s">
        <v>57</v>
      </c>
      <c r="E113" s="41">
        <f>+E111-N111</f>
        <v>0</v>
      </c>
      <c r="F113" s="41">
        <f t="shared" ref="F113:G113" si="6">+F111-O111</f>
        <v>0</v>
      </c>
      <c r="G113" s="41">
        <f t="shared" si="6"/>
        <v>0</v>
      </c>
      <c r="N113" s="31" t="s">
        <v>55</v>
      </c>
      <c r="O113" s="31" t="s">
        <v>56</v>
      </c>
      <c r="P113" s="31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bLTikR+lXVP+R6+8OlMRwDM//q8lfHaHGW5KgOnp+ncYBPBExlSSfYN7MHKrK2nl04UU6YGNitqKcE7FiX3sTg==" saltValue="FLjOwR83J3fFJtIcKELH5A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14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4" customWidth="1"/>
    <col min="2" max="2" width="15.75" style="9" bestFit="1" customWidth="1"/>
    <col min="3" max="3" width="22.75" customWidth="1"/>
    <col min="4" max="4" width="20.375" customWidth="1"/>
    <col min="5" max="5" width="12.875" bestFit="1" customWidth="1"/>
    <col min="6" max="6" width="13.75" bestFit="1" customWidth="1"/>
    <col min="7" max="7" width="14.125" bestFit="1" customWidth="1"/>
    <col min="8" max="8" width="23.25" customWidth="1"/>
    <col min="9" max="9" width="3.125" customWidth="1"/>
    <col min="10" max="10" width="11.375" style="4"/>
    <col min="11" max="11" width="15.75" style="9" bestFit="1" customWidth="1"/>
    <col min="12" max="12" width="25" customWidth="1"/>
    <col min="13" max="13" width="19.25" customWidth="1"/>
    <col min="14" max="14" width="12.875" bestFit="1" customWidth="1"/>
    <col min="15" max="15" width="13.75" bestFit="1" customWidth="1"/>
    <col min="16" max="16" width="14.125" bestFit="1" customWidth="1"/>
    <col min="17" max="17" width="20.125" customWidth="1"/>
  </cols>
  <sheetData>
    <row r="1" spans="1:17" s="1" customFormat="1" ht="23.2" x14ac:dyDescent="0.35">
      <c r="A1" s="3"/>
      <c r="B1" s="8"/>
      <c r="C1" s="47" t="s">
        <v>6</v>
      </c>
      <c r="D1" s="48">
        <f>Janvier!D1</f>
        <v>2024</v>
      </c>
      <c r="G1" s="46" t="s">
        <v>53</v>
      </c>
      <c r="J1" s="3"/>
      <c r="K1" s="8"/>
    </row>
    <row r="2" spans="1:17" ht="8.35" customHeight="1" x14ac:dyDescent="0.35">
      <c r="C2" s="6"/>
      <c r="D2" s="6"/>
    </row>
    <row r="3" spans="1:17" ht="20.95" x14ac:dyDescent="0.35">
      <c r="A3" s="3"/>
      <c r="B3" s="8"/>
      <c r="C3" s="47" t="s">
        <v>8</v>
      </c>
      <c r="D3" s="49" t="s">
        <v>28</v>
      </c>
    </row>
    <row r="5" spans="1:17" s="2" customFormat="1" ht="18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ht="15.1" x14ac:dyDescent="0.25">
      <c r="A6" s="5"/>
      <c r="G6" s="29" t="s">
        <v>52</v>
      </c>
      <c r="P6" s="29" t="s">
        <v>52</v>
      </c>
    </row>
    <row r="7" spans="1:17" s="37" customFormat="1" ht="21.8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ht="15.1" x14ac:dyDescent="0.25">
      <c r="A8" s="22"/>
      <c r="B8" s="23"/>
      <c r="C8" s="24"/>
      <c r="D8" s="24"/>
      <c r="E8" s="25"/>
      <c r="F8" s="25"/>
      <c r="G8" s="34" t="str">
        <f>IF(ISBLANK(E8),"",IF(ISBLANK(F8),"",F8-E8))</f>
        <v/>
      </c>
      <c r="H8" s="24"/>
      <c r="J8" s="22"/>
      <c r="K8" s="23"/>
      <c r="L8" s="24"/>
      <c r="M8" s="24"/>
      <c r="N8" s="25"/>
      <c r="O8" s="25"/>
      <c r="P8" s="34" t="str">
        <f>IF(ISBLANK(N8),"",IF(ISBLANK(O8),"",O8-N8))</f>
        <v/>
      </c>
      <c r="Q8" s="24"/>
    </row>
    <row r="9" spans="1:17" ht="15.1" x14ac:dyDescent="0.25">
      <c r="A9" s="22"/>
      <c r="B9" s="23"/>
      <c r="C9" s="24"/>
      <c r="D9" s="24"/>
      <c r="E9" s="25"/>
      <c r="F9" s="25"/>
      <c r="G9" s="34" t="str">
        <f t="shared" ref="G9:G72" si="0">IF(ISBLANK(E9),"",IF(ISBLANK(F9),"",F9-E9))</f>
        <v/>
      </c>
      <c r="H9" s="24"/>
      <c r="J9" s="22"/>
      <c r="K9" s="23"/>
      <c r="L9" s="24"/>
      <c r="M9" s="24"/>
      <c r="N9" s="25"/>
      <c r="O9" s="25"/>
      <c r="P9" s="34" t="str">
        <f t="shared" ref="P9:P72" si="1">IF(ISBLANK(N9),"",IF(ISBLANK(O9),"",O9-N9))</f>
        <v/>
      </c>
      <c r="Q9" s="24"/>
    </row>
    <row r="10" spans="1:17" ht="15.1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6"/>
      <c r="K10" s="23"/>
      <c r="L10" s="24"/>
      <c r="M10" s="24"/>
      <c r="N10" s="25"/>
      <c r="O10" s="25"/>
      <c r="P10" s="34" t="str">
        <f t="shared" si="1"/>
        <v/>
      </c>
      <c r="Q10" s="24"/>
    </row>
    <row r="11" spans="1:17" ht="15.1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6"/>
      <c r="K11" s="23"/>
      <c r="L11" s="24"/>
      <c r="M11" s="24"/>
      <c r="N11" s="25"/>
      <c r="O11" s="25"/>
      <c r="P11" s="34" t="str">
        <f t="shared" si="1"/>
        <v/>
      </c>
      <c r="Q11" s="24"/>
    </row>
    <row r="12" spans="1:17" ht="15.1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ht="15.1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ht="15.1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ht="15.1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ht="15.1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ht="15.1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ht="15.1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ht="15.1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ht="15.1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ht="15.1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ht="15.1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ht="15.1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ht="15.1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ht="15.1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ht="15.1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ht="15.1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ht="15.1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ht="15.1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ht="15.1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ht="15.1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ht="15.1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ht="15.1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35" customHeight="1" x14ac:dyDescent="0.25">
      <c r="E110" s="7"/>
      <c r="F110" s="7"/>
      <c r="G110" s="7"/>
      <c r="N110" s="7"/>
      <c r="O110" s="7"/>
      <c r="P110" s="7"/>
    </row>
    <row r="111" spans="1:17" s="12" customFormat="1" ht="15.95" x14ac:dyDescent="0.3">
      <c r="A111" s="10"/>
      <c r="B111" s="11"/>
      <c r="D111" s="13" t="s">
        <v>17</v>
      </c>
      <c r="E111" s="32">
        <f>SUM(E8:E109)</f>
        <v>0</v>
      </c>
      <c r="F111" s="32">
        <f t="shared" ref="F111:G111" si="4">SUM(F8:F109)</f>
        <v>0</v>
      </c>
      <c r="G111" s="32">
        <f t="shared" si="4"/>
        <v>0</v>
      </c>
      <c r="J111" s="10"/>
      <c r="K111" s="11"/>
      <c r="M111" s="13" t="s">
        <v>17</v>
      </c>
      <c r="N111" s="17">
        <f>SUM(N8:N109)</f>
        <v>0</v>
      </c>
      <c r="O111" s="17">
        <f t="shared" ref="O111:P111" si="5">SUM(O8:O109)</f>
        <v>0</v>
      </c>
      <c r="P111" s="17">
        <f t="shared" si="5"/>
        <v>0</v>
      </c>
    </row>
    <row r="112" spans="1:17" ht="6.75" customHeight="1" x14ac:dyDescent="0.25"/>
    <row r="113" spans="3:16" ht="15.95" x14ac:dyDescent="0.3">
      <c r="C113" s="39"/>
      <c r="D113" s="40" t="s">
        <v>57</v>
      </c>
      <c r="E113" s="41">
        <f>+E111-N111</f>
        <v>0</v>
      </c>
      <c r="F113" s="41">
        <f t="shared" ref="F113:G113" si="6">+F111-O111</f>
        <v>0</v>
      </c>
      <c r="G113" s="41">
        <f t="shared" si="6"/>
        <v>0</v>
      </c>
      <c r="N113" s="31" t="s">
        <v>55</v>
      </c>
      <c r="O113" s="31" t="s">
        <v>56</v>
      </c>
      <c r="P113" s="31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DQX6Vy1rfQjNnBdYRpenoE+uhXEXmWDvJAUalCjYq40akLkkdkqrAHRnPdyREAZEMT3Dxw1HHxNyBeRQrCgnkg==" saltValue="yjda8/vR2DwheFxMnGcoCw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114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4" customWidth="1"/>
    <col min="2" max="2" width="15.75" style="9" bestFit="1" customWidth="1"/>
    <col min="3" max="3" width="22.75" customWidth="1"/>
    <col min="4" max="4" width="20.375" customWidth="1"/>
    <col min="5" max="5" width="12.875" bestFit="1" customWidth="1"/>
    <col min="6" max="6" width="13.75" bestFit="1" customWidth="1"/>
    <col min="7" max="7" width="14.125" bestFit="1" customWidth="1"/>
    <col min="8" max="8" width="23.25" customWidth="1"/>
    <col min="9" max="9" width="3.125" customWidth="1"/>
    <col min="10" max="10" width="11.375" style="4"/>
    <col min="11" max="11" width="15.75" style="9" bestFit="1" customWidth="1"/>
    <col min="12" max="12" width="25" customWidth="1"/>
    <col min="13" max="13" width="19.25" customWidth="1"/>
    <col min="14" max="14" width="12.875" bestFit="1" customWidth="1"/>
    <col min="15" max="15" width="13.75" bestFit="1" customWidth="1"/>
    <col min="16" max="16" width="14.125" bestFit="1" customWidth="1"/>
    <col min="17" max="17" width="20.125" customWidth="1"/>
  </cols>
  <sheetData>
    <row r="1" spans="1:17" s="1" customFormat="1" ht="23.2" x14ac:dyDescent="0.35">
      <c r="A1" s="3"/>
      <c r="B1" s="8"/>
      <c r="C1" s="47" t="s">
        <v>6</v>
      </c>
      <c r="D1" s="48">
        <f>Janvier!D1</f>
        <v>2024</v>
      </c>
      <c r="G1" s="46" t="s">
        <v>53</v>
      </c>
      <c r="J1" s="3"/>
      <c r="K1" s="8"/>
    </row>
    <row r="2" spans="1:17" ht="8.35" customHeight="1" x14ac:dyDescent="0.35">
      <c r="C2" s="6"/>
      <c r="D2" s="6"/>
    </row>
    <row r="3" spans="1:17" ht="20.95" x14ac:dyDescent="0.35">
      <c r="A3" s="3"/>
      <c r="B3" s="8"/>
      <c r="C3" s="47" t="s">
        <v>8</v>
      </c>
      <c r="D3" s="49" t="s">
        <v>29</v>
      </c>
    </row>
    <row r="5" spans="1:17" s="2" customFormat="1" ht="18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ht="15.1" x14ac:dyDescent="0.25">
      <c r="A6" s="5"/>
      <c r="G6" s="29" t="s">
        <v>52</v>
      </c>
      <c r="P6" s="29" t="s">
        <v>52</v>
      </c>
    </row>
    <row r="7" spans="1:17" s="37" customFormat="1" ht="21.8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ht="15.1" x14ac:dyDescent="0.25">
      <c r="A8" s="22"/>
      <c r="B8" s="23"/>
      <c r="C8" s="24"/>
      <c r="D8" s="24"/>
      <c r="E8" s="25"/>
      <c r="F8" s="25"/>
      <c r="G8" s="34" t="str">
        <f>IF(ISBLANK(E8),"",IF(ISBLANK(F8),"",F8-E8))</f>
        <v/>
      </c>
      <c r="H8" s="24"/>
      <c r="J8" s="22"/>
      <c r="K8" s="23"/>
      <c r="L8" s="24"/>
      <c r="M8" s="24"/>
      <c r="N8" s="25"/>
      <c r="O8" s="25"/>
      <c r="P8" s="34" t="str">
        <f>IF(ISBLANK(N8),"",IF(ISBLANK(O8),"",O8-N8))</f>
        <v/>
      </c>
      <c r="Q8" s="24"/>
    </row>
    <row r="9" spans="1:17" ht="15.1" x14ac:dyDescent="0.25">
      <c r="A9" s="22"/>
      <c r="B9" s="23"/>
      <c r="C9" s="24"/>
      <c r="D9" s="24"/>
      <c r="E9" s="25"/>
      <c r="F9" s="25"/>
      <c r="G9" s="34" t="str">
        <f t="shared" ref="G9:G72" si="0">IF(ISBLANK(E9),"",IF(ISBLANK(F9),"",F9-E9))</f>
        <v/>
      </c>
      <c r="H9" s="24"/>
      <c r="J9" s="22"/>
      <c r="K9" s="23"/>
      <c r="L9" s="24"/>
      <c r="M9" s="24"/>
      <c r="N9" s="25"/>
      <c r="O9" s="25"/>
      <c r="P9" s="34" t="str">
        <f t="shared" ref="P9:P72" si="1">IF(ISBLANK(N9),"",IF(ISBLANK(O9),"",O9-N9))</f>
        <v/>
      </c>
      <c r="Q9" s="24"/>
    </row>
    <row r="10" spans="1:17" ht="15.1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6"/>
      <c r="K10" s="23"/>
      <c r="L10" s="24"/>
      <c r="M10" s="24"/>
      <c r="N10" s="25"/>
      <c r="O10" s="25"/>
      <c r="P10" s="34" t="str">
        <f t="shared" si="1"/>
        <v/>
      </c>
      <c r="Q10" s="24"/>
    </row>
    <row r="11" spans="1:17" ht="15.1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6"/>
      <c r="K11" s="23"/>
      <c r="L11" s="24"/>
      <c r="M11" s="24"/>
      <c r="N11" s="25"/>
      <c r="O11" s="25"/>
      <c r="P11" s="34" t="str">
        <f t="shared" si="1"/>
        <v/>
      </c>
      <c r="Q11" s="24"/>
    </row>
    <row r="12" spans="1:17" ht="15.1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ht="15.1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ht="15.1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ht="15.1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ht="15.1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ht="15.1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ht="15.1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ht="15.1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ht="15.1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ht="15.1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ht="15.1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ht="15.1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ht="15.1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ht="15.1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ht="15.1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ht="15.1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ht="15.1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ht="15.1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ht="15.1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ht="15.1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ht="15.1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ht="15.1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35" customHeight="1" x14ac:dyDescent="0.25">
      <c r="E110" s="7"/>
      <c r="F110" s="7"/>
      <c r="G110" s="7"/>
      <c r="N110" s="7"/>
      <c r="O110" s="7"/>
      <c r="P110" s="7"/>
    </row>
    <row r="111" spans="1:17" s="12" customFormat="1" ht="15.95" x14ac:dyDescent="0.3">
      <c r="A111" s="10"/>
      <c r="B111" s="11"/>
      <c r="D111" s="13" t="s">
        <v>17</v>
      </c>
      <c r="E111" s="32">
        <f>SUM(E8:E109)</f>
        <v>0</v>
      </c>
      <c r="F111" s="32">
        <f t="shared" ref="F111:G111" si="4">SUM(F8:F109)</f>
        <v>0</v>
      </c>
      <c r="G111" s="32">
        <f t="shared" si="4"/>
        <v>0</v>
      </c>
      <c r="J111" s="10"/>
      <c r="K111" s="11"/>
      <c r="M111" s="13" t="s">
        <v>17</v>
      </c>
      <c r="N111" s="17">
        <f>SUM(N8:N109)</f>
        <v>0</v>
      </c>
      <c r="O111" s="17">
        <f t="shared" ref="O111:P111" si="5">SUM(O8:O109)</f>
        <v>0</v>
      </c>
      <c r="P111" s="17">
        <f t="shared" si="5"/>
        <v>0</v>
      </c>
    </row>
    <row r="112" spans="1:17" ht="6.75" customHeight="1" x14ac:dyDescent="0.25"/>
    <row r="113" spans="3:16" ht="15.95" x14ac:dyDescent="0.3">
      <c r="C113" s="39"/>
      <c r="D113" s="40" t="s">
        <v>57</v>
      </c>
      <c r="E113" s="41">
        <f>+E111-N111</f>
        <v>0</v>
      </c>
      <c r="F113" s="41">
        <f t="shared" ref="F113:G113" si="6">+F111-O111</f>
        <v>0</v>
      </c>
      <c r="G113" s="41">
        <f t="shared" si="6"/>
        <v>0</v>
      </c>
      <c r="N113" s="31" t="s">
        <v>55</v>
      </c>
      <c r="O113" s="31" t="s">
        <v>56</v>
      </c>
      <c r="P113" s="31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znGBmcTrdEIkT9KjBYOz8WmpQoJhns/AJGDSJmbGSINUXRHop8V1k72JsfXf0PJ2xoFZlr1OBBq/8gq2pBZcPA==" saltValue="0z3qca549sYm9tS10idhfA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114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4" customWidth="1"/>
    <col min="2" max="2" width="15.75" style="9" bestFit="1" customWidth="1"/>
    <col min="3" max="3" width="22.75" customWidth="1"/>
    <col min="4" max="4" width="20.375" customWidth="1"/>
    <col min="5" max="5" width="12.875" bestFit="1" customWidth="1"/>
    <col min="6" max="6" width="13.75" bestFit="1" customWidth="1"/>
    <col min="7" max="7" width="14.125" bestFit="1" customWidth="1"/>
    <col min="8" max="8" width="23.25" customWidth="1"/>
    <col min="9" max="9" width="3.125" customWidth="1"/>
    <col min="10" max="10" width="11.375" style="4"/>
    <col min="11" max="11" width="15.75" style="9" bestFit="1" customWidth="1"/>
    <col min="12" max="12" width="25" customWidth="1"/>
    <col min="13" max="13" width="19.25" customWidth="1"/>
    <col min="14" max="14" width="12.875" bestFit="1" customWidth="1"/>
    <col min="15" max="15" width="13.75" bestFit="1" customWidth="1"/>
    <col min="16" max="16" width="14.125" bestFit="1" customWidth="1"/>
    <col min="17" max="17" width="20.125" customWidth="1"/>
  </cols>
  <sheetData>
    <row r="1" spans="1:17" s="1" customFormat="1" ht="23.2" x14ac:dyDescent="0.35">
      <c r="A1" s="3"/>
      <c r="B1" s="8"/>
      <c r="C1" s="47" t="s">
        <v>6</v>
      </c>
      <c r="D1" s="48">
        <f>Janvier!D1</f>
        <v>2024</v>
      </c>
      <c r="G1" s="46" t="s">
        <v>53</v>
      </c>
      <c r="J1" s="3"/>
      <c r="K1" s="8"/>
    </row>
    <row r="2" spans="1:17" ht="8.35" customHeight="1" x14ac:dyDescent="0.35">
      <c r="C2" s="6"/>
      <c r="D2" s="6"/>
    </row>
    <row r="3" spans="1:17" ht="20.95" x14ac:dyDescent="0.35">
      <c r="A3" s="3"/>
      <c r="B3" s="8"/>
      <c r="C3" s="47" t="s">
        <v>8</v>
      </c>
      <c r="D3" s="49" t="s">
        <v>30</v>
      </c>
    </row>
    <row r="5" spans="1:17" s="2" customFormat="1" ht="18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ht="15.1" x14ac:dyDescent="0.25">
      <c r="A6" s="5"/>
      <c r="G6" s="29" t="s">
        <v>52</v>
      </c>
      <c r="P6" s="29" t="s">
        <v>52</v>
      </c>
    </row>
    <row r="7" spans="1:17" s="37" customFormat="1" ht="21.8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ht="15.1" x14ac:dyDescent="0.25">
      <c r="A8" s="22"/>
      <c r="B8" s="23"/>
      <c r="C8" s="24"/>
      <c r="D8" s="24"/>
      <c r="E8" s="25"/>
      <c r="F8" s="25"/>
      <c r="G8" s="34" t="str">
        <f>IF(ISBLANK(E8),"",IF(ISBLANK(F8),"",F8-E8))</f>
        <v/>
      </c>
      <c r="H8" s="24"/>
      <c r="J8" s="22"/>
      <c r="K8" s="23"/>
      <c r="L8" s="24"/>
      <c r="M8" s="24"/>
      <c r="N8" s="25"/>
      <c r="O8" s="25"/>
      <c r="P8" s="34" t="str">
        <f>IF(ISBLANK(N8),"",IF(ISBLANK(O8),"",O8-N8))</f>
        <v/>
      </c>
      <c r="Q8" s="24"/>
    </row>
    <row r="9" spans="1:17" ht="15.1" x14ac:dyDescent="0.25">
      <c r="A9" s="22"/>
      <c r="B9" s="23"/>
      <c r="C9" s="24"/>
      <c r="D9" s="24"/>
      <c r="E9" s="25"/>
      <c r="F9" s="25"/>
      <c r="G9" s="34" t="str">
        <f t="shared" ref="G9:G72" si="0">IF(ISBLANK(E9),"",IF(ISBLANK(F9),"",F9-E9))</f>
        <v/>
      </c>
      <c r="H9" s="24"/>
      <c r="J9" s="22"/>
      <c r="K9" s="23"/>
      <c r="L9" s="24"/>
      <c r="M9" s="24"/>
      <c r="N9" s="25"/>
      <c r="O9" s="25"/>
      <c r="P9" s="34" t="str">
        <f t="shared" ref="P9:P72" si="1">IF(ISBLANK(N9),"",IF(ISBLANK(O9),"",O9-N9))</f>
        <v/>
      </c>
      <c r="Q9" s="24"/>
    </row>
    <row r="10" spans="1:17" ht="15.1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6"/>
      <c r="K10" s="23"/>
      <c r="L10" s="24"/>
      <c r="M10" s="24"/>
      <c r="N10" s="25"/>
      <c r="O10" s="25"/>
      <c r="P10" s="34" t="str">
        <f t="shared" si="1"/>
        <v/>
      </c>
      <c r="Q10" s="24"/>
    </row>
    <row r="11" spans="1:17" ht="15.1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6"/>
      <c r="K11" s="23"/>
      <c r="L11" s="24"/>
      <c r="M11" s="24"/>
      <c r="N11" s="25"/>
      <c r="O11" s="25"/>
      <c r="P11" s="34" t="str">
        <f t="shared" si="1"/>
        <v/>
      </c>
      <c r="Q11" s="24"/>
    </row>
    <row r="12" spans="1:17" ht="15.1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ht="15.1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ht="15.1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ht="15.1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ht="15.1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ht="15.1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ht="15.1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ht="15.1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ht="15.1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ht="15.1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ht="15.1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ht="15.1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ht="15.1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ht="15.1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ht="15.1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ht="15.1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ht="15.1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ht="15.1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ht="15.1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ht="15.1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ht="15.1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ht="15.1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35" customHeight="1" x14ac:dyDescent="0.25">
      <c r="E110" s="7"/>
      <c r="F110" s="7"/>
      <c r="G110" s="7"/>
      <c r="N110" s="7"/>
      <c r="O110" s="7"/>
      <c r="P110" s="7"/>
    </row>
    <row r="111" spans="1:17" s="12" customFormat="1" ht="15.95" x14ac:dyDescent="0.3">
      <c r="A111" s="10"/>
      <c r="B111" s="11"/>
      <c r="D111" s="13" t="s">
        <v>17</v>
      </c>
      <c r="E111" s="32">
        <f>SUM(E8:E109)</f>
        <v>0</v>
      </c>
      <c r="F111" s="32">
        <f t="shared" ref="F111:G111" si="4">SUM(F8:F109)</f>
        <v>0</v>
      </c>
      <c r="G111" s="32">
        <f t="shared" si="4"/>
        <v>0</v>
      </c>
      <c r="J111" s="10"/>
      <c r="K111" s="11"/>
      <c r="M111" s="13" t="s">
        <v>17</v>
      </c>
      <c r="N111" s="17">
        <f>SUM(N8:N109)</f>
        <v>0</v>
      </c>
      <c r="O111" s="17">
        <f t="shared" ref="O111:P111" si="5">SUM(O8:O109)</f>
        <v>0</v>
      </c>
      <c r="P111" s="17">
        <f t="shared" si="5"/>
        <v>0</v>
      </c>
    </row>
    <row r="112" spans="1:17" ht="6.75" customHeight="1" x14ac:dyDescent="0.25"/>
    <row r="113" spans="3:16" ht="15.95" x14ac:dyDescent="0.3">
      <c r="C113" s="39"/>
      <c r="D113" s="40" t="s">
        <v>57</v>
      </c>
      <c r="E113" s="41">
        <f>+E111-N111</f>
        <v>0</v>
      </c>
      <c r="F113" s="41">
        <f t="shared" ref="F113:G113" si="6">+F111-O111</f>
        <v>0</v>
      </c>
      <c r="G113" s="41">
        <f t="shared" si="6"/>
        <v>0</v>
      </c>
      <c r="N113" s="31" t="s">
        <v>55</v>
      </c>
      <c r="O113" s="31" t="s">
        <v>56</v>
      </c>
      <c r="P113" s="31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71dVG+bEoRgWDTghw/P+jAwPK73ue1cJm4dFRXaCZSBwkYvoI9AH9aIrxHZrSPYnc8zllUpzTl4sEkiuT6bSRw==" saltValue="MrC7a0mPbE6lgJLFE5CjCg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14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4" customWidth="1"/>
    <col min="2" max="2" width="15.75" style="9" bestFit="1" customWidth="1"/>
    <col min="3" max="3" width="22.75" customWidth="1"/>
    <col min="4" max="4" width="20.375" customWidth="1"/>
    <col min="5" max="5" width="12.875" bestFit="1" customWidth="1"/>
    <col min="6" max="6" width="13.75" bestFit="1" customWidth="1"/>
    <col min="7" max="7" width="14.125" bestFit="1" customWidth="1"/>
    <col min="8" max="8" width="23.25" customWidth="1"/>
    <col min="9" max="9" width="3.125" customWidth="1"/>
    <col min="10" max="10" width="11.375" style="4"/>
    <col min="11" max="11" width="15.75" style="9" bestFit="1" customWidth="1"/>
    <col min="12" max="12" width="25" customWidth="1"/>
    <col min="13" max="13" width="19.25" customWidth="1"/>
    <col min="14" max="14" width="12.875" bestFit="1" customWidth="1"/>
    <col min="15" max="15" width="13.75" bestFit="1" customWidth="1"/>
    <col min="16" max="16" width="14.125" bestFit="1" customWidth="1"/>
    <col min="17" max="17" width="20.125" customWidth="1"/>
  </cols>
  <sheetData>
    <row r="1" spans="1:17" s="1" customFormat="1" ht="23.2" x14ac:dyDescent="0.35">
      <c r="A1" s="3"/>
      <c r="B1" s="8"/>
      <c r="C1" s="47" t="s">
        <v>6</v>
      </c>
      <c r="D1" s="48">
        <f>Janvier!D1</f>
        <v>2024</v>
      </c>
      <c r="G1" s="46" t="s">
        <v>53</v>
      </c>
      <c r="J1" s="3"/>
      <c r="K1" s="8"/>
    </row>
    <row r="2" spans="1:17" ht="8.35" customHeight="1" x14ac:dyDescent="0.35">
      <c r="C2" s="6"/>
      <c r="D2" s="6"/>
    </row>
    <row r="3" spans="1:17" ht="20.95" x14ac:dyDescent="0.35">
      <c r="A3" s="3"/>
      <c r="B3" s="8"/>
      <c r="C3" s="47" t="s">
        <v>8</v>
      </c>
      <c r="D3" s="49" t="s">
        <v>31</v>
      </c>
    </row>
    <row r="5" spans="1:17" s="2" customFormat="1" ht="18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ht="15.1" x14ac:dyDescent="0.25">
      <c r="A6" s="5"/>
      <c r="G6" s="29" t="s">
        <v>52</v>
      </c>
      <c r="P6" s="29" t="s">
        <v>52</v>
      </c>
    </row>
    <row r="7" spans="1:17" s="37" customFormat="1" ht="21.8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ht="15.1" x14ac:dyDescent="0.25">
      <c r="A8" s="22"/>
      <c r="B8" s="23"/>
      <c r="C8" s="24"/>
      <c r="D8" s="24"/>
      <c r="E8" s="25"/>
      <c r="F8" s="25"/>
      <c r="G8" s="34" t="str">
        <f>IF(ISBLANK(E8),"",IF(ISBLANK(F8),"",F8-E8))</f>
        <v/>
      </c>
      <c r="H8" s="24"/>
      <c r="J8" s="22"/>
      <c r="K8" s="23"/>
      <c r="L8" s="24"/>
      <c r="M8" s="24"/>
      <c r="N8" s="25"/>
      <c r="O8" s="25"/>
      <c r="P8" s="34" t="str">
        <f>IF(ISBLANK(N8),"",IF(ISBLANK(O8),"",O8-N8))</f>
        <v/>
      </c>
      <c r="Q8" s="24"/>
    </row>
    <row r="9" spans="1:17" ht="15.1" x14ac:dyDescent="0.25">
      <c r="A9" s="22"/>
      <c r="B9" s="23"/>
      <c r="C9" s="24"/>
      <c r="D9" s="24"/>
      <c r="E9" s="25"/>
      <c r="F9" s="25"/>
      <c r="G9" s="34" t="str">
        <f t="shared" ref="G9:G72" si="0">IF(ISBLANK(E9),"",IF(ISBLANK(F9),"",F9-E9))</f>
        <v/>
      </c>
      <c r="H9" s="24"/>
      <c r="J9" s="22"/>
      <c r="K9" s="23"/>
      <c r="L9" s="24"/>
      <c r="M9" s="24"/>
      <c r="N9" s="25"/>
      <c r="O9" s="25"/>
      <c r="P9" s="34" t="str">
        <f t="shared" ref="P9:P72" si="1">IF(ISBLANK(N9),"",IF(ISBLANK(O9),"",O9-N9))</f>
        <v/>
      </c>
      <c r="Q9" s="24"/>
    </row>
    <row r="10" spans="1:17" ht="15.1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6"/>
      <c r="K10" s="23"/>
      <c r="L10" s="24"/>
      <c r="M10" s="24"/>
      <c r="N10" s="25"/>
      <c r="O10" s="25"/>
      <c r="P10" s="34" t="str">
        <f t="shared" si="1"/>
        <v/>
      </c>
      <c r="Q10" s="24"/>
    </row>
    <row r="11" spans="1:17" ht="15.1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6"/>
      <c r="K11" s="23"/>
      <c r="L11" s="24"/>
      <c r="M11" s="24"/>
      <c r="N11" s="25"/>
      <c r="O11" s="25"/>
      <c r="P11" s="34" t="str">
        <f t="shared" si="1"/>
        <v/>
      </c>
      <c r="Q11" s="24"/>
    </row>
    <row r="12" spans="1:17" ht="15.1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ht="15.1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ht="15.1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ht="15.1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ht="15.1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ht="15.1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ht="15.1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ht="15.1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ht="15.1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ht="15.1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ht="15.1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ht="15.1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ht="15.1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ht="15.1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ht="15.1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ht="15.1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ht="15.1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ht="15.1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ht="15.1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ht="15.1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ht="15.1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ht="15.1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35" customHeight="1" x14ac:dyDescent="0.25">
      <c r="E110" s="7"/>
      <c r="F110" s="7"/>
      <c r="G110" s="7"/>
      <c r="N110" s="7"/>
      <c r="O110" s="7"/>
      <c r="P110" s="7"/>
    </row>
    <row r="111" spans="1:17" s="12" customFormat="1" ht="15.95" x14ac:dyDescent="0.3">
      <c r="A111" s="10"/>
      <c r="B111" s="11"/>
      <c r="D111" s="13" t="s">
        <v>17</v>
      </c>
      <c r="E111" s="32">
        <f>SUM(E8:E109)</f>
        <v>0</v>
      </c>
      <c r="F111" s="32">
        <f t="shared" ref="F111:G111" si="4">SUM(F8:F109)</f>
        <v>0</v>
      </c>
      <c r="G111" s="32">
        <f t="shared" si="4"/>
        <v>0</v>
      </c>
      <c r="J111" s="10"/>
      <c r="K111" s="11"/>
      <c r="M111" s="13" t="s">
        <v>17</v>
      </c>
      <c r="N111" s="17">
        <f>SUM(N8:N109)</f>
        <v>0</v>
      </c>
      <c r="O111" s="17">
        <f t="shared" ref="O111:P111" si="5">SUM(O8:O109)</f>
        <v>0</v>
      </c>
      <c r="P111" s="17">
        <f t="shared" si="5"/>
        <v>0</v>
      </c>
    </row>
    <row r="112" spans="1:17" ht="6.75" customHeight="1" x14ac:dyDescent="0.25"/>
    <row r="113" spans="3:16" ht="15.95" x14ac:dyDescent="0.3">
      <c r="C113" s="39"/>
      <c r="D113" s="40" t="s">
        <v>57</v>
      </c>
      <c r="E113" s="41">
        <f>+E111-N111</f>
        <v>0</v>
      </c>
      <c r="F113" s="41">
        <f t="shared" ref="F113:G113" si="6">+F111-O111</f>
        <v>0</v>
      </c>
      <c r="G113" s="41">
        <f t="shared" si="6"/>
        <v>0</v>
      </c>
      <c r="N113" s="31" t="s">
        <v>55</v>
      </c>
      <c r="O113" s="31" t="s">
        <v>56</v>
      </c>
      <c r="P113" s="31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E6nd9NbFgusXqWYamEMc4S42pWMGlqNMnb2JHLZq0S+Fjh24TnFuvVKMU29M9KbXeblUP87yF6r0uDoJBeW8gQ==" saltValue="1c+1sYXctRsj/fl3oeFmgg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14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4" customWidth="1"/>
    <col min="2" max="2" width="15.75" style="9" bestFit="1" customWidth="1"/>
    <col min="3" max="3" width="22.75" customWidth="1"/>
    <col min="4" max="4" width="20.375" customWidth="1"/>
    <col min="5" max="5" width="12.875" bestFit="1" customWidth="1"/>
    <col min="6" max="6" width="13.75" bestFit="1" customWidth="1"/>
    <col min="7" max="7" width="14.125" bestFit="1" customWidth="1"/>
    <col min="8" max="8" width="23.25" customWidth="1"/>
    <col min="9" max="9" width="3.125" customWidth="1"/>
    <col min="10" max="10" width="11.375" style="4"/>
    <col min="11" max="11" width="15.75" style="9" bestFit="1" customWidth="1"/>
    <col min="12" max="12" width="25" customWidth="1"/>
    <col min="13" max="13" width="19.25" customWidth="1"/>
    <col min="14" max="14" width="12.875" bestFit="1" customWidth="1"/>
    <col min="15" max="15" width="13.75" bestFit="1" customWidth="1"/>
    <col min="16" max="16" width="14.125" bestFit="1" customWidth="1"/>
    <col min="17" max="17" width="20.125" customWidth="1"/>
  </cols>
  <sheetData>
    <row r="1" spans="1:17" s="1" customFormat="1" ht="23.2" x14ac:dyDescent="0.35">
      <c r="A1" s="3"/>
      <c r="B1" s="8"/>
      <c r="C1" s="47" t="s">
        <v>6</v>
      </c>
      <c r="D1" s="48">
        <f>Janvier!D1</f>
        <v>2024</v>
      </c>
      <c r="G1" s="46" t="s">
        <v>53</v>
      </c>
      <c r="J1" s="3"/>
      <c r="K1" s="8"/>
    </row>
    <row r="2" spans="1:17" ht="8.35" customHeight="1" x14ac:dyDescent="0.35">
      <c r="C2" s="6"/>
      <c r="D2" s="6"/>
    </row>
    <row r="3" spans="1:17" ht="20.95" x14ac:dyDescent="0.35">
      <c r="A3" s="3"/>
      <c r="B3" s="8"/>
      <c r="C3" s="47" t="s">
        <v>8</v>
      </c>
      <c r="D3" s="49" t="s">
        <v>32</v>
      </c>
    </row>
    <row r="5" spans="1:17" s="2" customFormat="1" ht="18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ht="15.1" x14ac:dyDescent="0.25">
      <c r="A6" s="5"/>
      <c r="G6" s="29" t="s">
        <v>52</v>
      </c>
      <c r="P6" s="29" t="s">
        <v>52</v>
      </c>
    </row>
    <row r="7" spans="1:17" s="37" customFormat="1" ht="21.8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ht="15.1" x14ac:dyDescent="0.25">
      <c r="A8" s="22"/>
      <c r="B8" s="23"/>
      <c r="C8" s="24"/>
      <c r="D8" s="24"/>
      <c r="E8" s="25"/>
      <c r="F8" s="25"/>
      <c r="G8" s="34" t="str">
        <f>IF(ISBLANK(E8),"",IF(ISBLANK(F8),"",F8-E8))</f>
        <v/>
      </c>
      <c r="H8" s="24"/>
      <c r="J8" s="22"/>
      <c r="K8" s="23"/>
      <c r="L8" s="24"/>
      <c r="M8" s="24"/>
      <c r="N8" s="25"/>
      <c r="O8" s="25"/>
      <c r="P8" s="34" t="str">
        <f>IF(ISBLANK(N8),"",IF(ISBLANK(O8),"",O8-N8))</f>
        <v/>
      </c>
      <c r="Q8" s="24"/>
    </row>
    <row r="9" spans="1:17" ht="15.1" x14ac:dyDescent="0.25">
      <c r="A9" s="22"/>
      <c r="B9" s="23"/>
      <c r="C9" s="24"/>
      <c r="D9" s="24"/>
      <c r="E9" s="25"/>
      <c r="F9" s="25"/>
      <c r="G9" s="34" t="str">
        <f t="shared" ref="G9:G72" si="0">IF(ISBLANK(E9),"",IF(ISBLANK(F9),"",F9-E9))</f>
        <v/>
      </c>
      <c r="H9" s="24"/>
      <c r="J9" s="22"/>
      <c r="K9" s="23"/>
      <c r="L9" s="24"/>
      <c r="M9" s="24"/>
      <c r="N9" s="25"/>
      <c r="O9" s="25"/>
      <c r="P9" s="34" t="str">
        <f t="shared" ref="P9:P72" si="1">IF(ISBLANK(N9),"",IF(ISBLANK(O9),"",O9-N9))</f>
        <v/>
      </c>
      <c r="Q9" s="24"/>
    </row>
    <row r="10" spans="1:17" ht="15.1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6"/>
      <c r="K10" s="23"/>
      <c r="L10" s="24"/>
      <c r="M10" s="24"/>
      <c r="N10" s="25"/>
      <c r="O10" s="25"/>
      <c r="P10" s="34" t="str">
        <f t="shared" si="1"/>
        <v/>
      </c>
      <c r="Q10" s="24"/>
    </row>
    <row r="11" spans="1:17" ht="15.1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6"/>
      <c r="K11" s="23"/>
      <c r="L11" s="24"/>
      <c r="M11" s="24"/>
      <c r="N11" s="25"/>
      <c r="O11" s="25"/>
      <c r="P11" s="34" t="str">
        <f t="shared" si="1"/>
        <v/>
      </c>
      <c r="Q11" s="24"/>
    </row>
    <row r="12" spans="1:17" ht="15.1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ht="15.1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ht="15.1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ht="15.1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ht="15.1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ht="15.1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ht="15.1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ht="15.1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ht="15.1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ht="15.1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ht="15.1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ht="15.1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ht="15.1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ht="15.1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ht="15.1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ht="15.1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ht="15.1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ht="15.1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ht="15.1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ht="15.1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ht="15.1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ht="15.1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35" customHeight="1" x14ac:dyDescent="0.25">
      <c r="E110" s="7"/>
      <c r="F110" s="7"/>
      <c r="G110" s="7"/>
      <c r="N110" s="7"/>
      <c r="O110" s="7"/>
      <c r="P110" s="7"/>
    </row>
    <row r="111" spans="1:17" s="12" customFormat="1" ht="15.95" x14ac:dyDescent="0.3">
      <c r="A111" s="10"/>
      <c r="B111" s="11"/>
      <c r="D111" s="13" t="s">
        <v>17</v>
      </c>
      <c r="E111" s="32">
        <f>SUM(E8:E109)</f>
        <v>0</v>
      </c>
      <c r="F111" s="32">
        <f t="shared" ref="F111:G111" si="4">SUM(F8:F109)</f>
        <v>0</v>
      </c>
      <c r="G111" s="32">
        <f t="shared" si="4"/>
        <v>0</v>
      </c>
      <c r="J111" s="10"/>
      <c r="K111" s="11"/>
      <c r="M111" s="13" t="s">
        <v>17</v>
      </c>
      <c r="N111" s="17">
        <f>SUM(N8:N109)</f>
        <v>0</v>
      </c>
      <c r="O111" s="17">
        <f t="shared" ref="O111:P111" si="5">SUM(O8:O109)</f>
        <v>0</v>
      </c>
      <c r="P111" s="17">
        <f t="shared" si="5"/>
        <v>0</v>
      </c>
    </row>
    <row r="112" spans="1:17" ht="6.75" customHeight="1" x14ac:dyDescent="0.25"/>
    <row r="113" spans="3:16" ht="15.95" x14ac:dyDescent="0.3">
      <c r="C113" s="39"/>
      <c r="D113" s="40" t="s">
        <v>57</v>
      </c>
      <c r="E113" s="41">
        <f>+E111-N111</f>
        <v>0</v>
      </c>
      <c r="F113" s="41">
        <f t="shared" ref="F113:G113" si="6">+F111-O111</f>
        <v>0</v>
      </c>
      <c r="G113" s="41">
        <f t="shared" si="6"/>
        <v>0</v>
      </c>
      <c r="N113" s="31" t="s">
        <v>55</v>
      </c>
      <c r="O113" s="31" t="s">
        <v>56</v>
      </c>
      <c r="P113" s="31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5eZlKk4BmwWgqIX+JIhqQQXy4YMTb5dtIN+TQvxRCAN7muSEiluFuHDqRGFTmPyMVUWrvw/ON/XEf2ExkqbxvA==" saltValue="tj8uMgVGGJU1YSSgzc8++A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114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4" customWidth="1"/>
    <col min="2" max="2" width="15.75" style="9" bestFit="1" customWidth="1"/>
    <col min="3" max="3" width="22.75" customWidth="1"/>
    <col min="4" max="4" width="20.375" customWidth="1"/>
    <col min="5" max="5" width="12.875" bestFit="1" customWidth="1"/>
    <col min="6" max="6" width="13.75" bestFit="1" customWidth="1"/>
    <col min="7" max="7" width="14.125" bestFit="1" customWidth="1"/>
    <col min="8" max="8" width="23.25" customWidth="1"/>
    <col min="9" max="9" width="3.125" customWidth="1"/>
    <col min="10" max="10" width="11.375" style="4"/>
    <col min="11" max="11" width="15.75" style="9" bestFit="1" customWidth="1"/>
    <col min="12" max="12" width="25" customWidth="1"/>
    <col min="13" max="13" width="19.25" customWidth="1"/>
    <col min="14" max="14" width="12.875" bestFit="1" customWidth="1"/>
    <col min="15" max="15" width="13.75" bestFit="1" customWidth="1"/>
    <col min="16" max="16" width="14.125" bestFit="1" customWidth="1"/>
    <col min="17" max="17" width="20.125" customWidth="1"/>
  </cols>
  <sheetData>
    <row r="1" spans="1:17" s="1" customFormat="1" ht="23.2" x14ac:dyDescent="0.35">
      <c r="A1" s="3"/>
      <c r="B1" s="8"/>
      <c r="C1" s="47" t="s">
        <v>6</v>
      </c>
      <c r="D1" s="48">
        <f>Janvier!D1</f>
        <v>2024</v>
      </c>
      <c r="G1" s="46" t="s">
        <v>53</v>
      </c>
      <c r="J1" s="3"/>
      <c r="K1" s="8"/>
    </row>
    <row r="2" spans="1:17" ht="8.35" customHeight="1" x14ac:dyDescent="0.35">
      <c r="C2" s="6"/>
      <c r="D2" s="6"/>
    </row>
    <row r="3" spans="1:17" ht="20.95" x14ac:dyDescent="0.35">
      <c r="A3" s="3"/>
      <c r="B3" s="8"/>
      <c r="C3" s="47" t="s">
        <v>8</v>
      </c>
      <c r="D3" s="49" t="s">
        <v>33</v>
      </c>
    </row>
    <row r="5" spans="1:17" s="2" customFormat="1" ht="18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ht="15.1" x14ac:dyDescent="0.25">
      <c r="A6" s="5"/>
      <c r="G6" s="29" t="s">
        <v>52</v>
      </c>
      <c r="P6" s="29" t="s">
        <v>52</v>
      </c>
    </row>
    <row r="7" spans="1:17" s="37" customFormat="1" ht="21.8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ht="15.1" x14ac:dyDescent="0.25">
      <c r="A8" s="22"/>
      <c r="B8" s="23"/>
      <c r="C8" s="24"/>
      <c r="D8" s="24"/>
      <c r="E8" s="25"/>
      <c r="F8" s="25"/>
      <c r="G8" s="34" t="str">
        <f>IF(ISBLANK(E8),"",IF(ISBLANK(F8),"",F8-E8))</f>
        <v/>
      </c>
      <c r="H8" s="24"/>
      <c r="J8" s="22"/>
      <c r="K8" s="23"/>
      <c r="L8" s="24"/>
      <c r="M8" s="24"/>
      <c r="N8" s="25"/>
      <c r="O8" s="25"/>
      <c r="P8" s="34" t="str">
        <f>IF(ISBLANK(N8),"",IF(ISBLANK(O8),"",O8-N8))</f>
        <v/>
      </c>
      <c r="Q8" s="24"/>
    </row>
    <row r="9" spans="1:17" ht="15.1" x14ac:dyDescent="0.25">
      <c r="A9" s="22"/>
      <c r="B9" s="23"/>
      <c r="C9" s="24"/>
      <c r="D9" s="24"/>
      <c r="E9" s="25"/>
      <c r="F9" s="25"/>
      <c r="G9" s="34" t="str">
        <f t="shared" ref="G9:G72" si="0">IF(ISBLANK(E9),"",IF(ISBLANK(F9),"",F9-E9))</f>
        <v/>
      </c>
      <c r="H9" s="24"/>
      <c r="J9" s="22"/>
      <c r="K9" s="23"/>
      <c r="L9" s="24"/>
      <c r="M9" s="24"/>
      <c r="N9" s="25"/>
      <c r="O9" s="25"/>
      <c r="P9" s="34" t="str">
        <f t="shared" ref="P9:P72" si="1">IF(ISBLANK(N9),"",IF(ISBLANK(O9),"",O9-N9))</f>
        <v/>
      </c>
      <c r="Q9" s="24"/>
    </row>
    <row r="10" spans="1:17" ht="15.1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6"/>
      <c r="K10" s="23"/>
      <c r="L10" s="24"/>
      <c r="M10" s="24"/>
      <c r="N10" s="25"/>
      <c r="O10" s="25"/>
      <c r="P10" s="34" t="str">
        <f t="shared" si="1"/>
        <v/>
      </c>
      <c r="Q10" s="24"/>
    </row>
    <row r="11" spans="1:17" ht="15.1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6"/>
      <c r="K11" s="23"/>
      <c r="L11" s="24"/>
      <c r="M11" s="24"/>
      <c r="N11" s="25"/>
      <c r="O11" s="25"/>
      <c r="P11" s="34" t="str">
        <f t="shared" si="1"/>
        <v/>
      </c>
      <c r="Q11" s="24"/>
    </row>
    <row r="12" spans="1:17" ht="15.1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ht="15.1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ht="15.1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ht="15.1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ht="15.1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ht="15.1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ht="15.1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ht="15.1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ht="15.1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ht="15.1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ht="15.1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ht="15.1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ht="15.1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ht="15.1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ht="15.1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ht="15.1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ht="15.1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ht="15.1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ht="15.1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ht="15.1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ht="15.1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ht="15.1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35" customHeight="1" x14ac:dyDescent="0.25">
      <c r="E110" s="7"/>
      <c r="F110" s="7"/>
      <c r="G110" s="7"/>
      <c r="N110" s="7"/>
      <c r="O110" s="7"/>
      <c r="P110" s="7"/>
    </row>
    <row r="111" spans="1:17" s="12" customFormat="1" ht="15.95" x14ac:dyDescent="0.3">
      <c r="A111" s="10"/>
      <c r="B111" s="11"/>
      <c r="D111" s="13" t="s">
        <v>17</v>
      </c>
      <c r="E111" s="32">
        <f>SUM(E8:E109)</f>
        <v>0</v>
      </c>
      <c r="F111" s="32">
        <f t="shared" ref="F111:G111" si="4">SUM(F8:F109)</f>
        <v>0</v>
      </c>
      <c r="G111" s="32">
        <f t="shared" si="4"/>
        <v>0</v>
      </c>
      <c r="J111" s="10"/>
      <c r="K111" s="11"/>
      <c r="M111" s="13" t="s">
        <v>17</v>
      </c>
      <c r="N111" s="17">
        <f>SUM(N8:N109)</f>
        <v>0</v>
      </c>
      <c r="O111" s="17">
        <f t="shared" ref="O111:P111" si="5">SUM(O8:O109)</f>
        <v>0</v>
      </c>
      <c r="P111" s="17">
        <f t="shared" si="5"/>
        <v>0</v>
      </c>
    </row>
    <row r="112" spans="1:17" ht="6.75" customHeight="1" x14ac:dyDescent="0.25"/>
    <row r="113" spans="3:16" ht="15.95" x14ac:dyDescent="0.3">
      <c r="C113" s="39"/>
      <c r="D113" s="40" t="s">
        <v>57</v>
      </c>
      <c r="E113" s="41">
        <f>+E111-N111</f>
        <v>0</v>
      </c>
      <c r="F113" s="41">
        <f t="shared" ref="F113:G113" si="6">+F111-O111</f>
        <v>0</v>
      </c>
      <c r="G113" s="41">
        <f t="shared" si="6"/>
        <v>0</v>
      </c>
      <c r="N113" s="31" t="s">
        <v>55</v>
      </c>
      <c r="O113" s="31" t="s">
        <v>56</v>
      </c>
      <c r="P113" s="31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g6aorr8n/PhzcZdmGzbEj+voLUfD6tGWl5Pj2MTDbQkBMgA21kvhvtrlYmcGfX+MQ4zGS1Ps4UHcOg6n7pGeDg==" saltValue="XbTzXoyBAEUMmFA1rC1ctg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RECAPITULATIF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2019-01-05T18:56:04Z</cp:lastPrinted>
  <dcterms:created xsi:type="dcterms:W3CDTF">2016-10-25T17:20:01Z</dcterms:created>
  <dcterms:modified xsi:type="dcterms:W3CDTF">2023-10-01T09:05:44Z</dcterms:modified>
</cp:coreProperties>
</file>