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54B53B52-88F8-4B9A-B685-168A48AF571D}" xr6:coauthVersionLast="47" xr6:coauthVersionMax="47" xr10:uidLastSave="{00000000-0000-0000-0000-000000000000}"/>
  <workbookProtection workbookAlgorithmName="SHA-512" workbookHashValue="eHA31zMxil6S4LVVFDE1PTlQocZCvCXPpl1RNkuYmFM6+24ibbgDOTnyMgdSiFCKvT4biEzzP19IYb+4vUTgEw==" workbookSaltValue="CK2yO4uSa/QZXkBq5P9dGg==" workbookSpinCount="100000" lockStructure="1"/>
  <bookViews>
    <workbookView xWindow="-111" yWindow="-111" windowWidth="26806" windowHeight="14456" xr2:uid="{879BDCA6-919A-4806-93F2-3A0CB8A81757}"/>
  </bookViews>
  <sheets>
    <sheet name="Paramètres de la saison" sheetId="1" r:id="rId1"/>
    <sheet name="Résultats" sheetId="4" r:id="rId2"/>
    <sheet name="Résumé des Grands Prix" sheetId="2" r:id="rId3"/>
    <sheet name="Classements" sheetId="3" r:id="rId4"/>
    <sheet name="Liste champions du monde F1" sheetId="8" r:id="rId5"/>
    <sheet name="Mot de passe" sheetId="7" r:id="rId6"/>
  </sheets>
  <definedNames>
    <definedName name="_xlnm._FilterDatabase" localSheetId="3" hidden="1">Classements!$C$10:$E$28</definedName>
    <definedName name="_xlnm.Print_Area" localSheetId="3">Classements!$B$1:$L$45</definedName>
    <definedName name="_xlnm.Print_Area" localSheetId="0">'Paramètres de la saison'!$A$1:$K$61</definedName>
    <definedName name="_xlnm.Print_Area" localSheetId="1">Résultats!$A$1:$AI$55</definedName>
    <definedName name="_xlnm.Print_Area" localSheetId="2">'Résumé des Grands Prix'!$A$1:$J$36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3" i="4" l="1"/>
  <c r="AN13" i="4" s="1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AI10" i="4"/>
  <c r="AN10" i="4" s="1"/>
  <c r="AI11" i="4"/>
  <c r="AN11" i="4" s="1"/>
  <c r="AI12" i="4"/>
  <c r="AN12" i="4" s="1"/>
  <c r="AI14" i="4"/>
  <c r="AN14" i="4" s="1"/>
  <c r="AI15" i="4"/>
  <c r="AN15" i="4" s="1"/>
  <c r="AI16" i="4"/>
  <c r="AN16" i="4" s="1"/>
  <c r="AI17" i="4"/>
  <c r="AN17" i="4" s="1"/>
  <c r="AI18" i="4"/>
  <c r="AN18" i="4" s="1"/>
  <c r="AI19" i="4"/>
  <c r="AN19" i="4" s="1"/>
  <c r="AI20" i="4"/>
  <c r="AN20" i="4" s="1"/>
  <c r="AI21" i="4"/>
  <c r="AN21" i="4" s="1"/>
  <c r="AI22" i="4"/>
  <c r="AN22" i="4" s="1"/>
  <c r="AI23" i="4"/>
  <c r="AN23" i="4" s="1"/>
  <c r="AI24" i="4"/>
  <c r="AN24" i="4" s="1"/>
  <c r="AI25" i="4"/>
  <c r="AN25" i="4" s="1"/>
  <c r="AI26" i="4"/>
  <c r="AN26" i="4" s="1"/>
  <c r="AI27" i="4"/>
  <c r="AN27" i="4" s="1"/>
  <c r="AI28" i="4"/>
  <c r="AN28" i="4" s="1"/>
  <c r="AI29" i="4"/>
  <c r="AI30" i="4"/>
  <c r="AN30" i="4" s="1"/>
  <c r="AI31" i="4"/>
  <c r="AI32" i="4"/>
  <c r="AI33" i="4"/>
  <c r="AN33" i="4" s="1"/>
  <c r="AI34" i="4"/>
  <c r="AN34" i="4" s="1"/>
  <c r="AI39" i="4"/>
  <c r="AN39" i="4" s="1"/>
  <c r="AI40" i="4"/>
  <c r="AN40" i="4" s="1"/>
  <c r="AI41" i="4"/>
  <c r="AI42" i="4"/>
  <c r="AI43" i="4"/>
  <c r="AI44" i="4"/>
  <c r="AN44" i="4" s="1"/>
  <c r="AI45" i="4"/>
  <c r="AN45" i="4" s="1"/>
  <c r="AI46" i="4"/>
  <c r="AN46" i="4" s="1"/>
  <c r="AI47" i="4"/>
  <c r="AI48" i="4"/>
  <c r="AN48" i="4" s="1"/>
  <c r="AI49" i="4"/>
  <c r="AI50" i="4"/>
  <c r="AI51" i="4"/>
  <c r="AN51" i="4" s="1"/>
  <c r="AI52" i="4"/>
  <c r="AN52" i="4" s="1"/>
  <c r="AI53" i="4"/>
  <c r="AI54" i="4"/>
  <c r="AI55" i="4"/>
  <c r="AI56" i="4"/>
  <c r="AI57" i="4"/>
  <c r="AI58" i="4"/>
  <c r="AN58" i="4" s="1"/>
  <c r="AI59" i="4"/>
  <c r="AN59" i="4" s="1"/>
  <c r="AI60" i="4"/>
  <c r="AN60" i="4" s="1"/>
  <c r="AI9" i="4"/>
  <c r="AN9" i="4" s="1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6" i="4"/>
  <c r="AU57" i="4"/>
  <c r="AU58" i="4"/>
  <c r="AU59" i="4"/>
  <c r="AU60" i="4"/>
  <c r="AN29" i="4"/>
  <c r="AN31" i="4"/>
  <c r="AN32" i="4"/>
  <c r="AN41" i="4"/>
  <c r="AN42" i="4"/>
  <c r="AN43" i="4"/>
  <c r="AN47" i="4"/>
  <c r="AN49" i="4"/>
  <c r="AN50" i="4"/>
  <c r="AN53" i="4"/>
  <c r="AN54" i="4"/>
  <c r="AN55" i="4"/>
  <c r="AN56" i="4"/>
  <c r="AN57" i="4"/>
  <c r="AQ10" i="4" l="1"/>
  <c r="AU10" i="4" s="1"/>
  <c r="AQ11" i="4"/>
  <c r="AU11" i="4" s="1"/>
  <c r="AQ12" i="4"/>
  <c r="AU12" i="4" s="1"/>
  <c r="AQ13" i="4"/>
  <c r="AU13" i="4" s="1"/>
  <c r="AQ14" i="4"/>
  <c r="AU14" i="4" s="1"/>
  <c r="AQ15" i="4"/>
  <c r="AU15" i="4" s="1"/>
  <c r="AQ16" i="4"/>
  <c r="AU16" i="4" s="1"/>
  <c r="AQ17" i="4"/>
  <c r="AU17" i="4" s="1"/>
  <c r="AQ18" i="4"/>
  <c r="AU18" i="4" s="1"/>
  <c r="AQ19" i="4"/>
  <c r="AQ20" i="4"/>
  <c r="AU20" i="4" s="1"/>
  <c r="AQ21" i="4"/>
  <c r="AU21" i="4" s="1"/>
  <c r="AQ22" i="4"/>
  <c r="AU22" i="4" s="1"/>
  <c r="AQ23" i="4"/>
  <c r="AU23" i="4" s="1"/>
  <c r="AQ24" i="4"/>
  <c r="AU24" i="4" s="1"/>
  <c r="AQ25" i="4"/>
  <c r="AU25" i="4" s="1"/>
  <c r="AQ26" i="4"/>
  <c r="AU26" i="4" s="1"/>
  <c r="AQ9" i="4"/>
  <c r="AU9" i="4" s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9" i="4"/>
  <c r="A10" i="4"/>
  <c r="AG10" i="4" s="1"/>
  <c r="A11" i="4"/>
  <c r="AG11" i="4" s="1"/>
  <c r="A12" i="4"/>
  <c r="AH12" i="4" s="1"/>
  <c r="A13" i="4"/>
  <c r="A14" i="4"/>
  <c r="AH14" i="4" s="1"/>
  <c r="A15" i="4"/>
  <c r="AH15" i="4" s="1"/>
  <c r="A16" i="4"/>
  <c r="AG16" i="4" s="1"/>
  <c r="A17" i="4"/>
  <c r="AH17" i="4" s="1"/>
  <c r="A18" i="4"/>
  <c r="AH18" i="4" s="1"/>
  <c r="A19" i="4"/>
  <c r="A20" i="4"/>
  <c r="AH20" i="4" s="1"/>
  <c r="A21" i="4"/>
  <c r="AH21" i="4" s="1"/>
  <c r="A22" i="4"/>
  <c r="AG22" i="4" s="1"/>
  <c r="A23" i="4"/>
  <c r="AG23" i="4" s="1"/>
  <c r="A24" i="4"/>
  <c r="AH24" i="4" s="1"/>
  <c r="A25" i="4"/>
  <c r="A26" i="4"/>
  <c r="AH26" i="4" s="1"/>
  <c r="A27" i="4"/>
  <c r="AH27" i="4" s="1"/>
  <c r="A28" i="4"/>
  <c r="AG28" i="4" s="1"/>
  <c r="A29" i="4"/>
  <c r="AH29" i="4" s="1"/>
  <c r="A30" i="4"/>
  <c r="AH30" i="4" s="1"/>
  <c r="A31" i="4"/>
  <c r="A32" i="4"/>
  <c r="AG32" i="4" s="1"/>
  <c r="AM32" i="4" s="1"/>
  <c r="A33" i="4"/>
  <c r="AH33" i="4" s="1"/>
  <c r="A34" i="4"/>
  <c r="AH34" i="4" s="1"/>
  <c r="A35" i="4"/>
  <c r="AG35" i="4" s="1"/>
  <c r="AM35" i="4" s="1"/>
  <c r="A36" i="4"/>
  <c r="AH36" i="4" s="1"/>
  <c r="A37" i="4"/>
  <c r="A38" i="4"/>
  <c r="AH38" i="4" s="1"/>
  <c r="A39" i="4"/>
  <c r="AH39" i="4" s="1"/>
  <c r="A40" i="4"/>
  <c r="AH40" i="4" s="1"/>
  <c r="A41" i="4"/>
  <c r="AH41" i="4" s="1"/>
  <c r="A42" i="4"/>
  <c r="AH42" i="4" s="1"/>
  <c r="A43" i="4"/>
  <c r="A44" i="4"/>
  <c r="AG44" i="4" s="1"/>
  <c r="AM44" i="4" s="1"/>
  <c r="A45" i="4"/>
  <c r="AH45" i="4" s="1"/>
  <c r="A46" i="4"/>
  <c r="AH46" i="4" s="1"/>
  <c r="A47" i="4"/>
  <c r="AH47" i="4" s="1"/>
  <c r="A48" i="4"/>
  <c r="AH48" i="4" s="1"/>
  <c r="A49" i="4"/>
  <c r="A50" i="4"/>
  <c r="AG50" i="4" s="1"/>
  <c r="AM50" i="4" s="1"/>
  <c r="A51" i="4"/>
  <c r="AH51" i="4" s="1"/>
  <c r="A52" i="4"/>
  <c r="AH52" i="4" s="1"/>
  <c r="A53" i="4"/>
  <c r="AG53" i="4" s="1"/>
  <c r="AM53" i="4" s="1"/>
  <c r="A54" i="4"/>
  <c r="AH54" i="4" s="1"/>
  <c r="A55" i="4"/>
  <c r="A56" i="4"/>
  <c r="AH56" i="4" s="1"/>
  <c r="A57" i="4"/>
  <c r="AH57" i="4" s="1"/>
  <c r="A58" i="4"/>
  <c r="AH58" i="4" s="1"/>
  <c r="A59" i="4"/>
  <c r="AH59" i="4" s="1"/>
  <c r="A60" i="4"/>
  <c r="AH60" i="4" s="1"/>
  <c r="A9" i="4"/>
  <c r="E5" i="3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7" i="2"/>
  <c r="D36" i="2"/>
  <c r="C36" i="2"/>
  <c r="AF8" i="4" s="1"/>
  <c r="B36" i="2"/>
  <c r="C38" i="4" s="1"/>
  <c r="AI38" i="4" s="1"/>
  <c r="AN38" i="4" s="1"/>
  <c r="D35" i="2"/>
  <c r="C35" i="2"/>
  <c r="AE8" i="4" s="1"/>
  <c r="B35" i="2"/>
  <c r="D34" i="2"/>
  <c r="C34" i="2"/>
  <c r="AD8" i="4" s="1"/>
  <c r="B34" i="2"/>
  <c r="C36" i="4" s="1"/>
  <c r="AI36" i="4" s="1"/>
  <c r="AN36" i="4" s="1"/>
  <c r="D33" i="2"/>
  <c r="C33" i="2"/>
  <c r="AC8" i="4" s="1"/>
  <c r="B33" i="2"/>
  <c r="D32" i="2"/>
  <c r="C32" i="2"/>
  <c r="AB8" i="4" s="1"/>
  <c r="B32" i="2"/>
  <c r="D31" i="2"/>
  <c r="C31" i="2"/>
  <c r="AA8" i="4" s="1"/>
  <c r="B31" i="2"/>
  <c r="D30" i="2"/>
  <c r="C30" i="2"/>
  <c r="Z8" i="4" s="1"/>
  <c r="B30" i="2"/>
  <c r="D29" i="2"/>
  <c r="C29" i="2"/>
  <c r="Y8" i="4" s="1"/>
  <c r="B29" i="2"/>
  <c r="D28" i="2"/>
  <c r="C28" i="2"/>
  <c r="X8" i="4" s="1"/>
  <c r="B28" i="2"/>
  <c r="D27" i="2"/>
  <c r="C27" i="2"/>
  <c r="W8" i="4" s="1"/>
  <c r="B27" i="2"/>
  <c r="D26" i="2"/>
  <c r="C26" i="2"/>
  <c r="V8" i="4" s="1"/>
  <c r="B26" i="2"/>
  <c r="D25" i="2"/>
  <c r="C25" i="2"/>
  <c r="U8" i="4" s="1"/>
  <c r="B25" i="2"/>
  <c r="D24" i="2"/>
  <c r="C24" i="2"/>
  <c r="T8" i="4" s="1"/>
  <c r="B24" i="2"/>
  <c r="D23" i="2"/>
  <c r="C23" i="2"/>
  <c r="S8" i="4" s="1"/>
  <c r="B23" i="2"/>
  <c r="D22" i="2"/>
  <c r="C22" i="2"/>
  <c r="R8" i="4" s="1"/>
  <c r="B22" i="2"/>
  <c r="D21" i="2"/>
  <c r="C21" i="2"/>
  <c r="Q8" i="4" s="1"/>
  <c r="B21" i="2"/>
  <c r="D20" i="2"/>
  <c r="C20" i="2"/>
  <c r="P8" i="4" s="1"/>
  <c r="B20" i="2"/>
  <c r="D19" i="2"/>
  <c r="C19" i="2"/>
  <c r="O8" i="4" s="1"/>
  <c r="B19" i="2"/>
  <c r="D18" i="2"/>
  <c r="C18" i="2"/>
  <c r="N8" i="4" s="1"/>
  <c r="B18" i="2"/>
  <c r="D17" i="2"/>
  <c r="C17" i="2"/>
  <c r="M8" i="4" s="1"/>
  <c r="B17" i="2"/>
  <c r="D16" i="2"/>
  <c r="C16" i="2"/>
  <c r="L8" i="4" s="1"/>
  <c r="B16" i="2"/>
  <c r="D15" i="2"/>
  <c r="C15" i="2"/>
  <c r="K8" i="4" s="1"/>
  <c r="B15" i="2"/>
  <c r="D14" i="2"/>
  <c r="C14" i="2"/>
  <c r="J8" i="4" s="1"/>
  <c r="B14" i="2"/>
  <c r="D13" i="2"/>
  <c r="C13" i="2"/>
  <c r="I8" i="4" s="1"/>
  <c r="B13" i="2"/>
  <c r="D12" i="2"/>
  <c r="C12" i="2"/>
  <c r="H8" i="4" s="1"/>
  <c r="B12" i="2"/>
  <c r="D11" i="2"/>
  <c r="C11" i="2"/>
  <c r="G8" i="4" s="1"/>
  <c r="B11" i="2"/>
  <c r="D10" i="2"/>
  <c r="C10" i="2"/>
  <c r="F8" i="4" s="1"/>
  <c r="B10" i="2"/>
  <c r="D9" i="2"/>
  <c r="C9" i="2"/>
  <c r="E8" i="4" s="1"/>
  <c r="B9" i="2"/>
  <c r="D8" i="2"/>
  <c r="C8" i="2"/>
  <c r="D8" i="4" s="1"/>
  <c r="B8" i="2"/>
  <c r="D7" i="2"/>
  <c r="C7" i="2"/>
  <c r="C8" i="4" s="1"/>
  <c r="B7" i="2"/>
  <c r="D3" i="3"/>
  <c r="C35" i="4"/>
  <c r="AI35" i="4" s="1"/>
  <c r="AN35" i="4" s="1"/>
  <c r="C37" i="4"/>
  <c r="AI37" i="4" s="1"/>
  <c r="AN37" i="4" s="1"/>
  <c r="B3" i="4"/>
  <c r="B3" i="2"/>
  <c r="AH16" i="4" l="1"/>
  <c r="AL16" i="4" s="1"/>
  <c r="AS19" i="4"/>
  <c r="AU19" i="4"/>
  <c r="AG57" i="4"/>
  <c r="AM57" i="4" s="1"/>
  <c r="AM23" i="4"/>
  <c r="AP11" i="4"/>
  <c r="AM11" i="4"/>
  <c r="AH35" i="4"/>
  <c r="AP28" i="4"/>
  <c r="AM28" i="4"/>
  <c r="AP22" i="4"/>
  <c r="AM22" i="4"/>
  <c r="AP16" i="4"/>
  <c r="AM16" i="4"/>
  <c r="AM10" i="4"/>
  <c r="AH11" i="4"/>
  <c r="AL11" i="4" s="1"/>
  <c r="AS21" i="4"/>
  <c r="AT26" i="4"/>
  <c r="AS26" i="4"/>
  <c r="AT20" i="4"/>
  <c r="AS20" i="4"/>
  <c r="AS22" i="4"/>
  <c r="AT25" i="4"/>
  <c r="AS25" i="4"/>
  <c r="AH32" i="4"/>
  <c r="AO32" i="4" s="1"/>
  <c r="AG39" i="4"/>
  <c r="AR24" i="4"/>
  <c r="AV24" i="4" s="1"/>
  <c r="AS24" i="4"/>
  <c r="AG20" i="4"/>
  <c r="AT23" i="4"/>
  <c r="AS23" i="4"/>
  <c r="AL20" i="4"/>
  <c r="AK52" i="4"/>
  <c r="AL52" i="4"/>
  <c r="AL34" i="4"/>
  <c r="AK51" i="4"/>
  <c r="AL51" i="4"/>
  <c r="AL27" i="4"/>
  <c r="AG52" i="4"/>
  <c r="AG15" i="4"/>
  <c r="AM15" i="4" s="1"/>
  <c r="AH28" i="4"/>
  <c r="AO28" i="4" s="1"/>
  <c r="AH10" i="4"/>
  <c r="AO10" i="4" s="1"/>
  <c r="AL38" i="4"/>
  <c r="AL26" i="4"/>
  <c r="AL14" i="4"/>
  <c r="AG51" i="4"/>
  <c r="AG33" i="4"/>
  <c r="AG14" i="4"/>
  <c r="AR23" i="4"/>
  <c r="AV23" i="4" s="1"/>
  <c r="AK58" i="4"/>
  <c r="AL58" i="4"/>
  <c r="AL40" i="4"/>
  <c r="AL39" i="4"/>
  <c r="AL21" i="4"/>
  <c r="AL56" i="4"/>
  <c r="AK56" i="4"/>
  <c r="AH53" i="4"/>
  <c r="AH23" i="4"/>
  <c r="AG46" i="4"/>
  <c r="AG27" i="4"/>
  <c r="AO56" i="4"/>
  <c r="AR22" i="4"/>
  <c r="AV22" i="4" s="1"/>
  <c r="AL32" i="4"/>
  <c r="AL45" i="4"/>
  <c r="AL15" i="4"/>
  <c r="AH50" i="4"/>
  <c r="AH22" i="4"/>
  <c r="AJ60" i="4"/>
  <c r="AL60" i="4"/>
  <c r="AK60" i="4"/>
  <c r="AO54" i="4"/>
  <c r="AK54" i="4"/>
  <c r="AL54" i="4"/>
  <c r="AL48" i="4"/>
  <c r="AL42" i="4"/>
  <c r="AL36" i="4"/>
  <c r="AL30" i="4"/>
  <c r="AL24" i="4"/>
  <c r="AL18" i="4"/>
  <c r="AO12" i="4"/>
  <c r="AL12" i="4"/>
  <c r="AG45" i="4"/>
  <c r="AG26" i="4"/>
  <c r="AL35" i="4"/>
  <c r="AL46" i="4"/>
  <c r="AK57" i="4"/>
  <c r="AL57" i="4"/>
  <c r="AL33" i="4"/>
  <c r="AG34" i="4"/>
  <c r="AM34" i="4" s="1"/>
  <c r="AH44" i="4"/>
  <c r="AJ59" i="4"/>
  <c r="AK59" i="4"/>
  <c r="AL59" i="4"/>
  <c r="AL47" i="4"/>
  <c r="AL41" i="4"/>
  <c r="AK29" i="4"/>
  <c r="AL29" i="4"/>
  <c r="AL17" i="4"/>
  <c r="AG58" i="4"/>
  <c r="AP58" i="4" s="1"/>
  <c r="AG40" i="4"/>
  <c r="AP40" i="4" s="1"/>
  <c r="AG21" i="4"/>
  <c r="AP21" i="4" s="1"/>
  <c r="AP35" i="4"/>
  <c r="AP53" i="4"/>
  <c r="AO35" i="4"/>
  <c r="AJ56" i="4"/>
  <c r="AP50" i="4"/>
  <c r="AP44" i="4"/>
  <c r="AP32" i="4"/>
  <c r="AO26" i="4"/>
  <c r="AO14" i="4"/>
  <c r="AO38" i="4"/>
  <c r="AJ53" i="4"/>
  <c r="AO53" i="4"/>
  <c r="AG9" i="4"/>
  <c r="AH9" i="4"/>
  <c r="AH55" i="4"/>
  <c r="AG55" i="4"/>
  <c r="AM55" i="4" s="1"/>
  <c r="AH49" i="4"/>
  <c r="AG49" i="4"/>
  <c r="AM49" i="4" s="1"/>
  <c r="AG43" i="4"/>
  <c r="AM43" i="4" s="1"/>
  <c r="AH43" i="4"/>
  <c r="AH37" i="4"/>
  <c r="AG37" i="4"/>
  <c r="AM37" i="4" s="1"/>
  <c r="AH31" i="4"/>
  <c r="AG31" i="4"/>
  <c r="AM31" i="4" s="1"/>
  <c r="AH25" i="4"/>
  <c r="AG25" i="4"/>
  <c r="AH19" i="4"/>
  <c r="AG19" i="4"/>
  <c r="AM19" i="4" s="1"/>
  <c r="AH13" i="4"/>
  <c r="AG13" i="4"/>
  <c r="AM13" i="4" s="1"/>
  <c r="AO24" i="4"/>
  <c r="AT24" i="4"/>
  <c r="AJ29" i="4"/>
  <c r="AG56" i="4"/>
  <c r="AM56" i="4" s="1"/>
  <c r="AG38" i="4"/>
  <c r="AM38" i="4" s="1"/>
  <c r="AO60" i="4"/>
  <c r="AO48" i="4"/>
  <c r="AO42" i="4"/>
  <c r="AO36" i="4"/>
  <c r="AO30" i="4"/>
  <c r="AO23" i="4"/>
  <c r="AO17" i="4"/>
  <c r="AR21" i="4"/>
  <c r="AV21" i="4" s="1"/>
  <c r="AT22" i="4"/>
  <c r="AO18" i="4"/>
  <c r="AJ58" i="4"/>
  <c r="AJ52" i="4"/>
  <c r="AG24" i="4"/>
  <c r="AG18" i="4"/>
  <c r="AP18" i="4" s="1"/>
  <c r="AG12" i="4"/>
  <c r="AO59" i="4"/>
  <c r="AO47" i="4"/>
  <c r="AO41" i="4"/>
  <c r="AO16" i="4"/>
  <c r="AR26" i="4"/>
  <c r="AV26" i="4" s="1"/>
  <c r="AR20" i="4"/>
  <c r="AV20" i="4" s="1"/>
  <c r="AT21" i="4"/>
  <c r="AJ54" i="4"/>
  <c r="AJ57" i="4"/>
  <c r="AJ51" i="4"/>
  <c r="AG60" i="4"/>
  <c r="AG54" i="4"/>
  <c r="AM54" i="4" s="1"/>
  <c r="AG48" i="4"/>
  <c r="AM48" i="4" s="1"/>
  <c r="AG42" i="4"/>
  <c r="AM42" i="4" s="1"/>
  <c r="AG36" i="4"/>
  <c r="AM36" i="4" s="1"/>
  <c r="AG30" i="4"/>
  <c r="AM30" i="4" s="1"/>
  <c r="AG17" i="4"/>
  <c r="AM17" i="4" s="1"/>
  <c r="AO58" i="4"/>
  <c r="AO52" i="4"/>
  <c r="AO46" i="4"/>
  <c r="AO40" i="4"/>
  <c r="AO34" i="4"/>
  <c r="AO27" i="4"/>
  <c r="AO21" i="4"/>
  <c r="AO15" i="4"/>
  <c r="AR25" i="4"/>
  <c r="AV25" i="4" s="1"/>
  <c r="AP57" i="4"/>
  <c r="AG59" i="4"/>
  <c r="AM59" i="4" s="1"/>
  <c r="AG47" i="4"/>
  <c r="AM47" i="4" s="1"/>
  <c r="AG41" i="4"/>
  <c r="AM41" i="4" s="1"/>
  <c r="AO57" i="4"/>
  <c r="AO51" i="4"/>
  <c r="AO45" i="4"/>
  <c r="AO39" i="4"/>
  <c r="AO33" i="4"/>
  <c r="AO20" i="4"/>
  <c r="AP23" i="4"/>
  <c r="AP10" i="4"/>
  <c r="AG29" i="4"/>
  <c r="AO29" i="4"/>
  <c r="AR19" i="4"/>
  <c r="AV19" i="4" s="1"/>
  <c r="AJ46" i="4" l="1"/>
  <c r="AK48" i="4"/>
  <c r="AJ48" i="4"/>
  <c r="AJ45" i="4"/>
  <c r="AK45" i="4"/>
  <c r="AK46" i="4"/>
  <c r="AK47" i="4"/>
  <c r="AJ47" i="4"/>
  <c r="AJ42" i="4"/>
  <c r="AK42" i="4"/>
  <c r="AJ40" i="4"/>
  <c r="AK41" i="4"/>
  <c r="AK40" i="4"/>
  <c r="AJ39" i="4"/>
  <c r="AJ41" i="4"/>
  <c r="AK38" i="4"/>
  <c r="AK39" i="4"/>
  <c r="AJ38" i="4"/>
  <c r="AJ35" i="4"/>
  <c r="AJ36" i="4"/>
  <c r="AJ34" i="4"/>
  <c r="AK36" i="4"/>
  <c r="AK35" i="4"/>
  <c r="AJ33" i="4"/>
  <c r="AK34" i="4"/>
  <c r="AK33" i="4"/>
  <c r="AK30" i="4"/>
  <c r="AJ30" i="4"/>
  <c r="AP15" i="4"/>
  <c r="AP60" i="4"/>
  <c r="AM60" i="4"/>
  <c r="AM27" i="4"/>
  <c r="AM45" i="4"/>
  <c r="AP51" i="4"/>
  <c r="AM51" i="4"/>
  <c r="AO11" i="4"/>
  <c r="AK32" i="4"/>
  <c r="AP9" i="4"/>
  <c r="AM9" i="4"/>
  <c r="AP14" i="4"/>
  <c r="AM14" i="4"/>
  <c r="AM46" i="4"/>
  <c r="AM21" i="4"/>
  <c r="AM52" i="4"/>
  <c r="AP20" i="4"/>
  <c r="AM20" i="4"/>
  <c r="AM58" i="4"/>
  <c r="AM29" i="4"/>
  <c r="AP12" i="4"/>
  <c r="AM12" i="4"/>
  <c r="AP26" i="4"/>
  <c r="AM26" i="4"/>
  <c r="AM33" i="4"/>
  <c r="AP39" i="4"/>
  <c r="AM39" i="4"/>
  <c r="AM18" i="4"/>
  <c r="AM24" i="4"/>
  <c r="AP25" i="4"/>
  <c r="AM25" i="4"/>
  <c r="AM40" i="4"/>
  <c r="AP27" i="4"/>
  <c r="AJ32" i="4"/>
  <c r="AK17" i="4"/>
  <c r="AP34" i="4"/>
  <c r="AK15" i="4"/>
  <c r="AK21" i="4"/>
  <c r="AK26" i="4"/>
  <c r="AP29" i="4"/>
  <c r="AP24" i="4"/>
  <c r="AJ10" i="4"/>
  <c r="AL23" i="4"/>
  <c r="AK23" i="4"/>
  <c r="AL13" i="4"/>
  <c r="AK13" i="4"/>
  <c r="AK31" i="4"/>
  <c r="AL31" i="4"/>
  <c r="AK49" i="4"/>
  <c r="AL49" i="4"/>
  <c r="AK12" i="4"/>
  <c r="AK24" i="4"/>
  <c r="AK16" i="4"/>
  <c r="AK53" i="4"/>
  <c r="AL53" i="4"/>
  <c r="AK27" i="4"/>
  <c r="AP45" i="4"/>
  <c r="AJ22" i="4"/>
  <c r="AK22" i="4"/>
  <c r="AL22" i="4"/>
  <c r="AK10" i="4"/>
  <c r="AL10" i="4"/>
  <c r="AK20" i="4"/>
  <c r="AK25" i="4"/>
  <c r="AL25" i="4"/>
  <c r="AJ15" i="4"/>
  <c r="AK19" i="4"/>
  <c r="AL19" i="4"/>
  <c r="AL37" i="4"/>
  <c r="AK37" i="4"/>
  <c r="AK55" i="4"/>
  <c r="AL55" i="4"/>
  <c r="AP46" i="4"/>
  <c r="AJ50" i="4"/>
  <c r="AK50" i="4"/>
  <c r="AL50" i="4"/>
  <c r="AO50" i="4"/>
  <c r="AK11" i="4"/>
  <c r="AK14" i="4"/>
  <c r="AK28" i="4"/>
  <c r="AL28" i="4"/>
  <c r="AP33" i="4"/>
  <c r="AO22" i="4"/>
  <c r="AK43" i="4"/>
  <c r="AL43" i="4"/>
  <c r="AL9" i="4"/>
  <c r="AK9" i="4"/>
  <c r="AP52" i="4"/>
  <c r="AJ44" i="4"/>
  <c r="AK44" i="4"/>
  <c r="AL44" i="4"/>
  <c r="AO44" i="4"/>
  <c r="AK18" i="4"/>
  <c r="AJ17" i="4"/>
  <c r="AJ25" i="4"/>
  <c r="AO25" i="4"/>
  <c r="AP43" i="4"/>
  <c r="AJ14" i="4"/>
  <c r="AP47" i="4"/>
  <c r="AJ21" i="4"/>
  <c r="AP13" i="4"/>
  <c r="AP31" i="4"/>
  <c r="AP49" i="4"/>
  <c r="AP41" i="4"/>
  <c r="AP30" i="4"/>
  <c r="AJ12" i="4"/>
  <c r="AP36" i="4"/>
  <c r="AJ11" i="4"/>
  <c r="AP59" i="4"/>
  <c r="AP42" i="4"/>
  <c r="AJ27" i="4"/>
  <c r="AJ20" i="4"/>
  <c r="AJ13" i="4"/>
  <c r="AO13" i="4"/>
  <c r="AJ31" i="4"/>
  <c r="AO31" i="4"/>
  <c r="AJ49" i="4"/>
  <c r="AO49" i="4"/>
  <c r="AJ18" i="4"/>
  <c r="AJ16" i="4"/>
  <c r="AJ23" i="4"/>
  <c r="AP54" i="4"/>
  <c r="AP48" i="4"/>
  <c r="AJ24" i="4"/>
  <c r="AP19" i="4"/>
  <c r="AP37" i="4"/>
  <c r="AP55" i="4"/>
  <c r="AJ26" i="4"/>
  <c r="AP38" i="4"/>
  <c r="AJ28" i="4"/>
  <c r="AJ19" i="4"/>
  <c r="AO19" i="4"/>
  <c r="AJ37" i="4"/>
  <c r="AO37" i="4"/>
  <c r="AJ55" i="4"/>
  <c r="AO55" i="4"/>
  <c r="AP17" i="4"/>
  <c r="AP56" i="4"/>
  <c r="AJ43" i="4"/>
  <c r="AO43" i="4"/>
  <c r="AJ9" i="4"/>
  <c r="AO9" i="4"/>
  <c r="AT19" i="4"/>
  <c r="G17" i="3" l="1"/>
  <c r="G23" i="3"/>
  <c r="G29" i="3"/>
  <c r="G35" i="3"/>
  <c r="G41" i="3"/>
  <c r="G47" i="3"/>
  <c r="G53" i="3"/>
  <c r="G59" i="3"/>
  <c r="G12" i="3"/>
  <c r="G18" i="3"/>
  <c r="G24" i="3"/>
  <c r="G30" i="3"/>
  <c r="G36" i="3"/>
  <c r="G42" i="3"/>
  <c r="G48" i="3"/>
  <c r="G54" i="3"/>
  <c r="G60" i="3"/>
  <c r="G13" i="3"/>
  <c r="G19" i="3"/>
  <c r="G25" i="3"/>
  <c r="G31" i="3"/>
  <c r="G37" i="3"/>
  <c r="G43" i="3"/>
  <c r="G49" i="3"/>
  <c r="G55" i="3"/>
  <c r="G61" i="3"/>
  <c r="G14" i="3"/>
  <c r="G20" i="3"/>
  <c r="G26" i="3"/>
  <c r="G32" i="3"/>
  <c r="G38" i="3"/>
  <c r="G44" i="3"/>
  <c r="G50" i="3"/>
  <c r="G56" i="3"/>
  <c r="G11" i="3"/>
  <c r="G15" i="3"/>
  <c r="G21" i="3"/>
  <c r="G27" i="3"/>
  <c r="G33" i="3"/>
  <c r="G39" i="3"/>
  <c r="G45" i="3"/>
  <c r="G51" i="3"/>
  <c r="G57" i="3"/>
  <c r="G16" i="3"/>
  <c r="G22" i="3"/>
  <c r="G28" i="3"/>
  <c r="G34" i="3"/>
  <c r="G40" i="3"/>
  <c r="G46" i="3"/>
  <c r="G52" i="3"/>
  <c r="G58" i="3"/>
  <c r="AR17" i="4"/>
  <c r="AR12" i="4"/>
  <c r="AV12" i="4" s="1"/>
  <c r="AR13" i="4"/>
  <c r="AV13" i="4" s="1"/>
  <c r="AR14" i="4"/>
  <c r="AV14" i="4" s="1"/>
  <c r="AR11" i="4"/>
  <c r="AV11" i="4" s="1"/>
  <c r="AR16" i="4"/>
  <c r="AV16" i="4" s="1"/>
  <c r="AR18" i="4"/>
  <c r="AV18" i="4" s="1"/>
  <c r="AR10" i="4"/>
  <c r="AV10" i="4" s="1"/>
  <c r="AR15" i="4"/>
  <c r="AV15" i="4" s="1"/>
  <c r="AR9" i="4"/>
  <c r="AV9" i="4" s="1"/>
  <c r="I40" i="3" l="1"/>
  <c r="H40" i="3"/>
  <c r="K40" i="3"/>
  <c r="K51" i="3"/>
  <c r="I51" i="3"/>
  <c r="H51" i="3"/>
  <c r="K15" i="3"/>
  <c r="I15" i="3"/>
  <c r="H15" i="3"/>
  <c r="K32" i="3"/>
  <c r="I32" i="3"/>
  <c r="H32" i="3"/>
  <c r="K49" i="3"/>
  <c r="I49" i="3"/>
  <c r="H49" i="3"/>
  <c r="K13" i="3"/>
  <c r="H13" i="3"/>
  <c r="I13" i="3"/>
  <c r="I30" i="3"/>
  <c r="H30" i="3"/>
  <c r="K30" i="3"/>
  <c r="I47" i="3"/>
  <c r="K47" i="3"/>
  <c r="H47" i="3"/>
  <c r="I34" i="3"/>
  <c r="H34" i="3"/>
  <c r="K34" i="3"/>
  <c r="H45" i="3"/>
  <c r="K45" i="3"/>
  <c r="I45" i="3"/>
  <c r="K11" i="3"/>
  <c r="I11" i="3"/>
  <c r="H11" i="3"/>
  <c r="K26" i="3"/>
  <c r="I26" i="3"/>
  <c r="H26" i="3"/>
  <c r="K43" i="3"/>
  <c r="I43" i="3"/>
  <c r="H43" i="3"/>
  <c r="I60" i="3"/>
  <c r="K60" i="3"/>
  <c r="H60" i="3"/>
  <c r="I24" i="3"/>
  <c r="K24" i="3"/>
  <c r="H24" i="3"/>
  <c r="I41" i="3"/>
  <c r="H41" i="3"/>
  <c r="K41" i="3"/>
  <c r="I28" i="3"/>
  <c r="K28" i="3"/>
  <c r="H28" i="3"/>
  <c r="H39" i="3"/>
  <c r="K39" i="3"/>
  <c r="I39" i="3"/>
  <c r="K56" i="3"/>
  <c r="H56" i="3"/>
  <c r="I56" i="3"/>
  <c r="K20" i="3"/>
  <c r="H20" i="3"/>
  <c r="I20" i="3"/>
  <c r="K37" i="3"/>
  <c r="H37" i="3"/>
  <c r="I37" i="3"/>
  <c r="I54" i="3"/>
  <c r="K54" i="3"/>
  <c r="H54" i="3"/>
  <c r="I18" i="3"/>
  <c r="H18" i="3"/>
  <c r="K18" i="3"/>
  <c r="I35" i="3"/>
  <c r="K35" i="3"/>
  <c r="H35" i="3"/>
  <c r="I58" i="3"/>
  <c r="K58" i="3"/>
  <c r="H58" i="3"/>
  <c r="I22" i="3"/>
  <c r="K22" i="3"/>
  <c r="H22" i="3"/>
  <c r="H33" i="3"/>
  <c r="K33" i="3"/>
  <c r="I33" i="3"/>
  <c r="K50" i="3"/>
  <c r="H50" i="3"/>
  <c r="I50" i="3"/>
  <c r="K14" i="3"/>
  <c r="H14" i="3"/>
  <c r="I14" i="3"/>
  <c r="K31" i="3"/>
  <c r="H31" i="3"/>
  <c r="I31" i="3"/>
  <c r="I48" i="3"/>
  <c r="K48" i="3"/>
  <c r="H48" i="3"/>
  <c r="I12" i="3"/>
  <c r="K12" i="3"/>
  <c r="H12" i="3"/>
  <c r="I29" i="3"/>
  <c r="K29" i="3"/>
  <c r="H29" i="3"/>
  <c r="I52" i="3"/>
  <c r="K52" i="3"/>
  <c r="H52" i="3"/>
  <c r="I16" i="3"/>
  <c r="K16" i="3"/>
  <c r="H16" i="3"/>
  <c r="K27" i="3"/>
  <c r="H27" i="3"/>
  <c r="I27" i="3"/>
  <c r="K44" i="3"/>
  <c r="I44" i="3"/>
  <c r="H44" i="3"/>
  <c r="K61" i="3"/>
  <c r="H61" i="3"/>
  <c r="I61" i="3"/>
  <c r="K25" i="3"/>
  <c r="I25" i="3"/>
  <c r="H25" i="3"/>
  <c r="I42" i="3"/>
  <c r="K42" i="3"/>
  <c r="H42" i="3"/>
  <c r="I59" i="3"/>
  <c r="H59" i="3"/>
  <c r="K59" i="3"/>
  <c r="I23" i="3"/>
  <c r="H23" i="3"/>
  <c r="K23" i="3"/>
  <c r="I46" i="3"/>
  <c r="H46" i="3"/>
  <c r="K46" i="3"/>
  <c r="K57" i="3"/>
  <c r="I57" i="3"/>
  <c r="H57" i="3"/>
  <c r="K21" i="3"/>
  <c r="I21" i="3"/>
  <c r="H21" i="3"/>
  <c r="K38" i="3"/>
  <c r="I38" i="3"/>
  <c r="H38" i="3"/>
  <c r="K55" i="3"/>
  <c r="I55" i="3"/>
  <c r="H55" i="3"/>
  <c r="K19" i="3"/>
  <c r="H19" i="3"/>
  <c r="I19" i="3"/>
  <c r="I36" i="3"/>
  <c r="H36" i="3"/>
  <c r="K36" i="3"/>
  <c r="I53" i="3"/>
  <c r="H53" i="3"/>
  <c r="K53" i="3"/>
  <c r="I17" i="3"/>
  <c r="K17" i="3"/>
  <c r="H17" i="3"/>
  <c r="AV17" i="4"/>
  <c r="AS17" i="4"/>
  <c r="AS15" i="4"/>
  <c r="AS14" i="4"/>
  <c r="AS10" i="4"/>
  <c r="AS13" i="4"/>
  <c r="AS12" i="4"/>
  <c r="AS16" i="4"/>
  <c r="AS18" i="4"/>
  <c r="AS11" i="4"/>
  <c r="AS9" i="4"/>
  <c r="AT11" i="4"/>
  <c r="AT13" i="4"/>
  <c r="AT17" i="4"/>
  <c r="AT10" i="4"/>
  <c r="AT15" i="4"/>
  <c r="AT14" i="4"/>
  <c r="AT9" i="4"/>
  <c r="AT18" i="4"/>
  <c r="AT12" i="4"/>
  <c r="AT16" i="4"/>
  <c r="J53" i="3" l="1"/>
  <c r="L53" i="3"/>
  <c r="J17" i="3"/>
  <c r="L17" i="3"/>
  <c r="J59" i="3"/>
  <c r="L59" i="3"/>
  <c r="J19" i="3"/>
  <c r="L19" i="3"/>
  <c r="J61" i="3"/>
  <c r="L61" i="3"/>
  <c r="J27" i="3"/>
  <c r="L27" i="3"/>
  <c r="J31" i="3"/>
  <c r="L31" i="3"/>
  <c r="J50" i="3"/>
  <c r="L50" i="3"/>
  <c r="J20" i="3"/>
  <c r="L20" i="3"/>
  <c r="J39" i="3"/>
  <c r="L39" i="3"/>
  <c r="J45" i="3"/>
  <c r="L45" i="3"/>
  <c r="J13" i="3"/>
  <c r="L13" i="3"/>
  <c r="J38" i="3"/>
  <c r="L38" i="3"/>
  <c r="J57" i="3"/>
  <c r="L57" i="3"/>
  <c r="J26" i="3"/>
  <c r="L26" i="3"/>
  <c r="J32" i="3"/>
  <c r="L32" i="3"/>
  <c r="J51" i="3"/>
  <c r="L51" i="3"/>
  <c r="J23" i="3"/>
  <c r="L23" i="3"/>
  <c r="J42" i="3"/>
  <c r="L42" i="3"/>
  <c r="J52" i="3"/>
  <c r="L52" i="3"/>
  <c r="J12" i="3"/>
  <c r="L12" i="3"/>
  <c r="J22" i="3"/>
  <c r="L22" i="3"/>
  <c r="J35" i="3"/>
  <c r="L35" i="3"/>
  <c r="J54" i="3"/>
  <c r="L54" i="3"/>
  <c r="J41" i="3"/>
  <c r="L41" i="3"/>
  <c r="J60" i="3"/>
  <c r="L60" i="3"/>
  <c r="J47" i="3"/>
  <c r="L47" i="3"/>
  <c r="J14" i="3"/>
  <c r="L14" i="3"/>
  <c r="J33" i="3"/>
  <c r="L33" i="3"/>
  <c r="J37" i="3"/>
  <c r="L37" i="3"/>
  <c r="J56" i="3"/>
  <c r="L56" i="3"/>
  <c r="J55" i="3"/>
  <c r="L55" i="3"/>
  <c r="J21" i="3"/>
  <c r="L21" i="3"/>
  <c r="J25" i="3"/>
  <c r="L25" i="3"/>
  <c r="J44" i="3"/>
  <c r="L44" i="3"/>
  <c r="J43" i="3"/>
  <c r="L43" i="3"/>
  <c r="J11" i="3"/>
  <c r="L11" i="3"/>
  <c r="J49" i="3"/>
  <c r="L49" i="3"/>
  <c r="J15" i="3"/>
  <c r="L15" i="3"/>
  <c r="J36" i="3"/>
  <c r="L36" i="3"/>
  <c r="J46" i="3"/>
  <c r="L46" i="3"/>
  <c r="J16" i="3"/>
  <c r="L16" i="3"/>
  <c r="J29" i="3"/>
  <c r="L29" i="3"/>
  <c r="J48" i="3"/>
  <c r="L48" i="3"/>
  <c r="J58" i="3"/>
  <c r="L58" i="3"/>
  <c r="J18" i="3"/>
  <c r="L18" i="3"/>
  <c r="J28" i="3"/>
  <c r="L28" i="3"/>
  <c r="J24" i="3"/>
  <c r="L24" i="3"/>
  <c r="J34" i="3"/>
  <c r="L34" i="3"/>
  <c r="J30" i="3"/>
  <c r="L30" i="3"/>
  <c r="J40" i="3"/>
  <c r="L40" i="3"/>
  <c r="B12" i="3"/>
  <c r="E12" i="3" s="1"/>
  <c r="B20" i="3"/>
  <c r="E20" i="3" s="1"/>
  <c r="B13" i="3"/>
  <c r="E13" i="3" s="1"/>
  <c r="B26" i="3"/>
  <c r="E26" i="3" s="1"/>
  <c r="B15" i="3"/>
  <c r="E15" i="3" s="1"/>
  <c r="B21" i="3"/>
  <c r="E21" i="3" s="1"/>
  <c r="B27" i="3"/>
  <c r="E27" i="3" s="1"/>
  <c r="B16" i="3"/>
  <c r="E16" i="3" s="1"/>
  <c r="B22" i="3"/>
  <c r="E22" i="3" s="1"/>
  <c r="B28" i="3"/>
  <c r="E28" i="3" s="1"/>
  <c r="B17" i="3"/>
  <c r="E17" i="3" s="1"/>
  <c r="B23" i="3"/>
  <c r="E23" i="3" s="1"/>
  <c r="B18" i="3"/>
  <c r="E18" i="3" s="1"/>
  <c r="B24" i="3"/>
  <c r="E24" i="3" s="1"/>
  <c r="B19" i="3"/>
  <c r="E19" i="3" s="1"/>
  <c r="B25" i="3"/>
  <c r="E25" i="3" s="1"/>
  <c r="B14" i="3"/>
  <c r="E14" i="3" s="1"/>
  <c r="B11" i="3"/>
  <c r="E11" i="3" s="1"/>
  <c r="D11" i="3" l="1"/>
  <c r="C17" i="3"/>
  <c r="D17" i="3"/>
  <c r="C25" i="3"/>
  <c r="D25" i="3"/>
  <c r="C26" i="3"/>
  <c r="D26" i="3"/>
  <c r="C18" i="3"/>
  <c r="D18" i="3"/>
  <c r="C27" i="3"/>
  <c r="D27" i="3"/>
  <c r="C12" i="3"/>
  <c r="D12" i="3"/>
  <c r="C23" i="3"/>
  <c r="D23" i="3"/>
  <c r="C21" i="3"/>
  <c r="D21" i="3"/>
  <c r="C14" i="3"/>
  <c r="D14" i="3"/>
  <c r="C15" i="3"/>
  <c r="D15" i="3"/>
  <c r="C19" i="3"/>
  <c r="D19" i="3"/>
  <c r="C22" i="3"/>
  <c r="D22" i="3"/>
  <c r="C13" i="3"/>
  <c r="D13" i="3"/>
  <c r="C24" i="3"/>
  <c r="D24" i="3"/>
  <c r="C16" i="3"/>
  <c r="D16" i="3"/>
  <c r="C20" i="3"/>
  <c r="D20" i="3"/>
  <c r="C28" i="3"/>
  <c r="D28" i="3"/>
  <c r="C11" i="3"/>
</calcChain>
</file>

<file path=xl/sharedStrings.xml><?xml version="1.0" encoding="utf-8"?>
<sst xmlns="http://schemas.openxmlformats.org/spreadsheetml/2006/main" count="615" uniqueCount="329">
  <si>
    <t>Saison :</t>
  </si>
  <si>
    <t>Pilotes :</t>
  </si>
  <si>
    <t>Date</t>
  </si>
  <si>
    <t>Sakhir</t>
  </si>
  <si>
    <t>Imola</t>
  </si>
  <si>
    <t>Barcelone</t>
  </si>
  <si>
    <t>Monaco</t>
  </si>
  <si>
    <t>Bakou</t>
  </si>
  <si>
    <t>Spielberg</t>
  </si>
  <si>
    <t>Silverstone</t>
  </si>
  <si>
    <t>Budapest</t>
  </si>
  <si>
    <t>Spa-Francorchamps</t>
  </si>
  <si>
    <t>Zandvoort</t>
  </si>
  <si>
    <t>Monza</t>
  </si>
  <si>
    <t>Austin</t>
  </si>
  <si>
    <t>Mexico</t>
  </si>
  <si>
    <t>São Paulo</t>
  </si>
  <si>
    <t>Djeddah</t>
  </si>
  <si>
    <t>Yas Marina</t>
  </si>
  <si>
    <t>Circuit</t>
  </si>
  <si>
    <t>Espagne</t>
  </si>
  <si>
    <t>Azerbaïdjan</t>
  </si>
  <si>
    <t>France</t>
  </si>
  <si>
    <t>Autriche</t>
  </si>
  <si>
    <t>Grande-Bretagne</t>
  </si>
  <si>
    <t>Hongrie</t>
  </si>
  <si>
    <t>Belgique</t>
  </si>
  <si>
    <t>Pays-Bas</t>
  </si>
  <si>
    <t>Italie</t>
  </si>
  <si>
    <t>Japon</t>
  </si>
  <si>
    <t>États-Unis</t>
  </si>
  <si>
    <t>Mexique</t>
  </si>
  <si>
    <t>Brésil</t>
  </si>
  <si>
    <t>Australie</t>
  </si>
  <si>
    <t>N°</t>
  </si>
  <si>
    <t>Prénom et nom</t>
  </si>
  <si>
    <t>Nationalité</t>
  </si>
  <si>
    <t>Ecurie</t>
  </si>
  <si>
    <t>Lewis Hamilton</t>
  </si>
  <si>
    <t>Max Verstappen</t>
  </si>
  <si>
    <t>Ecuries :</t>
  </si>
  <si>
    <t>Nom</t>
  </si>
  <si>
    <t>Pays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</si>
  <si>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</si>
  <si>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</si>
  <si>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</si>
  <si>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</si>
  <si>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</si>
  <si>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</si>
  <si>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</si>
  <si>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</si>
  <si>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</si>
  <si>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</si>
  <si>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</si>
  <si>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</si>
  <si>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</si>
  <si>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</si>
  <si>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</si>
  <si>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</si>
  <si>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</si>
  <si>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</si>
  <si>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</si>
  <si>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</si>
  <si>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</si>
  <si>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</si>
  <si>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</si>
  <si>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</si>
  <si>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</si>
  <si>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</si>
  <si>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</si>
  <si>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</si>
  <si>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</si>
  <si>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</si>
  <si>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r>
      <t xml:space="preserve">Grand Prix </t>
    </r>
    <r>
      <rPr>
        <i/>
        <sz val="14"/>
        <color theme="0"/>
        <rFont val="Arial"/>
        <family val="2"/>
      </rPr>
      <t>(pays)</t>
    </r>
  </si>
  <si>
    <t>Résultats des courses</t>
  </si>
  <si>
    <t>Remarques</t>
  </si>
  <si>
    <t>McLaren</t>
  </si>
  <si>
    <t>Ferrari</t>
  </si>
  <si>
    <t>Williams</t>
  </si>
  <si>
    <t>Allemagne</t>
  </si>
  <si>
    <t>Royaume-Uni</t>
  </si>
  <si>
    <t>Suisse</t>
  </si>
  <si>
    <t>Etats-Unis</t>
  </si>
  <si>
    <t>Directeur</t>
  </si>
  <si>
    <t>Toto Wolff</t>
  </si>
  <si>
    <t>Christian Horner</t>
  </si>
  <si>
    <t>Frédéric Vasseur</t>
  </si>
  <si>
    <t>Si un pilote change d'écurie en cours de saison, inscrire son nom deux fois en le distinguant, par exemple Frank Vincent 1 et Frank Vincent 2</t>
  </si>
  <si>
    <t>Canada</t>
  </si>
  <si>
    <t>Lando Norris</t>
  </si>
  <si>
    <t>Lance Stroll</t>
  </si>
  <si>
    <t>Fernando Alonso</t>
  </si>
  <si>
    <t>Esteban Ocon</t>
  </si>
  <si>
    <t>Charles Leclerc</t>
  </si>
  <si>
    <t>Carlos Sainz Jr.</t>
  </si>
  <si>
    <t>Pierre Gasly</t>
  </si>
  <si>
    <t>Yuki Tsunoda</t>
  </si>
  <si>
    <t>George Russell</t>
  </si>
  <si>
    <t>Classement pilotes :</t>
  </si>
  <si>
    <t>Rappel écurie</t>
  </si>
  <si>
    <t>Points</t>
  </si>
  <si>
    <t>Liste des Grands prix :</t>
  </si>
  <si>
    <t>Résumé des Grands Prix</t>
  </si>
  <si>
    <r>
      <t xml:space="preserve">Vainqueur </t>
    </r>
    <r>
      <rPr>
        <i/>
        <sz val="14"/>
        <color theme="0"/>
        <rFont val="Arial"/>
        <family val="2"/>
      </rPr>
      <t>(sélectionnez)</t>
    </r>
  </si>
  <si>
    <r>
      <t xml:space="preserve">Pôle position </t>
    </r>
    <r>
      <rPr>
        <i/>
        <sz val="14"/>
        <color theme="0"/>
        <rFont val="Arial"/>
        <family val="2"/>
      </rPr>
      <t>(sélectionnez)</t>
    </r>
  </si>
  <si>
    <r>
      <t xml:space="preserve">Record du tour </t>
    </r>
    <r>
      <rPr>
        <i/>
        <sz val="14"/>
        <color theme="0"/>
        <rFont val="Arial"/>
        <family val="2"/>
      </rPr>
      <t>(sélectionnez)</t>
    </r>
  </si>
  <si>
    <r>
      <t xml:space="preserve">Pilote du jour </t>
    </r>
    <r>
      <rPr>
        <i/>
        <sz val="14"/>
        <color theme="0"/>
        <rFont val="Arial"/>
        <family val="2"/>
      </rPr>
      <t>(sélectionnez)</t>
    </r>
  </si>
  <si>
    <t>TOTAL POINTS</t>
  </si>
  <si>
    <t>Remarques, déroulé…</t>
  </si>
  <si>
    <r>
      <t xml:space="preserve">Écurie </t>
    </r>
    <r>
      <rPr>
        <i/>
        <sz val="14"/>
        <color theme="0"/>
        <rFont val="Arial"/>
        <family val="2"/>
      </rPr>
      <t>(automatique)</t>
    </r>
  </si>
  <si>
    <t>Position</t>
  </si>
  <si>
    <t>1er</t>
  </si>
  <si>
    <t>2ème</t>
  </si>
  <si>
    <t>3ème</t>
  </si>
  <si>
    <t>4ème</t>
  </si>
  <si>
    <t>5ème</t>
  </si>
  <si>
    <t>6ème</t>
  </si>
  <si>
    <t>7ème</t>
  </si>
  <si>
    <t>8ème</t>
  </si>
  <si>
    <t>9ème</t>
  </si>
  <si>
    <t>10ème</t>
  </si>
  <si>
    <t>Meilleur tour</t>
  </si>
  <si>
    <t>+1</t>
  </si>
  <si>
    <t>Barème des points :</t>
  </si>
  <si>
    <t>Pilote</t>
  </si>
  <si>
    <t>Nbre victoires</t>
  </si>
  <si>
    <t>Paramètres saison Formule 1</t>
  </si>
  <si>
    <t>Remplissez les tableaux suivants :</t>
  </si>
  <si>
    <t>Inscrivez les points dans le tableau :</t>
  </si>
  <si>
    <t>Class.</t>
  </si>
  <si>
    <t>Constructeur</t>
  </si>
  <si>
    <t>Comptage points constructeurs :</t>
  </si>
  <si>
    <t>rang</t>
  </si>
  <si>
    <t>points</t>
  </si>
  <si>
    <t>Nombre de victoires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</si>
  <si>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</si>
  <si>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</si>
  <si>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</si>
  <si>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</si>
  <si>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</si>
  <si>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</si>
  <si>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Classements à jour au :</t>
  </si>
  <si>
    <t>Attention : ne pas modifier le nom de l'écurie en cours de saison</t>
  </si>
  <si>
    <t>Année</t>
  </si>
  <si>
    <t>Vainqueur</t>
  </si>
  <si>
    <t>Moteur</t>
  </si>
  <si>
    <t>Alfa Romeo</t>
  </si>
  <si>
    <t>Maserati / Mercedes-Benz</t>
  </si>
  <si>
    <t>Mercedes-Benz</t>
  </si>
  <si>
    <t>Maserati</t>
  </si>
  <si>
    <t>Cooper-Climax</t>
  </si>
  <si>
    <t>BRM</t>
  </si>
  <si>
    <t>Lotus-Climax</t>
  </si>
  <si>
    <t>Brabham-Repco</t>
  </si>
  <si>
    <t>Lotus-Ford</t>
  </si>
  <si>
    <t>Matra-Ford</t>
  </si>
  <si>
    <t>Tyrrell-Ford</t>
  </si>
  <si>
    <t>McLaren-Ford</t>
  </si>
  <si>
    <t>Williams-Ford</t>
  </si>
  <si>
    <t>Brabham-Ford</t>
  </si>
  <si>
    <t>Brabham-BMW</t>
  </si>
  <si>
    <t>McLaren-TAG Porsche</t>
  </si>
  <si>
    <t>Williams-Honda</t>
  </si>
  <si>
    <t>McLaren-Honda</t>
  </si>
  <si>
    <t>Williams-Renault</t>
  </si>
  <si>
    <t>Benetton-Ford</t>
  </si>
  <si>
    <t>Benetton-Renault</t>
  </si>
  <si>
    <t>McLaren-Mercedes</t>
  </si>
  <si>
    <t>Renault</t>
  </si>
  <si>
    <t>Brawn-Mercedes</t>
  </si>
  <si>
    <t>Red Bull-Renault</t>
  </si>
  <si>
    <t>Mercedes</t>
  </si>
  <si>
    <t>Saison</t>
  </si>
  <si>
    <t>Vanwall</t>
  </si>
  <si>
    <t>Climax</t>
  </si>
  <si>
    <t>Repco</t>
  </si>
  <si>
    <t>Ford</t>
  </si>
  <si>
    <t>TAG</t>
  </si>
  <si>
    <t>Honda</t>
  </si>
  <si>
    <t>Automobile</t>
  </si>
  <si>
    <t> Giuseppe Farina</t>
  </si>
  <si>
    <t> Alberto Ascari</t>
  </si>
  <si>
    <t> Alberto Ascari (2)</t>
  </si>
  <si>
    <t> Juan Manuel Fangio</t>
  </si>
  <si>
    <t> Juan Manuel Fangio (2)</t>
  </si>
  <si>
    <t> Juan Manuel Fangio (3)</t>
  </si>
  <si>
    <t> Juan Manuel Fangio (4)</t>
  </si>
  <si>
    <t> Juan Manuel Fangio (5)</t>
  </si>
  <si>
    <t> Mike Hawthorn</t>
  </si>
  <si>
    <t> Graham Hill</t>
  </si>
  <si>
    <t> Jim Clark</t>
  </si>
  <si>
    <t> John Surtees</t>
  </si>
  <si>
    <t> Jim Clark (2)</t>
  </si>
  <si>
    <t> Graham Hill (2)</t>
  </si>
  <si>
    <t> Jackie Stewart</t>
  </si>
  <si>
    <t> Jackie Stewart (2)</t>
  </si>
  <si>
    <t> Jackie Stewart (3)</t>
  </si>
  <si>
    <t> James Hunt</t>
  </si>
  <si>
    <t> Nigel Mansell</t>
  </si>
  <si>
    <t> Damon Hill</t>
  </si>
  <si>
    <t> Lewis Hamilton</t>
  </si>
  <si>
    <t> Jenson Button</t>
  </si>
  <si>
    <t> Lewis Hamilton (2)</t>
  </si>
  <si>
    <t> Lewis Hamilton (3)</t>
  </si>
  <si>
    <t> Lewis Hamilton (4)</t>
  </si>
  <si>
    <t> Lewis Hamilton (5)</t>
  </si>
  <si>
    <t> Lewis Hamilton (6)</t>
  </si>
  <si>
    <t> Lewis Hamilton (7)</t>
  </si>
  <si>
    <t> Lotus</t>
  </si>
  <si>
    <t> Tyrrell</t>
  </si>
  <si>
    <t> McLaren</t>
  </si>
  <si>
    <t> Williams</t>
  </si>
  <si>
    <t> Benetton</t>
  </si>
  <si>
    <t> Brawn</t>
  </si>
  <si>
    <t>Championnat du monde des constructeurs</t>
  </si>
  <si>
    <t>Liste des champions du monde de F1 - Palmarès</t>
  </si>
  <si>
    <t> Jochen Rindt</t>
  </si>
  <si>
    <t> Niki Lauda</t>
  </si>
  <si>
    <t> Niki Lauda (2)</t>
  </si>
  <si>
    <t> Niki Lauda (3)</t>
  </si>
  <si>
    <t> Emerson Fittipaldi</t>
  </si>
  <si>
    <t> Emerson Fittipaldi (2)</t>
  </si>
  <si>
    <t> Nelson Piquet</t>
  </si>
  <si>
    <t> Nelson Piquet (2)</t>
  </si>
  <si>
    <t> Nelson Piquet (3)</t>
  </si>
  <si>
    <t> Ayrton Senna</t>
  </si>
  <si>
    <t> Ayrton Senna (2)</t>
  </si>
  <si>
    <t> Ayrton Senna (3)</t>
  </si>
  <si>
    <t> Jody Scheckter</t>
  </si>
  <si>
    <t> Alain Prost</t>
  </si>
  <si>
    <t> Alain Prost (2)</t>
  </si>
  <si>
    <t> Alain Prost (3)</t>
  </si>
  <si>
    <t> Alain Prost (4)</t>
  </si>
  <si>
    <t>la  Matra</t>
  </si>
  <si>
    <t> Michael Schumacher</t>
  </si>
  <si>
    <t> Michael Schumacher (2)</t>
  </si>
  <si>
    <t> Michael Schumacher (3)</t>
  </si>
  <si>
    <t> Michael Schumacher (4)</t>
  </si>
  <si>
    <t> Michael Schumacher (5)</t>
  </si>
  <si>
    <t> Michael Schumacher (6)</t>
  </si>
  <si>
    <t> Michael Schumacher (7)</t>
  </si>
  <si>
    <t> Sebastian Vettel</t>
  </si>
  <si>
    <t> Sebastian Vettel (2)</t>
  </si>
  <si>
    <t> Sebastian Vettel (3)</t>
  </si>
  <si>
    <t> Sebastian Vettel (4)</t>
  </si>
  <si>
    <t> Nico Rosberg</t>
  </si>
  <si>
    <t> Mercedes</t>
  </si>
  <si>
    <t> Jacques Villeneuve</t>
  </si>
  <si>
    <t> Keke Rosberg</t>
  </si>
  <si>
    <t> Mika Häkkinen</t>
  </si>
  <si>
    <t> Mika Häkkinen (2)</t>
  </si>
  <si>
    <t> Kimi Räikkönen</t>
  </si>
  <si>
    <t> Fernando Alonso</t>
  </si>
  <si>
    <t> Fernando Alonso (2)</t>
  </si>
  <si>
    <t> Jack Brabham</t>
  </si>
  <si>
    <t> Jack Brabham (2)</t>
  </si>
  <si>
    <t> Jack Brabham (3)</t>
  </si>
  <si>
    <t> Alan Jones</t>
  </si>
  <si>
    <t> Denny Hulme</t>
  </si>
  <si>
    <t> Phil Hill</t>
  </si>
  <si>
    <t> Mario Andretti</t>
  </si>
  <si>
    <t>Cooper</t>
  </si>
  <si>
    <t>Lotus</t>
  </si>
  <si>
    <t>Brabham</t>
  </si>
  <si>
    <t> Ferrari</t>
  </si>
  <si>
    <t> Red Bull</t>
  </si>
  <si>
    <t>https://www.business-plan-excel.fr/produit/mot-de-passe-tableau-excel-f1/</t>
  </si>
  <si>
    <t>Classements (automatique)</t>
  </si>
  <si>
    <t>Rang Pilote unique</t>
  </si>
  <si>
    <t>Rang pilote</t>
  </si>
  <si>
    <t>Rappel nom</t>
  </si>
  <si>
    <t>Rang unique pilote</t>
  </si>
  <si>
    <t>rang unique</t>
  </si>
  <si>
    <t>N° ordre</t>
  </si>
  <si>
    <t>Rang unique constr.</t>
  </si>
  <si>
    <t>Rappel points</t>
  </si>
  <si>
    <t>Rappel victoires</t>
  </si>
  <si>
    <t>rappel nom</t>
  </si>
  <si>
    <t>rappel points</t>
  </si>
  <si>
    <t>Classement constructeurs :</t>
  </si>
  <si>
    <t>Red Bull-Honda</t>
  </si>
  <si>
    <t>Alexander Albon</t>
  </si>
  <si>
    <t>Thaïlande</t>
  </si>
  <si>
    <t>Chine</t>
  </si>
  <si>
    <t>Melbourne</t>
  </si>
  <si>
    <t>Miami</t>
  </si>
  <si>
    <t>Montréal</t>
  </si>
  <si>
    <t>Singapour</t>
  </si>
  <si>
    <t>Marina Bay</t>
  </si>
  <si>
    <t>Suzuka</t>
  </si>
  <si>
    <t>Abou Dabi</t>
  </si>
  <si>
    <t>Shangaï</t>
  </si>
  <si>
    <t>Las Vegas</t>
  </si>
  <si>
    <t>Qatar</t>
  </si>
  <si>
    <t>Losail</t>
  </si>
  <si>
    <t>Emilie-Romagne</t>
  </si>
  <si>
    <t>Red Bull Racing</t>
  </si>
  <si>
    <t>Andrea Stella</t>
  </si>
  <si>
    <t>Oscar Piastri</t>
  </si>
  <si>
    <t>Nico Hülkenberg</t>
  </si>
  <si>
    <t>James Vowles</t>
  </si>
  <si>
    <t>Red Bull</t>
  </si>
  <si>
    <t>Le mot de passe sera à insérer dans le menu Révision, "Ôter la protection de la feuille" et aussi "Protéger le classeur"</t>
  </si>
  <si>
    <t>Monte-Carlo</t>
  </si>
  <si>
    <t>Pour déverrouiller ce document, rendez-vous dans le dernier onglet</t>
  </si>
  <si>
    <t>Ayao Komatsu</t>
  </si>
  <si>
    <t>Aston Martin</t>
  </si>
  <si>
    <t>Laurent Mekies</t>
  </si>
  <si>
    <t>Andy Cowell</t>
  </si>
  <si>
    <t>Oliver Oakes</t>
  </si>
  <si>
    <t>Haas</t>
  </si>
  <si>
    <t>Mattia Binotto</t>
  </si>
  <si>
    <t>Racing Bulls</t>
  </si>
  <si>
    <t>Alpine</t>
  </si>
  <si>
    <t>Kick Sauber</t>
  </si>
  <si>
    <t>Liam Lawson</t>
  </si>
  <si>
    <t>Nouvelle-Zélande</t>
  </si>
  <si>
    <t>Andrea Kimi Antonelli</t>
  </si>
  <si>
    <t>Jack Doohan</t>
  </si>
  <si>
    <t>Isack Hadjar</t>
  </si>
  <si>
    <t>France-Algérie</t>
  </si>
  <si>
    <t>Gabriel Bortoleto</t>
  </si>
  <si>
    <t>Oliver Bearman</t>
  </si>
  <si>
    <t>Bahrein</t>
  </si>
  <si>
    <t>Arabie Saoudite</t>
  </si>
  <si>
    <t>Max Verstappen (1)</t>
  </si>
  <si>
    <t>Max Verstappen (2)</t>
  </si>
  <si>
    <t>Max Verstappen (3)</t>
  </si>
  <si>
    <t>Max Verstappen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</si>
</sst>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i/>
      <sz val="14"/>
      <color theme="0"/>
      <name val="Arial"/>
      <family val="2"/>
    </font>
    <font>
      <b/>
      <i/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8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b/>
      <i/>
      <sz val="10"/>
      <color theme="4"/>
      <name val="Arial"/>
      <family val="2"/>
    </font>
    <font>
      <b/>
      <i/>
      <sz val="14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2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49" fontId="1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/>
    <xf numFmtId="14" fontId="9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14" fontId="11" fillId="2" borderId="2" xfId="0" applyNumberFormat="1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4" fontId="0" fillId="0" borderId="0" xfId="0" applyNumberFormat="1"/>
    <xf numFmtId="0" fontId="6" fillId="0" borderId="0" xfId="0" applyFont="1"/>
    <xf numFmtId="0" fontId="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/>
    </xf>
    <xf numFmtId="14" fontId="10" fillId="3" borderId="7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" fontId="18" fillId="0" borderId="3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Protection="1">
      <protection locked="0"/>
    </xf>
    <xf numFmtId="0" fontId="8" fillId="0" borderId="2" xfId="0" quotePrefix="1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49" fontId="15" fillId="3" borderId="6" xfId="0" applyNumberFormat="1" applyFont="1" applyFill="1" applyBorder="1" applyAlignment="1">
      <alignment horizontal="left" vertical="center" indent="1"/>
    </xf>
    <xf numFmtId="14" fontId="10" fillId="3" borderId="7" xfId="0" applyNumberFormat="1" applyFont="1" applyFill="1" applyBorder="1" applyAlignment="1">
      <alignment horizontal="left" vertical="center" wrapText="1" indent="1"/>
    </xf>
    <xf numFmtId="1" fontId="18" fillId="3" borderId="3" xfId="0" applyNumberFormat="1" applyFont="1" applyFill="1" applyBorder="1" applyAlignment="1">
      <alignment horizontal="left" vertical="center" inden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1" applyFont="1"/>
    <xf numFmtId="0" fontId="29" fillId="0" borderId="0" xfId="0" applyFont="1"/>
    <xf numFmtId="0" fontId="0" fillId="0" borderId="0" xfId="0" applyAlignment="1">
      <alignment horizontal="left"/>
    </xf>
    <xf numFmtId="0" fontId="3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vertical="center"/>
      <protection locked="0"/>
    </xf>
    <xf numFmtId="1" fontId="33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" fontId="35" fillId="0" borderId="3" xfId="0" applyNumberFormat="1" applyFont="1" applyBorder="1" applyAlignment="1" applyProtection="1">
      <alignment horizontal="center" vertical="center"/>
      <protection locked="0"/>
    </xf>
    <xf numFmtId="1" fontId="36" fillId="0" borderId="3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164" fontId="18" fillId="3" borderId="3" xfId="0" applyNumberFormat="1" applyFont="1" applyFill="1" applyBorder="1" applyAlignment="1">
      <alignment horizontal="center" vertical="center"/>
    </xf>
    <xf numFmtId="14" fontId="37" fillId="0" borderId="0" xfId="0" applyNumberFormat="1" applyFont="1" applyAlignment="1">
      <alignment horizontal="center"/>
    </xf>
    <xf numFmtId="1" fontId="38" fillId="0" borderId="3" xfId="0" applyNumberFormat="1" applyFont="1" applyBorder="1" applyAlignment="1" applyProtection="1">
      <alignment horizontal="center" vertical="center"/>
      <protection locked="0"/>
    </xf>
    <xf numFmtId="0" fontId="39" fillId="0" borderId="0" xfId="0" applyFont="1"/>
    <xf numFmtId="0" fontId="40" fillId="0" borderId="0" xfId="0" applyFont="1"/>
    <xf numFmtId="0" fontId="32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AFC1C-18EF-43D4-B58C-98F548241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excel-f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5E84-D8F9-4744-8468-40CAB25396F6}">
  <sheetPr>
    <pageSetUpPr fitToPage="1"/>
  </sheetPr>
  <dimension ref="A1:N61"/>
  <sheetViews>
    <sheetView showGridLines="0" tabSelected="1" zoomScaleNormal="100" workbookViewId="0">
      <selection activeCell="B10" sqref="B10"/>
    </sheetView>
  </sheetViews>
  <sheetFormatPr baseColWidth="10" defaultRowHeight="14.55" x14ac:dyDescent="0.25"/>
  <cols>
    <col min="1" max="1" width="2.75" customWidth="1"/>
    <col min="2" max="2" width="32" customWidth="1"/>
    <col min="3" max="3" width="25.375" customWidth="1"/>
    <col min="4" max="4" width="23.625" customWidth="1"/>
    <col min="5" max="5" width="37.25" customWidth="1"/>
    <col min="6" max="6" width="6.25" customWidth="1"/>
    <col min="7" max="7" width="6.25" style="24" customWidth="1"/>
    <col min="8" max="9" width="23" customWidth="1"/>
    <col min="10" max="10" width="35.625" customWidth="1"/>
    <col min="11" max="11" width="49.625" customWidth="1"/>
    <col min="12" max="12" width="6.625" customWidth="1"/>
    <col min="13" max="13" width="12.25" customWidth="1"/>
  </cols>
  <sheetData>
    <row r="1" spans="1:14" ht="36" x14ac:dyDescent="0.6">
      <c r="A1" s="2" t="s">
        <v>126</v>
      </c>
      <c r="G1" s="112" t="s">
        <v>304</v>
      </c>
    </row>
    <row r="3" spans="1:14" ht="26.35" x14ac:dyDescent="0.4">
      <c r="B3" s="30" t="s">
        <v>0</v>
      </c>
      <c r="C3" s="88">
        <v>2025</v>
      </c>
    </row>
    <row r="4" spans="1:14" ht="11.95" customHeight="1" x14ac:dyDescent="0.4">
      <c r="B4" s="30"/>
      <c r="C4" s="31"/>
    </row>
    <row r="5" spans="1:14" ht="23.2" x14ac:dyDescent="0.35">
      <c r="A5" s="55"/>
      <c r="B5" s="55" t="s">
        <v>127</v>
      </c>
    </row>
    <row r="6" spans="1:14" ht="25.45" customHeight="1" x14ac:dyDescent="0.25"/>
    <row r="7" spans="1:14" s="9" customFormat="1" ht="22.85" x14ac:dyDescent="0.35">
      <c r="B7" s="8" t="s">
        <v>40</v>
      </c>
      <c r="C7" s="8"/>
      <c r="G7" s="28" t="s">
        <v>1</v>
      </c>
      <c r="M7" s="28" t="s">
        <v>123</v>
      </c>
    </row>
    <row r="8" spans="1:14" s="9" customFormat="1" ht="24.1" customHeight="1" x14ac:dyDescent="0.2">
      <c r="B8" s="29" t="s">
        <v>142</v>
      </c>
      <c r="G8" s="29" t="s">
        <v>87</v>
      </c>
      <c r="M8" s="29"/>
    </row>
    <row r="9" spans="1:14" s="9" customFormat="1" ht="25.45" customHeight="1" x14ac:dyDescent="0.2">
      <c r="B9" s="15" t="s">
        <v>41</v>
      </c>
      <c r="C9" s="15" t="s">
        <v>83</v>
      </c>
      <c r="D9" s="15" t="s">
        <v>42</v>
      </c>
      <c r="E9" s="15" t="s">
        <v>75</v>
      </c>
      <c r="G9" s="26" t="s">
        <v>34</v>
      </c>
      <c r="H9" s="15" t="s">
        <v>35</v>
      </c>
      <c r="I9" s="15" t="s">
        <v>36</v>
      </c>
      <c r="J9" s="15" t="s">
        <v>37</v>
      </c>
      <c r="K9" s="15" t="s">
        <v>75</v>
      </c>
      <c r="M9" s="26" t="s">
        <v>110</v>
      </c>
      <c r="N9" s="26" t="s">
        <v>100</v>
      </c>
    </row>
    <row r="10" spans="1:14" s="9" customFormat="1" ht="27" customHeight="1" x14ac:dyDescent="0.2">
      <c r="A10" s="100">
        <v>1</v>
      </c>
      <c r="B10" s="64" t="s">
        <v>171</v>
      </c>
      <c r="C10" s="64" t="s">
        <v>84</v>
      </c>
      <c r="D10" s="64" t="s">
        <v>79</v>
      </c>
      <c r="E10" s="64"/>
      <c r="F10" s="23"/>
      <c r="G10" s="65">
        <v>1</v>
      </c>
      <c r="H10" s="64" t="s">
        <v>39</v>
      </c>
      <c r="I10" s="64" t="s">
        <v>27</v>
      </c>
      <c r="J10" s="64" t="s">
        <v>301</v>
      </c>
      <c r="K10" s="64"/>
      <c r="M10" s="27" t="s">
        <v>111</v>
      </c>
      <c r="N10" s="27">
        <v>25</v>
      </c>
    </row>
    <row r="11" spans="1:14" s="9" customFormat="1" ht="27" customHeight="1" x14ac:dyDescent="0.2">
      <c r="A11" s="100">
        <v>2</v>
      </c>
      <c r="B11" s="64" t="s">
        <v>301</v>
      </c>
      <c r="C11" s="64" t="s">
        <v>85</v>
      </c>
      <c r="D11" s="64" t="s">
        <v>23</v>
      </c>
      <c r="E11" s="64"/>
      <c r="F11" s="23"/>
      <c r="G11" s="65">
        <v>30</v>
      </c>
      <c r="H11" s="64" t="s">
        <v>315</v>
      </c>
      <c r="I11" s="64" t="s">
        <v>316</v>
      </c>
      <c r="J11" s="64" t="s">
        <v>301</v>
      </c>
      <c r="K11" s="64"/>
      <c r="M11" s="27" t="s">
        <v>112</v>
      </c>
      <c r="N11" s="27">
        <v>18</v>
      </c>
    </row>
    <row r="12" spans="1:14" s="9" customFormat="1" ht="27" customHeight="1" x14ac:dyDescent="0.2">
      <c r="A12" s="100">
        <v>3</v>
      </c>
      <c r="B12" s="64" t="s">
        <v>76</v>
      </c>
      <c r="C12" s="64" t="s">
        <v>297</v>
      </c>
      <c r="D12" s="64" t="s">
        <v>80</v>
      </c>
      <c r="E12" s="64"/>
      <c r="F12" s="23"/>
      <c r="G12" s="65">
        <v>12</v>
      </c>
      <c r="H12" s="64" t="s">
        <v>317</v>
      </c>
      <c r="I12" s="64" t="s">
        <v>28</v>
      </c>
      <c r="J12" s="64" t="s">
        <v>171</v>
      </c>
      <c r="K12" s="64"/>
      <c r="M12" s="27" t="s">
        <v>113</v>
      </c>
      <c r="N12" s="27">
        <v>15</v>
      </c>
    </row>
    <row r="13" spans="1:14" s="9" customFormat="1" ht="27" customHeight="1" x14ac:dyDescent="0.2">
      <c r="A13" s="100">
        <v>4</v>
      </c>
      <c r="B13" s="64" t="s">
        <v>306</v>
      </c>
      <c r="C13" s="64" t="s">
        <v>308</v>
      </c>
      <c r="D13" s="64" t="s">
        <v>80</v>
      </c>
      <c r="E13" s="64"/>
      <c r="F13" s="23"/>
      <c r="G13" s="65">
        <v>63</v>
      </c>
      <c r="H13" s="64" t="s">
        <v>97</v>
      </c>
      <c r="I13" s="64" t="s">
        <v>80</v>
      </c>
      <c r="J13" s="64" t="s">
        <v>171</v>
      </c>
      <c r="K13" s="64"/>
      <c r="M13" s="27" t="s">
        <v>114</v>
      </c>
      <c r="N13" s="27">
        <v>12</v>
      </c>
    </row>
    <row r="14" spans="1:14" s="9" customFormat="1" ht="27" customHeight="1" x14ac:dyDescent="0.2">
      <c r="A14" s="100">
        <v>5</v>
      </c>
      <c r="B14" s="64" t="s">
        <v>313</v>
      </c>
      <c r="C14" s="64" t="s">
        <v>309</v>
      </c>
      <c r="D14" s="64" t="s">
        <v>22</v>
      </c>
      <c r="E14" s="64"/>
      <c r="F14" s="23"/>
      <c r="G14" s="65">
        <v>16</v>
      </c>
      <c r="H14" s="64" t="s">
        <v>93</v>
      </c>
      <c r="I14" s="64" t="s">
        <v>6</v>
      </c>
      <c r="J14" s="64" t="s">
        <v>77</v>
      </c>
      <c r="K14" s="64"/>
      <c r="M14" s="27" t="s">
        <v>115</v>
      </c>
      <c r="N14" s="27">
        <v>10</v>
      </c>
    </row>
    <row r="15" spans="1:14" s="9" customFormat="1" ht="27" customHeight="1" x14ac:dyDescent="0.2">
      <c r="A15" s="100">
        <v>6</v>
      </c>
      <c r="B15" s="64" t="s">
        <v>77</v>
      </c>
      <c r="C15" s="64" t="s">
        <v>86</v>
      </c>
      <c r="D15" s="64" t="s">
        <v>28</v>
      </c>
      <c r="E15" s="64"/>
      <c r="F15" s="23"/>
      <c r="G15" s="65">
        <v>44</v>
      </c>
      <c r="H15" s="64" t="s">
        <v>38</v>
      </c>
      <c r="I15" s="64" t="s">
        <v>80</v>
      </c>
      <c r="J15" s="64" t="s">
        <v>77</v>
      </c>
      <c r="K15" s="64"/>
      <c r="M15" s="27" t="s">
        <v>116</v>
      </c>
      <c r="N15" s="27">
        <v>8</v>
      </c>
    </row>
    <row r="16" spans="1:14" s="9" customFormat="1" ht="27" customHeight="1" x14ac:dyDescent="0.2">
      <c r="A16" s="100">
        <v>7</v>
      </c>
      <c r="B16" s="64" t="s">
        <v>312</v>
      </c>
      <c r="C16" s="64" t="s">
        <v>307</v>
      </c>
      <c r="D16" s="64" t="s">
        <v>28</v>
      </c>
      <c r="E16" s="64"/>
      <c r="F16" s="23"/>
      <c r="G16" s="65">
        <v>81</v>
      </c>
      <c r="H16" s="64" t="s">
        <v>298</v>
      </c>
      <c r="I16" s="64" t="s">
        <v>33</v>
      </c>
      <c r="J16" s="64" t="s">
        <v>76</v>
      </c>
      <c r="K16" s="64"/>
      <c r="M16" s="27" t="s">
        <v>117</v>
      </c>
      <c r="N16" s="27">
        <v>6</v>
      </c>
    </row>
    <row r="17" spans="1:14" s="9" customFormat="1" ht="27" customHeight="1" x14ac:dyDescent="0.2">
      <c r="A17" s="100">
        <v>8</v>
      </c>
      <c r="B17" s="64" t="s">
        <v>314</v>
      </c>
      <c r="C17" s="64" t="s">
        <v>311</v>
      </c>
      <c r="D17" s="64" t="s">
        <v>81</v>
      </c>
      <c r="E17" s="64"/>
      <c r="F17" s="23"/>
      <c r="G17" s="65">
        <v>4</v>
      </c>
      <c r="H17" s="64" t="s">
        <v>89</v>
      </c>
      <c r="I17" s="64" t="s">
        <v>80</v>
      </c>
      <c r="J17" s="64" t="s">
        <v>76</v>
      </c>
      <c r="K17" s="64"/>
      <c r="M17" s="27" t="s">
        <v>118</v>
      </c>
      <c r="N17" s="27">
        <v>4</v>
      </c>
    </row>
    <row r="18" spans="1:14" s="9" customFormat="1" ht="27" customHeight="1" x14ac:dyDescent="0.2">
      <c r="A18" s="100">
        <v>9</v>
      </c>
      <c r="B18" s="64" t="s">
        <v>310</v>
      </c>
      <c r="C18" s="64" t="s">
        <v>305</v>
      </c>
      <c r="D18" s="64" t="s">
        <v>82</v>
      </c>
      <c r="E18" s="64"/>
      <c r="F18" s="23"/>
      <c r="G18" s="65">
        <v>10</v>
      </c>
      <c r="H18" s="64" t="s">
        <v>95</v>
      </c>
      <c r="I18" s="64" t="s">
        <v>22</v>
      </c>
      <c r="J18" s="64" t="s">
        <v>313</v>
      </c>
      <c r="K18" s="64"/>
      <c r="M18" s="27" t="s">
        <v>119</v>
      </c>
      <c r="N18" s="27">
        <v>2</v>
      </c>
    </row>
    <row r="19" spans="1:14" s="9" customFormat="1" ht="27" customHeight="1" x14ac:dyDescent="0.2">
      <c r="A19" s="100">
        <v>10</v>
      </c>
      <c r="B19" s="64" t="s">
        <v>78</v>
      </c>
      <c r="C19" s="64" t="s">
        <v>300</v>
      </c>
      <c r="D19" s="64" t="s">
        <v>80</v>
      </c>
      <c r="E19" s="64"/>
      <c r="F19" s="23"/>
      <c r="G19" s="65">
        <v>7</v>
      </c>
      <c r="H19" s="64" t="s">
        <v>318</v>
      </c>
      <c r="I19" s="64" t="s">
        <v>33</v>
      </c>
      <c r="J19" s="64" t="s">
        <v>313</v>
      </c>
      <c r="K19" s="64"/>
      <c r="M19" s="27" t="s">
        <v>120</v>
      </c>
      <c r="N19" s="27">
        <v>1</v>
      </c>
    </row>
    <row r="20" spans="1:14" s="9" customFormat="1" ht="27" customHeight="1" x14ac:dyDescent="0.2">
      <c r="A20" s="100">
        <v>11</v>
      </c>
      <c r="B20" s="64"/>
      <c r="C20" s="64"/>
      <c r="D20" s="64"/>
      <c r="E20" s="64"/>
      <c r="F20" s="23"/>
      <c r="G20" s="65">
        <v>6</v>
      </c>
      <c r="H20" s="64" t="s">
        <v>319</v>
      </c>
      <c r="I20" s="64" t="s">
        <v>320</v>
      </c>
      <c r="J20" s="64" t="s">
        <v>312</v>
      </c>
      <c r="K20" s="64"/>
      <c r="M20" s="27" t="s">
        <v>121</v>
      </c>
      <c r="N20" s="58" t="s">
        <v>122</v>
      </c>
    </row>
    <row r="21" spans="1:14" s="9" customFormat="1" ht="27" customHeight="1" x14ac:dyDescent="0.2">
      <c r="A21" s="100">
        <v>12</v>
      </c>
      <c r="B21" s="64"/>
      <c r="C21" s="64"/>
      <c r="D21" s="64"/>
      <c r="E21" s="64"/>
      <c r="F21" s="23"/>
      <c r="G21" s="65">
        <v>22</v>
      </c>
      <c r="H21" s="64" t="s">
        <v>96</v>
      </c>
      <c r="I21" s="64" t="s">
        <v>29</v>
      </c>
      <c r="J21" s="64" t="s">
        <v>312</v>
      </c>
      <c r="K21" s="64"/>
    </row>
    <row r="22" spans="1:14" s="9" customFormat="1" ht="27" customHeight="1" x14ac:dyDescent="0.2">
      <c r="A22" s="100">
        <v>13</v>
      </c>
      <c r="B22" s="64"/>
      <c r="C22" s="64"/>
      <c r="D22" s="64"/>
      <c r="E22" s="64"/>
      <c r="F22" s="23"/>
      <c r="G22" s="65">
        <v>14</v>
      </c>
      <c r="H22" s="64" t="s">
        <v>91</v>
      </c>
      <c r="I22" s="64" t="s">
        <v>20</v>
      </c>
      <c r="J22" s="64" t="s">
        <v>306</v>
      </c>
      <c r="K22" s="64"/>
    </row>
    <row r="23" spans="1:14" s="9" customFormat="1" ht="27" customHeight="1" x14ac:dyDescent="0.2">
      <c r="A23" s="100">
        <v>14</v>
      </c>
      <c r="B23" s="64"/>
      <c r="C23" s="64"/>
      <c r="D23" s="64"/>
      <c r="E23" s="64"/>
      <c r="F23" s="23"/>
      <c r="G23" s="65">
        <v>18</v>
      </c>
      <c r="H23" s="64" t="s">
        <v>90</v>
      </c>
      <c r="I23" s="64" t="s">
        <v>88</v>
      </c>
      <c r="J23" s="64" t="s">
        <v>306</v>
      </c>
      <c r="K23" s="64"/>
    </row>
    <row r="24" spans="1:14" s="9" customFormat="1" ht="27" customHeight="1" x14ac:dyDescent="0.2">
      <c r="A24" s="100">
        <v>15</v>
      </c>
      <c r="B24" s="64"/>
      <c r="C24" s="64"/>
      <c r="D24" s="64"/>
      <c r="E24" s="64"/>
      <c r="F24" s="23"/>
      <c r="G24" s="65">
        <v>55</v>
      </c>
      <c r="H24" s="64" t="s">
        <v>94</v>
      </c>
      <c r="I24" s="64" t="s">
        <v>20</v>
      </c>
      <c r="J24" s="64" t="s">
        <v>78</v>
      </c>
      <c r="K24" s="64"/>
    </row>
    <row r="25" spans="1:14" s="9" customFormat="1" ht="27" customHeight="1" x14ac:dyDescent="0.2">
      <c r="A25" s="100">
        <v>16</v>
      </c>
      <c r="B25" s="64"/>
      <c r="C25" s="64"/>
      <c r="D25" s="64"/>
      <c r="E25" s="64"/>
      <c r="F25" s="23"/>
      <c r="G25" s="65">
        <v>23</v>
      </c>
      <c r="H25" s="64" t="s">
        <v>281</v>
      </c>
      <c r="I25" s="64" t="s">
        <v>282</v>
      </c>
      <c r="J25" s="64" t="s">
        <v>78</v>
      </c>
      <c r="K25" s="64"/>
    </row>
    <row r="26" spans="1:14" s="9" customFormat="1" ht="27" customHeight="1" x14ac:dyDescent="0.2">
      <c r="A26" s="100">
        <v>17</v>
      </c>
      <c r="B26" s="64"/>
      <c r="C26" s="64"/>
      <c r="D26" s="64"/>
      <c r="E26" s="64"/>
      <c r="F26" s="23"/>
      <c r="G26" s="65">
        <v>5</v>
      </c>
      <c r="H26" s="64" t="s">
        <v>321</v>
      </c>
      <c r="I26" s="64" t="s">
        <v>32</v>
      </c>
      <c r="J26" s="64" t="s">
        <v>314</v>
      </c>
      <c r="K26" s="64"/>
    </row>
    <row r="27" spans="1:14" s="9" customFormat="1" ht="27" customHeight="1" x14ac:dyDescent="0.2">
      <c r="A27" s="100">
        <v>18</v>
      </c>
      <c r="B27" s="64"/>
      <c r="C27" s="64"/>
      <c r="D27" s="64"/>
      <c r="E27" s="64"/>
      <c r="F27" s="23"/>
      <c r="G27" s="65">
        <v>27</v>
      </c>
      <c r="H27" s="64" t="s">
        <v>299</v>
      </c>
      <c r="I27" s="64" t="s">
        <v>79</v>
      </c>
      <c r="J27" s="64" t="s">
        <v>314</v>
      </c>
      <c r="K27" s="64"/>
    </row>
    <row r="28" spans="1:14" s="9" customFormat="1" ht="27" customHeight="1" x14ac:dyDescent="0.2">
      <c r="G28" s="65">
        <v>31</v>
      </c>
      <c r="H28" s="64" t="s">
        <v>92</v>
      </c>
      <c r="I28" s="64" t="s">
        <v>22</v>
      </c>
      <c r="J28" s="64" t="s">
        <v>310</v>
      </c>
      <c r="K28" s="64"/>
    </row>
    <row r="29" spans="1:14" s="9" customFormat="1" ht="27" customHeight="1" x14ac:dyDescent="0.35">
      <c r="B29" s="8" t="s">
        <v>101</v>
      </c>
      <c r="G29" s="65">
        <v>87</v>
      </c>
      <c r="H29" s="64" t="s">
        <v>322</v>
      </c>
      <c r="I29" s="64" t="s">
        <v>80</v>
      </c>
      <c r="J29" s="64" t="s">
        <v>310</v>
      </c>
      <c r="K29" s="64"/>
    </row>
    <row r="30" spans="1:14" s="11" customFormat="1" ht="27" customHeight="1" x14ac:dyDescent="0.25">
      <c r="G30" s="65"/>
      <c r="H30" s="64"/>
      <c r="I30" s="64"/>
      <c r="J30" s="64"/>
      <c r="K30" s="64"/>
    </row>
    <row r="31" spans="1:14" s="7" customFormat="1" ht="27" customHeight="1" x14ac:dyDescent="0.25">
      <c r="B31" s="16" t="s">
        <v>34</v>
      </c>
      <c r="C31" s="16" t="s">
        <v>2</v>
      </c>
      <c r="D31" s="15" t="s">
        <v>73</v>
      </c>
      <c r="E31" s="15" t="s">
        <v>19</v>
      </c>
      <c r="G31" s="65"/>
      <c r="H31" s="64"/>
      <c r="I31" s="64"/>
      <c r="J31" s="64"/>
      <c r="K31" s="64"/>
    </row>
    <row r="32" spans="1:14" s="7" customFormat="1" ht="27" customHeight="1" x14ac:dyDescent="0.25">
      <c r="B32" s="18" t="s">
        <v>43</v>
      </c>
      <c r="C32" s="33">
        <v>45732</v>
      </c>
      <c r="D32" s="34" t="s">
        <v>33</v>
      </c>
      <c r="E32" s="35" t="s">
        <v>284</v>
      </c>
      <c r="G32" s="65"/>
      <c r="H32" s="64"/>
      <c r="I32" s="64"/>
      <c r="J32" s="64"/>
      <c r="K32" s="64"/>
    </row>
    <row r="33" spans="2:11" s="7" customFormat="1" ht="27" customHeight="1" x14ac:dyDescent="0.25">
      <c r="B33" s="18" t="s">
        <v>44</v>
      </c>
      <c r="C33" s="33">
        <v>45739</v>
      </c>
      <c r="D33" s="34" t="s">
        <v>283</v>
      </c>
      <c r="E33" s="35" t="s">
        <v>291</v>
      </c>
      <c r="G33" s="65"/>
      <c r="H33" s="64"/>
      <c r="I33" s="64"/>
      <c r="J33" s="64"/>
      <c r="K33" s="64"/>
    </row>
    <row r="34" spans="2:11" s="7" customFormat="1" ht="27" customHeight="1" x14ac:dyDescent="0.25">
      <c r="B34" s="18" t="s">
        <v>45</v>
      </c>
      <c r="C34" s="33">
        <v>45753</v>
      </c>
      <c r="D34" s="34" t="s">
        <v>29</v>
      </c>
      <c r="E34" s="35" t="s">
        <v>289</v>
      </c>
      <c r="G34" s="65"/>
      <c r="H34" s="64"/>
      <c r="I34" s="64"/>
      <c r="J34" s="64"/>
      <c r="K34" s="64"/>
    </row>
    <row r="35" spans="2:11" s="7" customFormat="1" ht="27" customHeight="1" x14ac:dyDescent="0.25">
      <c r="B35" s="18" t="s">
        <v>46</v>
      </c>
      <c r="C35" s="33">
        <v>45760</v>
      </c>
      <c r="D35" s="34" t="s">
        <v>323</v>
      </c>
      <c r="E35" s="35" t="s">
        <v>3</v>
      </c>
      <c r="G35" s="65"/>
      <c r="H35" s="64"/>
      <c r="I35" s="64"/>
      <c r="J35" s="64"/>
      <c r="K35" s="64"/>
    </row>
    <row r="36" spans="2:11" s="7" customFormat="1" ht="27" customHeight="1" x14ac:dyDescent="0.25">
      <c r="B36" s="18" t="s">
        <v>47</v>
      </c>
      <c r="C36" s="33">
        <v>45767</v>
      </c>
      <c r="D36" s="34" t="s">
        <v>324</v>
      </c>
      <c r="E36" s="35" t="s">
        <v>17</v>
      </c>
      <c r="G36" s="65"/>
      <c r="H36" s="64"/>
      <c r="I36" s="64"/>
      <c r="J36" s="64"/>
      <c r="K36" s="64"/>
    </row>
    <row r="37" spans="2:11" s="7" customFormat="1" ht="27" customHeight="1" x14ac:dyDescent="0.25">
      <c r="B37" s="18" t="s">
        <v>48</v>
      </c>
      <c r="C37" s="33">
        <v>45781</v>
      </c>
      <c r="D37" s="34" t="s">
        <v>285</v>
      </c>
      <c r="E37" s="35" t="s">
        <v>285</v>
      </c>
      <c r="G37" s="65"/>
      <c r="H37" s="64"/>
      <c r="I37" s="64"/>
      <c r="J37" s="64"/>
      <c r="K37" s="64"/>
    </row>
    <row r="38" spans="2:11" s="7" customFormat="1" ht="27" customHeight="1" x14ac:dyDescent="0.25">
      <c r="B38" s="18" t="s">
        <v>49</v>
      </c>
      <c r="C38" s="33">
        <v>45795</v>
      </c>
      <c r="D38" s="34" t="s">
        <v>295</v>
      </c>
      <c r="E38" s="35" t="s">
        <v>4</v>
      </c>
      <c r="G38" s="65"/>
      <c r="H38" s="64"/>
      <c r="I38" s="64"/>
      <c r="J38" s="64"/>
      <c r="K38" s="64"/>
    </row>
    <row r="39" spans="2:11" s="7" customFormat="1" ht="27" customHeight="1" x14ac:dyDescent="0.25">
      <c r="B39" s="18" t="s">
        <v>50</v>
      </c>
      <c r="C39" s="33">
        <v>45802</v>
      </c>
      <c r="D39" s="34" t="s">
        <v>6</v>
      </c>
      <c r="E39" s="35" t="s">
        <v>303</v>
      </c>
      <c r="G39" s="65"/>
      <c r="H39" s="64"/>
      <c r="I39" s="64"/>
      <c r="J39" s="64"/>
      <c r="K39" s="64"/>
    </row>
    <row r="40" spans="2:11" s="7" customFormat="1" ht="27" customHeight="1" x14ac:dyDescent="0.25">
      <c r="B40" s="18" t="s">
        <v>51</v>
      </c>
      <c r="C40" s="33">
        <v>45809</v>
      </c>
      <c r="D40" s="34" t="s">
        <v>20</v>
      </c>
      <c r="E40" s="35" t="s">
        <v>5</v>
      </c>
      <c r="G40" s="65"/>
      <c r="H40" s="64"/>
      <c r="I40" s="64"/>
      <c r="J40" s="64"/>
      <c r="K40" s="64"/>
    </row>
    <row r="41" spans="2:11" s="7" customFormat="1" ht="27" customHeight="1" x14ac:dyDescent="0.25">
      <c r="B41" s="18" t="s">
        <v>52</v>
      </c>
      <c r="C41" s="33">
        <v>45823</v>
      </c>
      <c r="D41" s="34" t="s">
        <v>88</v>
      </c>
      <c r="E41" s="35" t="s">
        <v>286</v>
      </c>
      <c r="G41" s="65"/>
      <c r="H41" s="64"/>
      <c r="I41" s="64"/>
      <c r="J41" s="64"/>
      <c r="K41" s="64"/>
    </row>
    <row r="42" spans="2:11" s="7" customFormat="1" ht="27" customHeight="1" x14ac:dyDescent="0.25">
      <c r="B42" s="18" t="s">
        <v>53</v>
      </c>
      <c r="C42" s="33">
        <v>45837</v>
      </c>
      <c r="D42" s="34" t="s">
        <v>23</v>
      </c>
      <c r="E42" s="35" t="s">
        <v>8</v>
      </c>
      <c r="G42" s="65"/>
      <c r="H42" s="64"/>
      <c r="I42" s="64"/>
      <c r="J42" s="64"/>
      <c r="K42" s="64"/>
    </row>
    <row r="43" spans="2:11" s="7" customFormat="1" ht="27" customHeight="1" x14ac:dyDescent="0.25">
      <c r="B43" s="18" t="s">
        <v>54</v>
      </c>
      <c r="C43" s="33">
        <v>45844</v>
      </c>
      <c r="D43" s="34" t="s">
        <v>24</v>
      </c>
      <c r="E43" s="35" t="s">
        <v>9</v>
      </c>
      <c r="G43" s="65"/>
      <c r="H43" s="64"/>
      <c r="I43" s="64"/>
      <c r="J43" s="64"/>
      <c r="K43" s="64"/>
    </row>
    <row r="44" spans="2:11" s="7" customFormat="1" ht="27" customHeight="1" x14ac:dyDescent="0.25">
      <c r="B44" s="18" t="s">
        <v>55</v>
      </c>
      <c r="C44" s="33">
        <v>45865</v>
      </c>
      <c r="D44" s="34" t="s">
        <v>26</v>
      </c>
      <c r="E44" s="35" t="s">
        <v>11</v>
      </c>
      <c r="G44" s="65"/>
      <c r="H44" s="64"/>
      <c r="I44" s="64"/>
      <c r="J44" s="64"/>
      <c r="K44" s="64"/>
    </row>
    <row r="45" spans="2:11" s="7" customFormat="1" ht="27" customHeight="1" x14ac:dyDescent="0.25">
      <c r="B45" s="18" t="s">
        <v>56</v>
      </c>
      <c r="C45" s="33">
        <v>45872</v>
      </c>
      <c r="D45" s="34" t="s">
        <v>25</v>
      </c>
      <c r="E45" s="35" t="s">
        <v>10</v>
      </c>
      <c r="G45" s="65"/>
      <c r="H45" s="64"/>
      <c r="I45" s="64"/>
      <c r="J45" s="64"/>
      <c r="K45" s="64"/>
    </row>
    <row r="46" spans="2:11" s="7" customFormat="1" ht="27" customHeight="1" x14ac:dyDescent="0.25">
      <c r="B46" s="18" t="s">
        <v>57</v>
      </c>
      <c r="C46" s="33">
        <v>45900</v>
      </c>
      <c r="D46" s="34" t="s">
        <v>27</v>
      </c>
      <c r="E46" s="35" t="s">
        <v>12</v>
      </c>
      <c r="G46" s="65"/>
      <c r="H46" s="64"/>
      <c r="I46" s="64"/>
      <c r="J46" s="64"/>
      <c r="K46" s="64"/>
    </row>
    <row r="47" spans="2:11" s="7" customFormat="1" ht="27" customHeight="1" x14ac:dyDescent="0.25">
      <c r="B47" s="18" t="s">
        <v>58</v>
      </c>
      <c r="C47" s="33">
        <v>45907</v>
      </c>
      <c r="D47" s="34" t="s">
        <v>28</v>
      </c>
      <c r="E47" s="35" t="s">
        <v>13</v>
      </c>
      <c r="G47" s="65"/>
      <c r="H47" s="64"/>
      <c r="I47" s="64"/>
      <c r="J47" s="64"/>
      <c r="K47" s="64"/>
    </row>
    <row r="48" spans="2:11" s="7" customFormat="1" ht="27" customHeight="1" x14ac:dyDescent="0.25">
      <c r="B48" s="18" t="s">
        <v>59</v>
      </c>
      <c r="C48" s="33">
        <v>45921</v>
      </c>
      <c r="D48" s="34" t="s">
        <v>21</v>
      </c>
      <c r="E48" s="35" t="s">
        <v>7</v>
      </c>
      <c r="G48" s="65"/>
      <c r="H48" s="64"/>
      <c r="I48" s="64"/>
      <c r="J48" s="64"/>
      <c r="K48" s="64"/>
    </row>
    <row r="49" spans="2:11" s="7" customFormat="1" ht="27" customHeight="1" x14ac:dyDescent="0.25">
      <c r="B49" s="18" t="s">
        <v>60</v>
      </c>
      <c r="C49" s="33">
        <v>45935</v>
      </c>
      <c r="D49" s="34" t="s">
        <v>287</v>
      </c>
      <c r="E49" s="35" t="s">
        <v>288</v>
      </c>
      <c r="G49" s="65"/>
      <c r="H49" s="64"/>
      <c r="I49" s="64"/>
      <c r="J49" s="64"/>
      <c r="K49" s="64"/>
    </row>
    <row r="50" spans="2:11" s="7" customFormat="1" ht="27" customHeight="1" x14ac:dyDescent="0.25">
      <c r="B50" s="18" t="s">
        <v>61</v>
      </c>
      <c r="C50" s="33">
        <v>45949</v>
      </c>
      <c r="D50" s="34" t="s">
        <v>30</v>
      </c>
      <c r="E50" s="35" t="s">
        <v>14</v>
      </c>
      <c r="G50" s="65"/>
      <c r="H50" s="64"/>
      <c r="I50" s="64"/>
      <c r="J50" s="64"/>
      <c r="K50" s="64"/>
    </row>
    <row r="51" spans="2:11" s="7" customFormat="1" ht="27" customHeight="1" x14ac:dyDescent="0.25">
      <c r="B51" s="18" t="s">
        <v>62</v>
      </c>
      <c r="C51" s="33">
        <v>45956</v>
      </c>
      <c r="D51" s="34" t="s">
        <v>31</v>
      </c>
      <c r="E51" s="35" t="s">
        <v>15</v>
      </c>
      <c r="G51" s="65"/>
      <c r="H51" s="64"/>
      <c r="I51" s="64"/>
      <c r="J51" s="64"/>
      <c r="K51" s="64"/>
    </row>
    <row r="52" spans="2:11" s="7" customFormat="1" ht="27" customHeight="1" x14ac:dyDescent="0.25">
      <c r="B52" s="18" t="s">
        <v>63</v>
      </c>
      <c r="C52" s="33">
        <v>45970</v>
      </c>
      <c r="D52" s="34" t="s">
        <v>32</v>
      </c>
      <c r="E52" s="35" t="s">
        <v>16</v>
      </c>
      <c r="G52" s="65"/>
      <c r="H52" s="64"/>
      <c r="I52" s="64"/>
      <c r="J52" s="64"/>
      <c r="K52" s="64"/>
    </row>
    <row r="53" spans="2:11" s="7" customFormat="1" ht="27" customHeight="1" x14ac:dyDescent="0.25">
      <c r="B53" s="18" t="s">
        <v>64</v>
      </c>
      <c r="C53" s="33">
        <v>45983</v>
      </c>
      <c r="D53" s="34" t="s">
        <v>292</v>
      </c>
      <c r="E53" s="35" t="s">
        <v>292</v>
      </c>
      <c r="G53" s="65"/>
      <c r="H53" s="64"/>
      <c r="I53" s="64"/>
      <c r="J53" s="64"/>
      <c r="K53" s="64"/>
    </row>
    <row r="54" spans="2:11" s="7" customFormat="1" ht="27" customHeight="1" x14ac:dyDescent="0.25">
      <c r="B54" s="18" t="s">
        <v>65</v>
      </c>
      <c r="C54" s="33">
        <v>45991</v>
      </c>
      <c r="D54" s="34" t="s">
        <v>293</v>
      </c>
      <c r="E54" s="35" t="s">
        <v>294</v>
      </c>
      <c r="G54" s="65"/>
      <c r="H54" s="64"/>
      <c r="I54" s="64"/>
      <c r="J54" s="64"/>
      <c r="K54" s="64"/>
    </row>
    <row r="55" spans="2:11" s="7" customFormat="1" ht="27" customHeight="1" x14ac:dyDescent="0.25">
      <c r="B55" s="18" t="s">
        <v>66</v>
      </c>
      <c r="C55" s="33">
        <v>45998</v>
      </c>
      <c r="D55" s="34" t="s">
        <v>290</v>
      </c>
      <c r="E55" s="35" t="s">
        <v>18</v>
      </c>
      <c r="G55" s="65"/>
      <c r="H55" s="64"/>
      <c r="I55" s="64"/>
      <c r="J55" s="64"/>
      <c r="K55" s="64"/>
    </row>
    <row r="56" spans="2:11" s="7" customFormat="1" ht="27" customHeight="1" x14ac:dyDescent="0.25">
      <c r="B56" s="18" t="s">
        <v>67</v>
      </c>
      <c r="C56" s="33"/>
      <c r="D56" s="34"/>
      <c r="E56" s="35"/>
      <c r="G56" s="65"/>
      <c r="H56" s="64"/>
      <c r="I56" s="64"/>
      <c r="J56" s="64"/>
      <c r="K56" s="64"/>
    </row>
    <row r="57" spans="2:11" s="7" customFormat="1" ht="27" customHeight="1" x14ac:dyDescent="0.25">
      <c r="B57" s="18" t="s">
        <v>68</v>
      </c>
      <c r="C57" s="33"/>
      <c r="D57" s="34"/>
      <c r="E57" s="35"/>
      <c r="G57" s="65"/>
      <c r="H57" s="64"/>
      <c r="I57" s="64"/>
      <c r="J57" s="64"/>
      <c r="K57" s="64"/>
    </row>
    <row r="58" spans="2:11" s="7" customFormat="1" ht="27" customHeight="1" x14ac:dyDescent="0.25">
      <c r="B58" s="18" t="s">
        <v>69</v>
      </c>
      <c r="C58" s="33"/>
      <c r="D58" s="34"/>
      <c r="E58" s="35"/>
      <c r="G58" s="65"/>
      <c r="H58" s="64"/>
      <c r="I58" s="64"/>
      <c r="J58" s="64"/>
      <c r="K58" s="64"/>
    </row>
    <row r="59" spans="2:11" s="7" customFormat="1" ht="27" customHeight="1" x14ac:dyDescent="0.25">
      <c r="B59" s="18" t="s">
        <v>70</v>
      </c>
      <c r="C59" s="33"/>
      <c r="D59" s="34"/>
      <c r="E59" s="35"/>
      <c r="G59" s="65"/>
      <c r="H59" s="64"/>
      <c r="I59" s="64"/>
      <c r="J59" s="64"/>
      <c r="K59" s="64"/>
    </row>
    <row r="60" spans="2:11" s="7" customFormat="1" ht="27" customHeight="1" x14ac:dyDescent="0.25">
      <c r="B60" s="18" t="s">
        <v>71</v>
      </c>
      <c r="C60" s="33"/>
      <c r="D60" s="34"/>
      <c r="E60" s="35"/>
      <c r="G60" s="65"/>
      <c r="H60" s="64"/>
      <c r="I60" s="64"/>
      <c r="J60" s="64"/>
      <c r="K60" s="64"/>
    </row>
    <row r="61" spans="2:11" s="7" customFormat="1" ht="29.95" customHeight="1" x14ac:dyDescent="0.25">
      <c r="B61" s="18" t="s">
        <v>72</v>
      </c>
      <c r="C61" s="33"/>
      <c r="D61" s="34"/>
      <c r="E61" s="35"/>
      <c r="G61" s="65"/>
      <c r="H61" s="64"/>
      <c r="I61" s="64"/>
      <c r="J61" s="64"/>
      <c r="K61" s="64"/>
    </row>
  </sheetData>
  <sheetProtection algorithmName="SHA-512" hashValue="SU2TxOyrAE2PU575CnxMstz7kaLchLnawtt/ozMumPvJkWhj6eGpSJnNeNBureAo9BDVdPbR8aqQrlsLSp9G2Q==" saltValue="jf72hjnYIpeXGahIlTKXKQ==" spinCount="100000" sheet="1" objects="1" scenarios="1"/>
  <dataValidations count="1">
    <dataValidation type="list" allowBlank="1" showInputMessage="1" showErrorMessage="1" sqref="J10:J61" xr:uid="{76A8DD5D-F4B3-4F2D-8593-4D811057DC3C}">
      <formula1>$B$10:$B$27</formula1>
    </dataValidation>
  </dataValidations>
  <pageMargins left="0.39" right="0.34" top="0.74803149606299213" bottom="0.74803149606299213" header="0.31496062992125984" footer="0.31496062992125984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4B54-CEB5-4E0C-9EB4-264872C2D2D0}">
  <sheetPr>
    <pageSetUpPr fitToPage="1"/>
  </sheetPr>
  <dimension ref="A1:AV60"/>
  <sheetViews>
    <sheetView showGridLines="0" zoomScaleNormal="100" workbookViewId="0">
      <selection activeCell="C9" sqref="C9"/>
    </sheetView>
  </sheetViews>
  <sheetFormatPr baseColWidth="10" defaultRowHeight="14.55" x14ac:dyDescent="0.25"/>
  <cols>
    <col min="1" max="1" width="26.875" customWidth="1"/>
    <col min="2" max="2" width="27.125" style="41" customWidth="1"/>
    <col min="3" max="32" width="11.625" customWidth="1"/>
    <col min="33" max="33" width="10.625" customWidth="1"/>
    <col min="34" max="34" width="37" style="59" customWidth="1"/>
    <col min="35" max="35" width="10.625" customWidth="1"/>
    <col min="36" max="40" width="12.875" hidden="1" customWidth="1"/>
    <col min="41" max="41" width="24.625" style="96" hidden="1" customWidth="1"/>
    <col min="42" max="42" width="8.125" hidden="1" customWidth="1"/>
    <col min="43" max="43" width="38" style="1" hidden="1" customWidth="1"/>
    <col min="44" max="46" width="11.375" hidden="1" customWidth="1"/>
    <col min="47" max="47" width="24.625" hidden="1" customWidth="1"/>
    <col min="48" max="49" width="0" hidden="1" customWidth="1"/>
  </cols>
  <sheetData>
    <row r="1" spans="1:48" ht="36" x14ac:dyDescent="0.6">
      <c r="A1" s="2" t="s">
        <v>74</v>
      </c>
      <c r="J1" s="112" t="s">
        <v>304</v>
      </c>
    </row>
    <row r="3" spans="1:48" ht="26.35" x14ac:dyDescent="0.4">
      <c r="A3" s="32" t="s">
        <v>0</v>
      </c>
      <c r="B3" s="31">
        <f>'Paramètres de la saison'!C3</f>
        <v>2025</v>
      </c>
    </row>
    <row r="4" spans="1:48" ht="26.35" x14ac:dyDescent="0.4">
      <c r="A4" s="42"/>
      <c r="B4" s="42"/>
    </row>
    <row r="5" spans="1:48" ht="26.35" x14ac:dyDescent="0.4">
      <c r="A5" s="55" t="s">
        <v>128</v>
      </c>
      <c r="B5" s="42"/>
    </row>
    <row r="6" spans="1:48" s="9" customFormat="1" ht="23.2" x14ac:dyDescent="0.35">
      <c r="B6" s="8"/>
      <c r="C6" s="109">
        <f>IF(ISBLANK('Paramètres de la saison'!$C$32),"",'Paramètres de la saison'!$C$32)</f>
        <v>45732</v>
      </c>
      <c r="D6" s="109">
        <f>IF(ISBLANK('Paramètres de la saison'!$C$33),"",'Paramètres de la saison'!$C$33)</f>
        <v>45739</v>
      </c>
      <c r="E6" s="109">
        <f>IF(ISBLANK('Paramètres de la saison'!$C$34),"",'Paramètres de la saison'!$C$34)</f>
        <v>45753</v>
      </c>
      <c r="F6" s="109">
        <f>IF(ISBLANK('Paramètres de la saison'!$C$35),"",'Paramètres de la saison'!$C$35)</f>
        <v>45760</v>
      </c>
      <c r="G6" s="109">
        <f>IF(ISBLANK('Paramètres de la saison'!$C$36),"",'Paramètres de la saison'!$C$36)</f>
        <v>45767</v>
      </c>
      <c r="H6" s="109">
        <f>IF(ISBLANK('Paramètres de la saison'!$C$37),"",'Paramètres de la saison'!$C$37)</f>
        <v>45781</v>
      </c>
      <c r="I6" s="109">
        <f>IF(ISBLANK('Paramètres de la saison'!$C$38),"",'Paramètres de la saison'!$C$38)</f>
        <v>45795</v>
      </c>
      <c r="J6" s="109">
        <f>IF(ISBLANK('Paramètres de la saison'!$C$39),"",'Paramètres de la saison'!$C$39)</f>
        <v>45802</v>
      </c>
      <c r="K6" s="109">
        <f>IF(ISBLANK('Paramètres de la saison'!$C$40),"",'Paramètres de la saison'!$C$40)</f>
        <v>45809</v>
      </c>
      <c r="L6" s="109">
        <f>IF(ISBLANK('Paramètres de la saison'!$C$41),"",'Paramètres de la saison'!$C$41)</f>
        <v>45823</v>
      </c>
      <c r="M6" s="109">
        <f>IF(ISBLANK('Paramètres de la saison'!$C$42),"",'Paramètres de la saison'!$C$42)</f>
        <v>45837</v>
      </c>
      <c r="N6" s="109">
        <f>IF(ISBLANK('Paramètres de la saison'!$C$43),"",'Paramètres de la saison'!$C$43)</f>
        <v>45844</v>
      </c>
      <c r="O6" s="109">
        <f>IF(ISBLANK('Paramètres de la saison'!$C$44),"",'Paramètres de la saison'!$C$44)</f>
        <v>45865</v>
      </c>
      <c r="P6" s="109">
        <f>IF(ISBLANK('Paramètres de la saison'!$C$45),"",'Paramètres de la saison'!$C$45)</f>
        <v>45872</v>
      </c>
      <c r="Q6" s="109">
        <f>IF(ISBLANK('Paramètres de la saison'!$C$46),"",'Paramètres de la saison'!$C$46)</f>
        <v>45900</v>
      </c>
      <c r="R6" s="109">
        <f>IF(ISBLANK('Paramètres de la saison'!$C$47),"",'Paramètres de la saison'!$C$47)</f>
        <v>45907</v>
      </c>
      <c r="S6" s="109">
        <f>IF(ISBLANK('Paramètres de la saison'!$C$48),"",'Paramètres de la saison'!$C$48)</f>
        <v>45921</v>
      </c>
      <c r="T6" s="109">
        <f>IF(ISBLANK('Paramètres de la saison'!$C$49),"",'Paramètres de la saison'!$C$49)</f>
        <v>45935</v>
      </c>
      <c r="U6" s="109">
        <f>IF(ISBLANK('Paramètres de la saison'!$C$50),"",'Paramètres de la saison'!$C$50)</f>
        <v>45949</v>
      </c>
      <c r="V6" s="109">
        <f>IF(ISBLANK('Paramètres de la saison'!$C$51),"",'Paramètres de la saison'!$C$51)</f>
        <v>45956</v>
      </c>
      <c r="W6" s="109">
        <f>IF(ISBLANK('Paramètres de la saison'!$C$52),"",'Paramètres de la saison'!$C$52)</f>
        <v>45970</v>
      </c>
      <c r="X6" s="109">
        <f>IF(ISBLANK('Paramètres de la saison'!$C$53),"",'Paramètres de la saison'!$C$53)</f>
        <v>45983</v>
      </c>
      <c r="Y6" s="109">
        <f>IF(ISBLANK('Paramètres de la saison'!$C$54),"",'Paramètres de la saison'!$C$54)</f>
        <v>45991</v>
      </c>
      <c r="Z6" s="109">
        <f>IF(ISBLANK('Paramètres de la saison'!$C$55),"",'Paramètres de la saison'!$C$55)</f>
        <v>45998</v>
      </c>
      <c r="AA6" s="109" t="str">
        <f>IF(ISBLANK('Paramètres de la saison'!$C$56),"",'Paramètres de la saison'!$C$56)</f>
        <v/>
      </c>
      <c r="AB6" s="109" t="str">
        <f>IF(ISBLANK('Paramètres de la saison'!$C$57),"",'Paramètres de la saison'!$C$57)</f>
        <v/>
      </c>
      <c r="AC6" s="109" t="str">
        <f>IF(ISBLANK('Paramètres de la saison'!$C$58),"",'Paramètres de la saison'!$C$58)</f>
        <v/>
      </c>
      <c r="AD6" s="109" t="str">
        <f>IF(ISBLANK('Paramètres de la saison'!$C$59),"",'Paramètres de la saison'!$C$59)</f>
        <v/>
      </c>
      <c r="AE6" s="109" t="str">
        <f>IF(ISBLANK('Paramètres de la saison'!$C$60),"",'Paramètres de la saison'!$C$60)</f>
        <v/>
      </c>
      <c r="AF6" s="109" t="str">
        <f>IF(ISBLANK('Paramètres de la saison'!$C$61),"",'Paramètres de la saison'!$C$61)</f>
        <v/>
      </c>
      <c r="AG6" s="21"/>
      <c r="AH6" s="60"/>
      <c r="AI6" s="21"/>
      <c r="AO6" s="97"/>
      <c r="AQ6" s="73"/>
    </row>
    <row r="7" spans="1:48" s="20" customFormat="1" ht="23.2" x14ac:dyDescent="0.25">
      <c r="A7" s="11"/>
      <c r="B7" s="19"/>
      <c r="C7" s="49" t="s">
        <v>43</v>
      </c>
      <c r="D7" s="48" t="s">
        <v>44</v>
      </c>
      <c r="E7" s="49" t="s">
        <v>45</v>
      </c>
      <c r="F7" s="48" t="s">
        <v>46</v>
      </c>
      <c r="G7" s="49" t="s">
        <v>47</v>
      </c>
      <c r="H7" s="48" t="s">
        <v>48</v>
      </c>
      <c r="I7" s="49" t="s">
        <v>49</v>
      </c>
      <c r="J7" s="48" t="s">
        <v>50</v>
      </c>
      <c r="K7" s="49" t="s">
        <v>51</v>
      </c>
      <c r="L7" s="48" t="s">
        <v>52</v>
      </c>
      <c r="M7" s="49" t="s">
        <v>53</v>
      </c>
      <c r="N7" s="48" t="s">
        <v>54</v>
      </c>
      <c r="O7" s="49" t="s">
        <v>55</v>
      </c>
      <c r="P7" s="48" t="s">
        <v>56</v>
      </c>
      <c r="Q7" s="49" t="s">
        <v>57</v>
      </c>
      <c r="R7" s="48" t="s">
        <v>58</v>
      </c>
      <c r="S7" s="49" t="s">
        <v>59</v>
      </c>
      <c r="T7" s="48" t="s">
        <v>60</v>
      </c>
      <c r="U7" s="49" t="s">
        <v>61</v>
      </c>
      <c r="V7" s="48" t="s">
        <v>62</v>
      </c>
      <c r="W7" s="49" t="s">
        <v>63</v>
      </c>
      <c r="X7" s="48" t="s">
        <v>64</v>
      </c>
      <c r="Y7" s="49" t="s">
        <v>65</v>
      </c>
      <c r="Z7" s="48" t="s">
        <v>66</v>
      </c>
      <c r="AA7" s="49" t="s">
        <v>67</v>
      </c>
      <c r="AB7" s="48" t="s">
        <v>68</v>
      </c>
      <c r="AC7" s="49" t="s">
        <v>69</v>
      </c>
      <c r="AD7" s="48" t="s">
        <v>70</v>
      </c>
      <c r="AE7" s="49" t="s">
        <v>71</v>
      </c>
      <c r="AF7" s="48" t="s">
        <v>72</v>
      </c>
      <c r="AG7" s="52"/>
      <c r="AH7" s="61"/>
      <c r="AI7" s="52"/>
      <c r="AO7" s="98"/>
      <c r="AQ7" s="74"/>
    </row>
    <row r="8" spans="1:48" s="47" customFormat="1" ht="50.2" customHeight="1" x14ac:dyDescent="0.25">
      <c r="A8" s="45"/>
      <c r="B8" s="46"/>
      <c r="C8" s="50" t="str">
        <f>IF(ISBLANK('Résumé des Grands Prix'!C7),"",'Résumé des Grands Prix'!C7)</f>
        <v>Australie</v>
      </c>
      <c r="D8" s="51" t="str">
        <f>IF(ISBLANK('Résumé des Grands Prix'!C8),"",'Résumé des Grands Prix'!C8)</f>
        <v>Chine</v>
      </c>
      <c r="E8" s="50" t="str">
        <f>IF(ISBLANK('Résumé des Grands Prix'!C9),"",'Résumé des Grands Prix'!C9)</f>
        <v>Japon</v>
      </c>
      <c r="F8" s="51" t="str">
        <f>IF(ISBLANK('Résumé des Grands Prix'!C10),"",'Résumé des Grands Prix'!C10)</f>
        <v>Bahrein</v>
      </c>
      <c r="G8" s="50" t="str">
        <f>IF(ISBLANK('Résumé des Grands Prix'!C11),"",'Résumé des Grands Prix'!C11)</f>
        <v>Arabie Saoudite</v>
      </c>
      <c r="H8" s="51" t="str">
        <f>IF(ISBLANK('Résumé des Grands Prix'!C12),"",'Résumé des Grands Prix'!C12)</f>
        <v>Miami</v>
      </c>
      <c r="I8" s="50" t="str">
        <f>IF(ISBLANK('Résumé des Grands Prix'!C13),"",'Résumé des Grands Prix'!C13)</f>
        <v>Emilie-Romagne</v>
      </c>
      <c r="J8" s="51" t="str">
        <f>IF(ISBLANK('Résumé des Grands Prix'!C14),"",'Résumé des Grands Prix'!C14)</f>
        <v>Monaco</v>
      </c>
      <c r="K8" s="50" t="str">
        <f>IF(ISBLANK('Résumé des Grands Prix'!C15),"",'Résumé des Grands Prix'!C15)</f>
        <v>Espagne</v>
      </c>
      <c r="L8" s="51" t="str">
        <f>IF(ISBLANK('Résumé des Grands Prix'!C16),"",'Résumé des Grands Prix'!C16)</f>
        <v>Canada</v>
      </c>
      <c r="M8" s="50" t="str">
        <f>IF(ISBLANK('Résumé des Grands Prix'!C17),"",'Résumé des Grands Prix'!C17)</f>
        <v>Autriche</v>
      </c>
      <c r="N8" s="51" t="str">
        <f>IF(ISBLANK('Résumé des Grands Prix'!C18),"",'Résumé des Grands Prix'!C18)</f>
        <v>Grande-Bretagne</v>
      </c>
      <c r="O8" s="50" t="str">
        <f>IF(ISBLANK('Résumé des Grands Prix'!C19),"",'Résumé des Grands Prix'!C19)</f>
        <v>Belgique</v>
      </c>
      <c r="P8" s="51" t="str">
        <f>IF(ISBLANK('Résumé des Grands Prix'!C20),"",'Résumé des Grands Prix'!C20)</f>
        <v>Hongrie</v>
      </c>
      <c r="Q8" s="50" t="str">
        <f>IF(ISBLANK('Résumé des Grands Prix'!C21),"",'Résumé des Grands Prix'!C21)</f>
        <v>Pays-Bas</v>
      </c>
      <c r="R8" s="51" t="str">
        <f>IF(ISBLANK('Résumé des Grands Prix'!C22),"",'Résumé des Grands Prix'!C22)</f>
        <v>Italie</v>
      </c>
      <c r="S8" s="50" t="str">
        <f>IF(ISBLANK('Résumé des Grands Prix'!C23),"",'Résumé des Grands Prix'!C23)</f>
        <v>Azerbaïdjan</v>
      </c>
      <c r="T8" s="51" t="str">
        <f>IF(ISBLANK('Résumé des Grands Prix'!C24),"",'Résumé des Grands Prix'!C24)</f>
        <v>Singapour</v>
      </c>
      <c r="U8" s="50" t="str">
        <f>IF(ISBLANK('Résumé des Grands Prix'!C25),"",'Résumé des Grands Prix'!C25)</f>
        <v>États-Unis</v>
      </c>
      <c r="V8" s="51" t="str">
        <f>IF(ISBLANK('Résumé des Grands Prix'!C26),"",'Résumé des Grands Prix'!C26)</f>
        <v>Mexique</v>
      </c>
      <c r="W8" s="50" t="str">
        <f>IF(ISBLANK('Résumé des Grands Prix'!C27),"",'Résumé des Grands Prix'!C27)</f>
        <v>Brésil</v>
      </c>
      <c r="X8" s="51" t="str">
        <f>IF(ISBLANK('Résumé des Grands Prix'!C28),"",'Résumé des Grands Prix'!C28)</f>
        <v>Las Vegas</v>
      </c>
      <c r="Y8" s="50" t="str">
        <f>IF(ISBLANK('Résumé des Grands Prix'!C29),"",'Résumé des Grands Prix'!C29)</f>
        <v>Qatar</v>
      </c>
      <c r="Z8" s="51" t="str">
        <f>IF(ISBLANK('Résumé des Grands Prix'!C30),"",'Résumé des Grands Prix'!C30)</f>
        <v>Abou Dabi</v>
      </c>
      <c r="AA8" s="50" t="str">
        <f>IF(ISBLANK('Résumé des Grands Prix'!C31),"",'Résumé des Grands Prix'!C31)</f>
        <v/>
      </c>
      <c r="AB8" s="51" t="str">
        <f>IF(ISBLANK('Résumé des Grands Prix'!C32),"",'Résumé des Grands Prix'!C32)</f>
        <v/>
      </c>
      <c r="AC8" s="50" t="str">
        <f>IF(ISBLANK('Résumé des Grands Prix'!C33),"",'Résumé des Grands Prix'!C33)</f>
        <v/>
      </c>
      <c r="AD8" s="51" t="str">
        <f>IF(ISBLANK('Résumé des Grands Prix'!C34),"",'Résumé des Grands Prix'!C34)</f>
        <v/>
      </c>
      <c r="AE8" s="50" t="str">
        <f>IF(ISBLANK('Résumé des Grands Prix'!C35),"",'Résumé des Grands Prix'!C35)</f>
        <v/>
      </c>
      <c r="AF8" s="51" t="str">
        <f>IF(ISBLANK('Résumé des Grands Prix'!C36),"",'Résumé des Grands Prix'!C36)</f>
        <v/>
      </c>
      <c r="AG8" s="53" t="s">
        <v>107</v>
      </c>
      <c r="AH8" s="62" t="s">
        <v>124</v>
      </c>
      <c r="AI8" s="53" t="s">
        <v>125</v>
      </c>
      <c r="AJ8" s="95" t="s">
        <v>268</v>
      </c>
      <c r="AK8" s="95" t="s">
        <v>269</v>
      </c>
      <c r="AL8" s="95" t="s">
        <v>270</v>
      </c>
      <c r="AM8" s="95" t="s">
        <v>275</v>
      </c>
      <c r="AN8" s="95" t="s">
        <v>276</v>
      </c>
      <c r="AO8" s="99" t="s">
        <v>130</v>
      </c>
      <c r="AP8" s="47" t="s">
        <v>100</v>
      </c>
      <c r="AQ8" s="75" t="s">
        <v>131</v>
      </c>
      <c r="AR8" s="47" t="s">
        <v>133</v>
      </c>
      <c r="AS8" s="47" t="s">
        <v>272</v>
      </c>
      <c r="AT8" s="47" t="s">
        <v>132</v>
      </c>
      <c r="AU8" s="47" t="s">
        <v>277</v>
      </c>
      <c r="AV8" s="47" t="s">
        <v>278</v>
      </c>
    </row>
    <row r="9" spans="1:48" s="20" customFormat="1" ht="20.25" customHeight="1" x14ac:dyDescent="0.25">
      <c r="A9" s="44" t="str">
        <f>IF(ISBLANK('Paramètres de la saison'!H10),"-",'Paramètres de la saison'!H10)</f>
        <v>Max Verstappen</v>
      </c>
      <c r="B9" s="43" t="str">
        <f>IF(ISBLANK('Paramètres de la saison'!J10),"-",'Paramètres de la saison'!J10)</f>
        <v>Red Bull</v>
      </c>
      <c r="C9" s="56">
        <v>25</v>
      </c>
      <c r="D9" s="94"/>
      <c r="E9" s="56"/>
      <c r="F9" s="104"/>
      <c r="G9" s="94"/>
      <c r="H9" s="94"/>
      <c r="I9" s="94"/>
      <c r="J9" s="94"/>
      <c r="K9" s="56"/>
      <c r="L9" s="104"/>
      <c r="M9" s="56"/>
      <c r="N9" s="10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108">
        <f>IF(A9="-","-",SUM(C9:AF9))</f>
        <v>25</v>
      </c>
      <c r="AH9" s="63" t="str">
        <f>IF(ISBLANK(A9),"-",A9)</f>
        <v>Max Verstappen</v>
      </c>
      <c r="AI9" s="54">
        <f>IF(COUNTIF(C9:AF9,25)+COUNTIF(C9:AF9,26)=0,"-",COUNTIF(C9:AF9,25)+COUNTIF(C9:AF9,26))</f>
        <v>1</v>
      </c>
      <c r="AJ9" s="20">
        <f>IF(AH9="-","-",RANK(AG9,$AG$9:$AG$60)+'Paramètres de la saison'!G10/1000)</f>
        <v>1.0009999999999999</v>
      </c>
      <c r="AK9" s="20">
        <f>IF(AH9="-","-",RANK(AG9,$AG$9:$AG$60))</f>
        <v>1</v>
      </c>
      <c r="AL9" s="69" t="str">
        <f>AH9</f>
        <v>Max Verstappen</v>
      </c>
      <c r="AM9" s="69">
        <f>AG9</f>
        <v>25</v>
      </c>
      <c r="AN9" s="69">
        <f>AI9</f>
        <v>1</v>
      </c>
      <c r="AO9" s="98" t="str">
        <f>IF(ISERROR(VLOOKUP(AH9,'Paramètres de la saison'!$H$10:$J$61,3,0)),"",VLOOKUP(AH9,'Paramètres de la saison'!$H$10:$J$61,3,0))</f>
        <v>Red Bull</v>
      </c>
      <c r="AP9" s="69">
        <f>AG9</f>
        <v>25</v>
      </c>
      <c r="AQ9" s="76" t="str">
        <f>IF(ISBLANK('Paramètres de la saison'!B10),"-",'Paramètres de la saison'!B10)</f>
        <v>Mercedes</v>
      </c>
      <c r="AR9" s="77">
        <f ca="1">IF(AQ9="-","-",SUMIF($AO$9:$AP$60,AQ9,$AP$9:$AP$60))</f>
        <v>0</v>
      </c>
      <c r="AS9" s="77">
        <f ca="1">IF(AQ9="-","-",RANK(AR9,$AR$9:$AR$26)+'Paramètres de la saison'!A10/10000)</f>
        <v>2.0001000000000002</v>
      </c>
      <c r="AT9" s="77">
        <f t="shared" ref="AT9:AT26" ca="1" si="0">IF(AQ9="-","-",RANK(AR9,$AR$9:$AR$26))</f>
        <v>2</v>
      </c>
      <c r="AU9" s="20" t="str">
        <f>AQ9</f>
        <v>Mercedes</v>
      </c>
      <c r="AV9" s="20">
        <f ca="1">AR9</f>
        <v>0</v>
      </c>
    </row>
    <row r="10" spans="1:48" s="20" customFormat="1" ht="20.25" customHeight="1" x14ac:dyDescent="0.25">
      <c r="A10" s="44" t="str">
        <f>IF(ISBLANK('Paramètres de la saison'!H11),"-",'Paramètres de la saison'!H11)</f>
        <v>Liam Lawson</v>
      </c>
      <c r="B10" s="43" t="str">
        <f>IF(ISBLANK('Paramètres de la saison'!J11),"-",'Paramètres de la saison'!J11)</f>
        <v>Red Bull</v>
      </c>
      <c r="C10" s="56"/>
      <c r="D10" s="94"/>
      <c r="E10" s="94"/>
      <c r="F10" s="110"/>
      <c r="G10" s="94"/>
      <c r="H10" s="94"/>
      <c r="I10" s="94"/>
      <c r="J10" s="94"/>
      <c r="K10" s="56"/>
      <c r="L10" s="56"/>
      <c r="M10" s="56"/>
      <c r="N10" s="10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108">
        <f t="shared" ref="AG10:AG60" si="1">IF(A10="-","-",SUM(C10:AF10))</f>
        <v>0</v>
      </c>
      <c r="AH10" s="63" t="str">
        <f t="shared" ref="AH10:AH60" si="2">IF(ISBLANK(A10),"-",A10)</f>
        <v>Liam Lawson</v>
      </c>
      <c r="AI10" s="54" t="str">
        <f t="shared" ref="AI10:AI60" si="3">IF(COUNTIF(C10:AF10,25)+COUNTIF(C10:AF10,26)=0,"-",COUNTIF(C10:AF10,25)+COUNTIF(C10:AF10,26))</f>
        <v>-</v>
      </c>
      <c r="AJ10" s="20">
        <f>IF(AH10="-","-",RANK(AG10,$AG$9:$AG$60)+'Paramètres de la saison'!G11/1000)</f>
        <v>2.0299999999999998</v>
      </c>
      <c r="AK10" s="20">
        <f t="shared" ref="AK10:AK60" si="4">IF(AH10="-","-",RANK(AG10,$AG$9:$AG$60))</f>
        <v>2</v>
      </c>
      <c r="AL10" s="69" t="str">
        <f t="shared" ref="AL10:AL60" si="5">AH10</f>
        <v>Liam Lawson</v>
      </c>
      <c r="AM10" s="69">
        <f t="shared" ref="AM10:AM60" si="6">AG10</f>
        <v>0</v>
      </c>
      <c r="AN10" s="69" t="str">
        <f t="shared" ref="AN10:AN60" si="7">AI10</f>
        <v>-</v>
      </c>
      <c r="AO10" s="98" t="str">
        <f>IF(ISERROR(VLOOKUP(AH10,'Paramètres de la saison'!$H$10:$J$61,3,0)),"",VLOOKUP(AH10,'Paramètres de la saison'!$H$10:$J$61,3,0))</f>
        <v>Red Bull</v>
      </c>
      <c r="AP10" s="69">
        <f t="shared" ref="AP10:AP60" si="8">AG10</f>
        <v>0</v>
      </c>
      <c r="AQ10" s="76" t="str">
        <f>IF(ISBLANK('Paramètres de la saison'!B11),"-",'Paramètres de la saison'!B11)</f>
        <v>Red Bull</v>
      </c>
      <c r="AR10" s="77">
        <f t="shared" ref="AR10:AR26" ca="1" si="9">IF(AQ10="-","-",SUMIF($AO$9:$AP$60,AQ10,$AP$9:$AP$60))</f>
        <v>25</v>
      </c>
      <c r="AS10" s="77">
        <f ca="1">IF(AQ10="-","-",RANK(AR10,$AR$9:$AR$26)+'Paramètres de la saison'!A11/10000)</f>
        <v>1.0002</v>
      </c>
      <c r="AT10" s="77">
        <f t="shared" ca="1" si="0"/>
        <v>1</v>
      </c>
      <c r="AU10" s="20" t="str">
        <f t="shared" ref="AU10:AU60" si="10">AQ10</f>
        <v>Red Bull</v>
      </c>
      <c r="AV10" s="20">
        <f t="shared" ref="AV10:AV60" ca="1" si="11">AR10</f>
        <v>25</v>
      </c>
    </row>
    <row r="11" spans="1:48" s="20" customFormat="1" ht="20.25" customHeight="1" x14ac:dyDescent="0.25">
      <c r="A11" s="44" t="str">
        <f>IF(ISBLANK('Paramètres de la saison'!H12),"-",'Paramètres de la saison'!H12)</f>
        <v>Andrea Kimi Antonelli</v>
      </c>
      <c r="B11" s="43" t="str">
        <f>IF(ISBLANK('Paramètres de la saison'!J12),"-",'Paramètres de la saison'!J12)</f>
        <v>Mercedes</v>
      </c>
      <c r="C11" s="94"/>
      <c r="D11" s="94"/>
      <c r="E11" s="94"/>
      <c r="F11" s="94"/>
      <c r="G11" s="94"/>
      <c r="H11" s="94"/>
      <c r="I11" s="94"/>
      <c r="J11" s="94"/>
      <c r="K11" s="56"/>
      <c r="L11" s="56"/>
      <c r="M11" s="56"/>
      <c r="N11" s="10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108">
        <f t="shared" si="1"/>
        <v>0</v>
      </c>
      <c r="AH11" s="63" t="str">
        <f t="shared" si="2"/>
        <v>Andrea Kimi Antonelli</v>
      </c>
      <c r="AI11" s="54" t="str">
        <f t="shared" si="3"/>
        <v>-</v>
      </c>
      <c r="AJ11" s="20">
        <f>IF(AH11="-","-",RANK(AG11,$AG$9:$AG$60)+'Paramètres de la saison'!G12/1000)</f>
        <v>2.012</v>
      </c>
      <c r="AK11" s="20">
        <f t="shared" si="4"/>
        <v>2</v>
      </c>
      <c r="AL11" s="69" t="str">
        <f t="shared" si="5"/>
        <v>Andrea Kimi Antonelli</v>
      </c>
      <c r="AM11" s="69">
        <f t="shared" si="6"/>
        <v>0</v>
      </c>
      <c r="AN11" s="69" t="str">
        <f t="shared" si="7"/>
        <v>-</v>
      </c>
      <c r="AO11" s="98" t="str">
        <f>IF(ISERROR(VLOOKUP(AH11,'Paramètres de la saison'!$H$10:$J$61,3,0)),"",VLOOKUP(AH11,'Paramètres de la saison'!$H$10:$J$61,3,0))</f>
        <v>Mercedes</v>
      </c>
      <c r="AP11" s="69">
        <f t="shared" si="8"/>
        <v>0</v>
      </c>
      <c r="AQ11" s="76" t="str">
        <f>IF(ISBLANK('Paramètres de la saison'!B12),"-",'Paramètres de la saison'!B12)</f>
        <v>McLaren</v>
      </c>
      <c r="AR11" s="77">
        <f t="shared" ca="1" si="9"/>
        <v>0</v>
      </c>
      <c r="AS11" s="77">
        <f ca="1">IF(AQ11="-","-",RANK(AR11,$AR$9:$AR$26)+'Paramètres de la saison'!A12/10000)</f>
        <v>2.0003000000000002</v>
      </c>
      <c r="AT11" s="77">
        <f t="shared" ca="1" si="0"/>
        <v>2</v>
      </c>
      <c r="AU11" s="20" t="str">
        <f t="shared" si="10"/>
        <v>McLaren</v>
      </c>
      <c r="AV11" s="20">
        <f t="shared" ca="1" si="11"/>
        <v>0</v>
      </c>
    </row>
    <row r="12" spans="1:48" s="20" customFormat="1" ht="20.25" customHeight="1" x14ac:dyDescent="0.25">
      <c r="A12" s="44" t="str">
        <f>IF(ISBLANK('Paramètres de la saison'!H13),"-",'Paramètres de la saison'!H13)</f>
        <v>George Russell</v>
      </c>
      <c r="B12" s="43" t="str">
        <f>IF(ISBLANK('Paramètres de la saison'!J13),"-",'Paramètres de la saison'!J13)</f>
        <v>Mercedes</v>
      </c>
      <c r="C12" s="94"/>
      <c r="D12" s="94"/>
      <c r="E12" s="94"/>
      <c r="F12" s="94"/>
      <c r="G12" s="94"/>
      <c r="H12" s="94"/>
      <c r="I12" s="94"/>
      <c r="J12" s="94"/>
      <c r="K12" s="56"/>
      <c r="L12" s="105"/>
      <c r="M12" s="56"/>
      <c r="N12" s="107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108">
        <f t="shared" si="1"/>
        <v>0</v>
      </c>
      <c r="AH12" s="63" t="str">
        <f t="shared" si="2"/>
        <v>George Russell</v>
      </c>
      <c r="AI12" s="54" t="str">
        <f t="shared" si="3"/>
        <v>-</v>
      </c>
      <c r="AJ12" s="20">
        <f>IF(AH12="-","-",RANK(AG12,$AG$9:$AG$60)+'Paramètres de la saison'!G13/1000)</f>
        <v>2.0630000000000002</v>
      </c>
      <c r="AK12" s="20">
        <f t="shared" si="4"/>
        <v>2</v>
      </c>
      <c r="AL12" s="69" t="str">
        <f t="shared" si="5"/>
        <v>George Russell</v>
      </c>
      <c r="AM12" s="69">
        <f t="shared" si="6"/>
        <v>0</v>
      </c>
      <c r="AN12" s="69" t="str">
        <f t="shared" si="7"/>
        <v>-</v>
      </c>
      <c r="AO12" s="98" t="str">
        <f>IF(ISERROR(VLOOKUP(AH12,'Paramètres de la saison'!$H$10:$J$61,3,0)),"",VLOOKUP(AH12,'Paramètres de la saison'!$H$10:$J$61,3,0))</f>
        <v>Mercedes</v>
      </c>
      <c r="AP12" s="69">
        <f t="shared" si="8"/>
        <v>0</v>
      </c>
      <c r="AQ12" s="76" t="str">
        <f>IF(ISBLANK('Paramètres de la saison'!B13),"-",'Paramètres de la saison'!B13)</f>
        <v>Aston Martin</v>
      </c>
      <c r="AR12" s="77">
        <f t="shared" ca="1" si="9"/>
        <v>0</v>
      </c>
      <c r="AS12" s="77">
        <f ca="1">IF(AQ12="-","-",RANK(AR12,$AR$9:$AR$26)+'Paramètres de la saison'!A13/10000)</f>
        <v>2.0004</v>
      </c>
      <c r="AT12" s="77">
        <f t="shared" ca="1" si="0"/>
        <v>2</v>
      </c>
      <c r="AU12" s="20" t="str">
        <f t="shared" si="10"/>
        <v>Aston Martin</v>
      </c>
      <c r="AV12" s="20">
        <f t="shared" ca="1" si="11"/>
        <v>0</v>
      </c>
    </row>
    <row r="13" spans="1:48" s="20" customFormat="1" ht="20.25" customHeight="1" x14ac:dyDescent="0.25">
      <c r="A13" s="44" t="str">
        <f>IF(ISBLANK('Paramètres de la saison'!H14),"-",'Paramètres de la saison'!H14)</f>
        <v>Charles Leclerc</v>
      </c>
      <c r="B13" s="43" t="str">
        <f>IF(ISBLANK('Paramètres de la saison'!J14),"-",'Paramètres de la saison'!J14)</f>
        <v>Ferrari</v>
      </c>
      <c r="C13" s="94"/>
      <c r="D13" s="94"/>
      <c r="E13" s="94"/>
      <c r="F13" s="94"/>
      <c r="G13" s="94"/>
      <c r="H13" s="56"/>
      <c r="I13" s="94"/>
      <c r="J13" s="94"/>
      <c r="K13" s="56"/>
      <c r="L13" s="56"/>
      <c r="M13" s="56"/>
      <c r="N13" s="106"/>
      <c r="O13" s="106"/>
      <c r="P13" s="104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108">
        <f t="shared" si="1"/>
        <v>0</v>
      </c>
      <c r="AH13" s="63" t="str">
        <f t="shared" si="2"/>
        <v>Charles Leclerc</v>
      </c>
      <c r="AI13" s="54" t="str">
        <f t="shared" si="3"/>
        <v>-</v>
      </c>
      <c r="AJ13" s="20">
        <f>IF(AH13="-","-",RANK(AG13,$AG$9:$AG$60)+'Paramètres de la saison'!G14/1000)</f>
        <v>2.016</v>
      </c>
      <c r="AK13" s="20">
        <f t="shared" si="4"/>
        <v>2</v>
      </c>
      <c r="AL13" s="69" t="str">
        <f t="shared" si="5"/>
        <v>Charles Leclerc</v>
      </c>
      <c r="AM13" s="69">
        <f t="shared" si="6"/>
        <v>0</v>
      </c>
      <c r="AN13" s="69" t="str">
        <f t="shared" si="7"/>
        <v>-</v>
      </c>
      <c r="AO13" s="98" t="str">
        <f>IF(ISERROR(VLOOKUP(AH13,'Paramètres de la saison'!$H$10:$J$61,3,0)),"",VLOOKUP(AH13,'Paramètres de la saison'!$H$10:$J$61,3,0))</f>
        <v>Ferrari</v>
      </c>
      <c r="AP13" s="69">
        <f t="shared" si="8"/>
        <v>0</v>
      </c>
      <c r="AQ13" s="76" t="str">
        <f>IF(ISBLANK('Paramètres de la saison'!B14),"-",'Paramètres de la saison'!B14)</f>
        <v>Alpine</v>
      </c>
      <c r="AR13" s="77">
        <f t="shared" ca="1" si="9"/>
        <v>0</v>
      </c>
      <c r="AS13" s="77">
        <f ca="1">IF(AQ13="-","-",RANK(AR13,$AR$9:$AR$26)+'Paramètres de la saison'!A14/10000)</f>
        <v>2.0005000000000002</v>
      </c>
      <c r="AT13" s="77">
        <f t="shared" ca="1" si="0"/>
        <v>2</v>
      </c>
      <c r="AU13" s="20" t="str">
        <f t="shared" si="10"/>
        <v>Alpine</v>
      </c>
      <c r="AV13" s="20">
        <f t="shared" ca="1" si="11"/>
        <v>0</v>
      </c>
    </row>
    <row r="14" spans="1:48" s="20" customFormat="1" ht="20.25" customHeight="1" x14ac:dyDescent="0.25">
      <c r="A14" s="44" t="str">
        <f>IF(ISBLANK('Paramètres de la saison'!H15),"-",'Paramètres de la saison'!H15)</f>
        <v>Lewis Hamilton</v>
      </c>
      <c r="B14" s="43" t="str">
        <f>IF(ISBLANK('Paramètres de la saison'!J15),"-",'Paramètres de la saison'!J15)</f>
        <v>Ferrari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0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108">
        <f t="shared" si="1"/>
        <v>0</v>
      </c>
      <c r="AH14" s="63" t="str">
        <f t="shared" si="2"/>
        <v>Lewis Hamilton</v>
      </c>
      <c r="AI14" s="54" t="str">
        <f t="shared" si="3"/>
        <v>-</v>
      </c>
      <c r="AJ14" s="20">
        <f>IF(AH14="-","-",RANK(AG14,$AG$9:$AG$60)+'Paramètres de la saison'!G15/1000)</f>
        <v>2.044</v>
      </c>
      <c r="AK14" s="20">
        <f t="shared" si="4"/>
        <v>2</v>
      </c>
      <c r="AL14" s="69" t="str">
        <f t="shared" si="5"/>
        <v>Lewis Hamilton</v>
      </c>
      <c r="AM14" s="69">
        <f t="shared" si="6"/>
        <v>0</v>
      </c>
      <c r="AN14" s="69" t="str">
        <f t="shared" si="7"/>
        <v>-</v>
      </c>
      <c r="AO14" s="98" t="str">
        <f>IF(ISERROR(VLOOKUP(AH14,'Paramètres de la saison'!$H$10:$J$61,3,0)),"",VLOOKUP(AH14,'Paramètres de la saison'!$H$10:$J$61,3,0))</f>
        <v>Ferrari</v>
      </c>
      <c r="AP14" s="69">
        <f t="shared" si="8"/>
        <v>0</v>
      </c>
      <c r="AQ14" s="76" t="str">
        <f>IF(ISBLANK('Paramètres de la saison'!B15),"-",'Paramètres de la saison'!B15)</f>
        <v>Ferrari</v>
      </c>
      <c r="AR14" s="77">
        <f t="shared" ca="1" si="9"/>
        <v>0</v>
      </c>
      <c r="AS14" s="77">
        <f ca="1">IF(AQ14="-","-",RANK(AR14,$AR$9:$AR$26)+'Paramètres de la saison'!A15/10000)</f>
        <v>2.0005999999999999</v>
      </c>
      <c r="AT14" s="77">
        <f t="shared" ca="1" si="0"/>
        <v>2</v>
      </c>
      <c r="AU14" s="20" t="str">
        <f t="shared" si="10"/>
        <v>Ferrari</v>
      </c>
      <c r="AV14" s="20">
        <f t="shared" ca="1" si="11"/>
        <v>0</v>
      </c>
    </row>
    <row r="15" spans="1:48" s="20" customFormat="1" ht="20.25" customHeight="1" x14ac:dyDescent="0.25">
      <c r="A15" s="44" t="str">
        <f>IF(ISBLANK('Paramètres de la saison'!H16),"-",'Paramètres de la saison'!H16)</f>
        <v>Oscar Piastri</v>
      </c>
      <c r="B15" s="43" t="str">
        <f>IF(ISBLANK('Paramètres de la saison'!J16),"-",'Paramètres de la saison'!J16)</f>
        <v>McLaren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106"/>
      <c r="O15" s="10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108">
        <f t="shared" si="1"/>
        <v>0</v>
      </c>
      <c r="AH15" s="63" t="str">
        <f t="shared" si="2"/>
        <v>Oscar Piastri</v>
      </c>
      <c r="AI15" s="54" t="str">
        <f t="shared" si="3"/>
        <v>-</v>
      </c>
      <c r="AJ15" s="20">
        <f>IF(AH15="-","-",RANK(AG15,$AG$9:$AG$60)+'Paramètres de la saison'!G16/1000)</f>
        <v>2.081</v>
      </c>
      <c r="AK15" s="20">
        <f t="shared" si="4"/>
        <v>2</v>
      </c>
      <c r="AL15" s="69" t="str">
        <f t="shared" si="5"/>
        <v>Oscar Piastri</v>
      </c>
      <c r="AM15" s="69">
        <f t="shared" si="6"/>
        <v>0</v>
      </c>
      <c r="AN15" s="69" t="str">
        <f t="shared" si="7"/>
        <v>-</v>
      </c>
      <c r="AO15" s="98" t="str">
        <f>IF(ISERROR(VLOOKUP(AH15,'Paramètres de la saison'!$H$10:$J$61,3,0)),"",VLOOKUP(AH15,'Paramètres de la saison'!$H$10:$J$61,3,0))</f>
        <v>McLaren</v>
      </c>
      <c r="AP15" s="69">
        <f t="shared" si="8"/>
        <v>0</v>
      </c>
      <c r="AQ15" s="76" t="str">
        <f>IF(ISBLANK('Paramètres de la saison'!B16),"-",'Paramètres de la saison'!B16)</f>
        <v>Racing Bulls</v>
      </c>
      <c r="AR15" s="77">
        <f t="shared" ca="1" si="9"/>
        <v>0</v>
      </c>
      <c r="AS15" s="77">
        <f ca="1">IF(AQ15="-","-",RANK(AR15,$AR$9:$AR$26)+'Paramètres de la saison'!A16/10000)</f>
        <v>2.0007000000000001</v>
      </c>
      <c r="AT15" s="77">
        <f t="shared" ca="1" si="0"/>
        <v>2</v>
      </c>
      <c r="AU15" s="20" t="str">
        <f t="shared" si="10"/>
        <v>Racing Bulls</v>
      </c>
      <c r="AV15" s="20">
        <f t="shared" ca="1" si="11"/>
        <v>0</v>
      </c>
    </row>
    <row r="16" spans="1:48" s="20" customFormat="1" ht="20.25" customHeight="1" x14ac:dyDescent="0.25">
      <c r="A16" s="44" t="str">
        <f>IF(ISBLANK('Paramètres de la saison'!H17),"-",'Paramètres de la saison'!H17)</f>
        <v>Lando Norris</v>
      </c>
      <c r="B16" s="43" t="str">
        <f>IF(ISBLANK('Paramètres de la saison'!J17),"-",'Paramètres de la saison'!J17)</f>
        <v>McLaren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106"/>
      <c r="O16" s="10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108">
        <f t="shared" si="1"/>
        <v>0</v>
      </c>
      <c r="AH16" s="63" t="str">
        <f t="shared" si="2"/>
        <v>Lando Norris</v>
      </c>
      <c r="AI16" s="54" t="str">
        <f t="shared" si="3"/>
        <v>-</v>
      </c>
      <c r="AJ16" s="20">
        <f>IF(AH16="-","-",RANK(AG16,$AG$9:$AG$60)+'Paramètres de la saison'!G17/1000)</f>
        <v>2.004</v>
      </c>
      <c r="AK16" s="20">
        <f t="shared" si="4"/>
        <v>2</v>
      </c>
      <c r="AL16" s="69" t="str">
        <f t="shared" si="5"/>
        <v>Lando Norris</v>
      </c>
      <c r="AM16" s="69">
        <f t="shared" si="6"/>
        <v>0</v>
      </c>
      <c r="AN16" s="69" t="str">
        <f t="shared" si="7"/>
        <v>-</v>
      </c>
      <c r="AO16" s="98" t="str">
        <f>IF(ISERROR(VLOOKUP(AH16,'Paramètres de la saison'!$H$10:$J$61,3,0)),"",VLOOKUP(AH16,'Paramètres de la saison'!$H$10:$J$61,3,0))</f>
        <v>McLaren</v>
      </c>
      <c r="AP16" s="69">
        <f t="shared" si="8"/>
        <v>0</v>
      </c>
      <c r="AQ16" s="76" t="str">
        <f>IF(ISBLANK('Paramètres de la saison'!B17),"-",'Paramètres de la saison'!B17)</f>
        <v>Kick Sauber</v>
      </c>
      <c r="AR16" s="77">
        <f t="shared" ca="1" si="9"/>
        <v>0</v>
      </c>
      <c r="AS16" s="77">
        <f ca="1">IF(AQ16="-","-",RANK(AR16,$AR$9:$AR$26)+'Paramètres de la saison'!A17/10000)</f>
        <v>2.0007999999999999</v>
      </c>
      <c r="AT16" s="77">
        <f t="shared" ca="1" si="0"/>
        <v>2</v>
      </c>
      <c r="AU16" s="20" t="str">
        <f t="shared" si="10"/>
        <v>Kick Sauber</v>
      </c>
      <c r="AV16" s="20">
        <f t="shared" ca="1" si="11"/>
        <v>0</v>
      </c>
    </row>
    <row r="17" spans="1:48" s="20" customFormat="1" ht="20.25" customHeight="1" x14ac:dyDescent="0.25">
      <c r="A17" s="44" t="str">
        <f>IF(ISBLANK('Paramètres de la saison'!H18),"-",'Paramètres de la saison'!H18)</f>
        <v>Pierre Gasly</v>
      </c>
      <c r="B17" s="43" t="str">
        <f>IF(ISBLANK('Paramètres de la saison'!J18),"-",'Paramètres de la saison'!J18)</f>
        <v>Alpine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10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108">
        <f t="shared" si="1"/>
        <v>0</v>
      </c>
      <c r="AH17" s="63" t="str">
        <f t="shared" si="2"/>
        <v>Pierre Gasly</v>
      </c>
      <c r="AI17" s="54" t="str">
        <f t="shared" si="3"/>
        <v>-</v>
      </c>
      <c r="AJ17" s="20">
        <f>IF(AH17="-","-",RANK(AG17,$AG$9:$AG$60)+'Paramètres de la saison'!G18/1000)</f>
        <v>2.0099999999999998</v>
      </c>
      <c r="AK17" s="20">
        <f t="shared" si="4"/>
        <v>2</v>
      </c>
      <c r="AL17" s="69" t="str">
        <f t="shared" si="5"/>
        <v>Pierre Gasly</v>
      </c>
      <c r="AM17" s="69">
        <f t="shared" si="6"/>
        <v>0</v>
      </c>
      <c r="AN17" s="69" t="str">
        <f t="shared" si="7"/>
        <v>-</v>
      </c>
      <c r="AO17" s="98" t="str">
        <f>IF(ISERROR(VLOOKUP(AH17,'Paramètres de la saison'!$H$10:$J$61,3,0)),"",VLOOKUP(AH17,'Paramètres de la saison'!$H$10:$J$61,3,0))</f>
        <v>Alpine</v>
      </c>
      <c r="AP17" s="69">
        <f t="shared" si="8"/>
        <v>0</v>
      </c>
      <c r="AQ17" s="76" t="str">
        <f>IF(ISBLANK('Paramètres de la saison'!B18),"-",'Paramètres de la saison'!B18)</f>
        <v>Haas</v>
      </c>
      <c r="AR17" s="77">
        <f t="shared" ca="1" si="9"/>
        <v>0</v>
      </c>
      <c r="AS17" s="77">
        <f ca="1">IF(AQ17="-","-",RANK(AR17,$AR$9:$AR$26)+'Paramètres de la saison'!A18/10000)</f>
        <v>2.0009000000000001</v>
      </c>
      <c r="AT17" s="77">
        <f t="shared" ca="1" si="0"/>
        <v>2</v>
      </c>
      <c r="AU17" s="20" t="str">
        <f t="shared" si="10"/>
        <v>Haas</v>
      </c>
      <c r="AV17" s="20">
        <f t="shared" ca="1" si="11"/>
        <v>0</v>
      </c>
    </row>
    <row r="18" spans="1:48" s="20" customFormat="1" ht="20.25" customHeight="1" x14ac:dyDescent="0.25">
      <c r="A18" s="44" t="str">
        <f>IF(ISBLANK('Paramètres de la saison'!H19),"-",'Paramètres de la saison'!H19)</f>
        <v>Jack Doohan</v>
      </c>
      <c r="B18" s="43" t="str">
        <f>IF(ISBLANK('Paramètres de la saison'!J19),"-",'Paramètres de la saison'!J19)</f>
        <v>Alpine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10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108">
        <f t="shared" si="1"/>
        <v>0</v>
      </c>
      <c r="AH18" s="63" t="str">
        <f t="shared" si="2"/>
        <v>Jack Doohan</v>
      </c>
      <c r="AI18" s="54" t="str">
        <f t="shared" si="3"/>
        <v>-</v>
      </c>
      <c r="AJ18" s="20">
        <f>IF(AH18="-","-",RANK(AG18,$AG$9:$AG$60)+'Paramètres de la saison'!G19/1000)</f>
        <v>2.0070000000000001</v>
      </c>
      <c r="AK18" s="20">
        <f t="shared" si="4"/>
        <v>2</v>
      </c>
      <c r="AL18" s="69" t="str">
        <f t="shared" si="5"/>
        <v>Jack Doohan</v>
      </c>
      <c r="AM18" s="69">
        <f t="shared" si="6"/>
        <v>0</v>
      </c>
      <c r="AN18" s="69" t="str">
        <f t="shared" si="7"/>
        <v>-</v>
      </c>
      <c r="AO18" s="98" t="str">
        <f>IF(ISERROR(VLOOKUP(AH18,'Paramètres de la saison'!$H$10:$J$61,3,0)),"",VLOOKUP(AH18,'Paramètres de la saison'!$H$10:$J$61,3,0))</f>
        <v>Alpine</v>
      </c>
      <c r="AP18" s="69">
        <f t="shared" si="8"/>
        <v>0</v>
      </c>
      <c r="AQ18" s="76" t="str">
        <f>IF(ISBLANK('Paramètres de la saison'!B19),"-",'Paramètres de la saison'!B19)</f>
        <v>Williams</v>
      </c>
      <c r="AR18" s="77">
        <f t="shared" ca="1" si="9"/>
        <v>0</v>
      </c>
      <c r="AS18" s="77">
        <f ca="1">IF(AQ18="-","-",RANK(AR18,$AR$9:$AR$26)+'Paramètres de la saison'!A19/10000)</f>
        <v>2.0009999999999999</v>
      </c>
      <c r="AT18" s="77">
        <f t="shared" ca="1" si="0"/>
        <v>2</v>
      </c>
      <c r="AU18" s="20" t="str">
        <f t="shared" si="10"/>
        <v>Williams</v>
      </c>
      <c r="AV18" s="20">
        <f t="shared" ca="1" si="11"/>
        <v>0</v>
      </c>
    </row>
    <row r="19" spans="1:48" s="20" customFormat="1" ht="20.25" customHeight="1" x14ac:dyDescent="0.25">
      <c r="A19" s="44" t="str">
        <f>IF(ISBLANK('Paramètres de la saison'!H20),"-",'Paramètres de la saison'!H20)</f>
        <v>Isack Hadjar</v>
      </c>
      <c r="B19" s="43" t="str">
        <f>IF(ISBLANK('Paramètres de la saison'!J20),"-",'Paramètres de la saison'!J20)</f>
        <v>Racing Bulls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0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108">
        <f t="shared" si="1"/>
        <v>0</v>
      </c>
      <c r="AH19" s="63" t="str">
        <f t="shared" si="2"/>
        <v>Isack Hadjar</v>
      </c>
      <c r="AI19" s="54" t="str">
        <f t="shared" si="3"/>
        <v>-</v>
      </c>
      <c r="AJ19" s="20">
        <f>IF(AH19="-","-",RANK(AG19,$AG$9:$AG$60)+'Paramètres de la saison'!G20/1000)</f>
        <v>2.0059999999999998</v>
      </c>
      <c r="AK19" s="20">
        <f t="shared" si="4"/>
        <v>2</v>
      </c>
      <c r="AL19" s="69" t="str">
        <f t="shared" si="5"/>
        <v>Isack Hadjar</v>
      </c>
      <c r="AM19" s="69">
        <f t="shared" si="6"/>
        <v>0</v>
      </c>
      <c r="AN19" s="69" t="str">
        <f t="shared" si="7"/>
        <v>-</v>
      </c>
      <c r="AO19" s="98" t="str">
        <f>IF(ISERROR(VLOOKUP(AH19,'Paramètres de la saison'!$H$10:$J$61,3,0)),"",VLOOKUP(AH19,'Paramètres de la saison'!$H$10:$J$61,3,0))</f>
        <v>Racing Bulls</v>
      </c>
      <c r="AP19" s="69">
        <f t="shared" si="8"/>
        <v>0</v>
      </c>
      <c r="AQ19" s="76" t="str">
        <f>IF(ISBLANK('Paramètres de la saison'!B20),"-",'Paramètres de la saison'!B20)</f>
        <v>-</v>
      </c>
      <c r="AR19" s="77" t="str">
        <f t="shared" si="9"/>
        <v>-</v>
      </c>
      <c r="AS19" s="77" t="str">
        <f>IF(AQ19="-","-",RANK(AR19,$AR$9:$AR$26)+'Paramètres de la saison'!A20/10000)</f>
        <v>-</v>
      </c>
      <c r="AT19" s="77" t="str">
        <f t="shared" si="0"/>
        <v>-</v>
      </c>
      <c r="AU19" s="20" t="str">
        <f t="shared" si="10"/>
        <v>-</v>
      </c>
      <c r="AV19" s="20" t="str">
        <f t="shared" si="11"/>
        <v>-</v>
      </c>
    </row>
    <row r="20" spans="1:48" s="20" customFormat="1" ht="20.25" customHeight="1" x14ac:dyDescent="0.25">
      <c r="A20" s="44" t="str">
        <f>IF(ISBLANK('Paramètres de la saison'!H21),"-",'Paramètres de la saison'!H21)</f>
        <v>Yuki Tsunoda</v>
      </c>
      <c r="B20" s="43" t="str">
        <f>IF(ISBLANK('Paramètres de la saison'!J21),"-",'Paramètres de la saison'!J21)</f>
        <v>Racing Bulls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10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108">
        <f t="shared" si="1"/>
        <v>0</v>
      </c>
      <c r="AH20" s="63" t="str">
        <f t="shared" si="2"/>
        <v>Yuki Tsunoda</v>
      </c>
      <c r="AI20" s="54" t="str">
        <f t="shared" si="3"/>
        <v>-</v>
      </c>
      <c r="AJ20" s="20">
        <f>IF(AH20="-","-",RANK(AG20,$AG$9:$AG$60)+'Paramètres de la saison'!G21/1000)</f>
        <v>2.0219999999999998</v>
      </c>
      <c r="AK20" s="20">
        <f t="shared" si="4"/>
        <v>2</v>
      </c>
      <c r="AL20" s="69" t="str">
        <f t="shared" si="5"/>
        <v>Yuki Tsunoda</v>
      </c>
      <c r="AM20" s="69">
        <f t="shared" si="6"/>
        <v>0</v>
      </c>
      <c r="AN20" s="69" t="str">
        <f t="shared" si="7"/>
        <v>-</v>
      </c>
      <c r="AO20" s="98" t="str">
        <f>IF(ISERROR(VLOOKUP(AH20,'Paramètres de la saison'!$H$10:$J$61,3,0)),"",VLOOKUP(AH20,'Paramètres de la saison'!$H$10:$J$61,3,0))</f>
        <v>Racing Bulls</v>
      </c>
      <c r="AP20" s="69">
        <f t="shared" si="8"/>
        <v>0</v>
      </c>
      <c r="AQ20" s="76" t="str">
        <f>IF(ISBLANK('Paramètres de la saison'!B21),"-",'Paramètres de la saison'!B21)</f>
        <v>-</v>
      </c>
      <c r="AR20" s="77" t="str">
        <f t="shared" si="9"/>
        <v>-</v>
      </c>
      <c r="AS20" s="77" t="str">
        <f>IF(AQ20="-","-",RANK(AR20,$AR$9:$AR$26)+'Paramètres de la saison'!A21/10000)</f>
        <v>-</v>
      </c>
      <c r="AT20" s="77" t="str">
        <f t="shared" si="0"/>
        <v>-</v>
      </c>
      <c r="AU20" s="20" t="str">
        <f t="shared" si="10"/>
        <v>-</v>
      </c>
      <c r="AV20" s="20" t="str">
        <f t="shared" si="11"/>
        <v>-</v>
      </c>
    </row>
    <row r="21" spans="1:48" s="20" customFormat="1" ht="20.25" customHeight="1" x14ac:dyDescent="0.25">
      <c r="A21" s="44" t="str">
        <f>IF(ISBLANK('Paramètres de la saison'!H22),"-",'Paramètres de la saison'!H22)</f>
        <v>Fernando Alonso</v>
      </c>
      <c r="B21" s="43" t="str">
        <f>IF(ISBLANK('Paramètres de la saison'!J22),"-",'Paramètres de la saison'!J22)</f>
        <v>Aston Martin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10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108">
        <f t="shared" si="1"/>
        <v>0</v>
      </c>
      <c r="AH21" s="63" t="str">
        <f t="shared" si="2"/>
        <v>Fernando Alonso</v>
      </c>
      <c r="AI21" s="54" t="str">
        <f t="shared" si="3"/>
        <v>-</v>
      </c>
      <c r="AJ21" s="20">
        <f>IF(AH21="-","-",RANK(AG21,$AG$9:$AG$60)+'Paramètres de la saison'!G22/1000)</f>
        <v>2.0139999999999998</v>
      </c>
      <c r="AK21" s="20">
        <f t="shared" si="4"/>
        <v>2</v>
      </c>
      <c r="AL21" s="69" t="str">
        <f t="shared" si="5"/>
        <v>Fernando Alonso</v>
      </c>
      <c r="AM21" s="69">
        <f t="shared" si="6"/>
        <v>0</v>
      </c>
      <c r="AN21" s="69" t="str">
        <f t="shared" si="7"/>
        <v>-</v>
      </c>
      <c r="AO21" s="98" t="str">
        <f>IF(ISERROR(VLOOKUP(AH21,'Paramètres de la saison'!$H$10:$J$61,3,0)),"",VLOOKUP(AH21,'Paramètres de la saison'!$H$10:$J$61,3,0))</f>
        <v>Aston Martin</v>
      </c>
      <c r="AP21" s="69">
        <f t="shared" si="8"/>
        <v>0</v>
      </c>
      <c r="AQ21" s="76" t="str">
        <f>IF(ISBLANK('Paramètres de la saison'!B22),"-",'Paramètres de la saison'!B22)</f>
        <v>-</v>
      </c>
      <c r="AR21" s="77" t="str">
        <f t="shared" si="9"/>
        <v>-</v>
      </c>
      <c r="AS21" s="77" t="str">
        <f>IF(AQ21="-","-",RANK(AR21,$AR$9:$AR$26)+'Paramètres de la saison'!A22/10000)</f>
        <v>-</v>
      </c>
      <c r="AT21" s="77" t="str">
        <f t="shared" si="0"/>
        <v>-</v>
      </c>
      <c r="AU21" s="20" t="str">
        <f t="shared" si="10"/>
        <v>-</v>
      </c>
      <c r="AV21" s="20" t="str">
        <f t="shared" si="11"/>
        <v>-</v>
      </c>
    </row>
    <row r="22" spans="1:48" s="20" customFormat="1" ht="20.25" customHeight="1" x14ac:dyDescent="0.25">
      <c r="A22" s="44" t="str">
        <f>IF(ISBLANK('Paramètres de la saison'!H23),"-",'Paramètres de la saison'!H23)</f>
        <v>Lance Stroll</v>
      </c>
      <c r="B22" s="43" t="str">
        <f>IF(ISBLANK('Paramètres de la saison'!J23),"-",'Paramètres de la saison'!J23)</f>
        <v>Aston Martin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10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108">
        <f t="shared" si="1"/>
        <v>0</v>
      </c>
      <c r="AH22" s="63" t="str">
        <f t="shared" si="2"/>
        <v>Lance Stroll</v>
      </c>
      <c r="AI22" s="54" t="str">
        <f t="shared" si="3"/>
        <v>-</v>
      </c>
      <c r="AJ22" s="20">
        <f>IF(AH22="-","-",RANK(AG22,$AG$9:$AG$60)+'Paramètres de la saison'!G23/1000)</f>
        <v>2.0179999999999998</v>
      </c>
      <c r="AK22" s="20">
        <f t="shared" si="4"/>
        <v>2</v>
      </c>
      <c r="AL22" s="69" t="str">
        <f t="shared" si="5"/>
        <v>Lance Stroll</v>
      </c>
      <c r="AM22" s="69">
        <f t="shared" si="6"/>
        <v>0</v>
      </c>
      <c r="AN22" s="69" t="str">
        <f t="shared" si="7"/>
        <v>-</v>
      </c>
      <c r="AO22" s="98" t="str">
        <f>IF(ISERROR(VLOOKUP(AH22,'Paramètres de la saison'!$H$10:$J$61,3,0)),"",VLOOKUP(AH22,'Paramètres de la saison'!$H$10:$J$61,3,0))</f>
        <v>Aston Martin</v>
      </c>
      <c r="AP22" s="69">
        <f t="shared" si="8"/>
        <v>0</v>
      </c>
      <c r="AQ22" s="76" t="str">
        <f>IF(ISBLANK('Paramètres de la saison'!B23),"-",'Paramètres de la saison'!B23)</f>
        <v>-</v>
      </c>
      <c r="AR22" s="77" t="str">
        <f t="shared" si="9"/>
        <v>-</v>
      </c>
      <c r="AS22" s="77" t="str">
        <f>IF(AQ22="-","-",RANK(AR22,$AR$9:$AR$26)+'Paramètres de la saison'!A23/10000)</f>
        <v>-</v>
      </c>
      <c r="AT22" s="77" t="str">
        <f t="shared" si="0"/>
        <v>-</v>
      </c>
      <c r="AU22" s="20" t="str">
        <f t="shared" si="10"/>
        <v>-</v>
      </c>
      <c r="AV22" s="20" t="str">
        <f t="shared" si="11"/>
        <v>-</v>
      </c>
    </row>
    <row r="23" spans="1:48" s="20" customFormat="1" ht="20.25" customHeight="1" x14ac:dyDescent="0.25">
      <c r="A23" s="44" t="str">
        <f>IF(ISBLANK('Paramètres de la saison'!H24),"-",'Paramètres de la saison'!H24)</f>
        <v>Carlos Sainz Jr.</v>
      </c>
      <c r="B23" s="43" t="str">
        <f>IF(ISBLANK('Paramètres de la saison'!J24),"-",'Paramètres de la saison'!J24)</f>
        <v>Williams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106"/>
      <c r="O23" s="10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108">
        <f t="shared" si="1"/>
        <v>0</v>
      </c>
      <c r="AH23" s="63" t="str">
        <f t="shared" si="2"/>
        <v>Carlos Sainz Jr.</v>
      </c>
      <c r="AI23" s="54" t="str">
        <f t="shared" si="3"/>
        <v>-</v>
      </c>
      <c r="AJ23" s="20">
        <f>IF(AH23="-","-",RANK(AG23,$AG$9:$AG$60)+'Paramètres de la saison'!G24/1000)</f>
        <v>2.0550000000000002</v>
      </c>
      <c r="AK23" s="20">
        <f t="shared" si="4"/>
        <v>2</v>
      </c>
      <c r="AL23" s="69" t="str">
        <f t="shared" si="5"/>
        <v>Carlos Sainz Jr.</v>
      </c>
      <c r="AM23" s="69">
        <f t="shared" si="6"/>
        <v>0</v>
      </c>
      <c r="AN23" s="69" t="str">
        <f t="shared" si="7"/>
        <v>-</v>
      </c>
      <c r="AO23" s="98" t="str">
        <f>IF(ISERROR(VLOOKUP(AH23,'Paramètres de la saison'!$H$10:$J$61,3,0)),"",VLOOKUP(AH23,'Paramètres de la saison'!$H$10:$J$61,3,0))</f>
        <v>Williams</v>
      </c>
      <c r="AP23" s="69">
        <f t="shared" si="8"/>
        <v>0</v>
      </c>
      <c r="AQ23" s="76" t="str">
        <f>IF(ISBLANK('Paramètres de la saison'!B24),"-",'Paramètres de la saison'!B24)</f>
        <v>-</v>
      </c>
      <c r="AR23" s="77" t="str">
        <f t="shared" si="9"/>
        <v>-</v>
      </c>
      <c r="AS23" s="77" t="str">
        <f>IF(AQ23="-","-",RANK(AR23,$AR$9:$AR$26)+'Paramètres de la saison'!A24/10000)</f>
        <v>-</v>
      </c>
      <c r="AT23" s="77" t="str">
        <f t="shared" si="0"/>
        <v>-</v>
      </c>
      <c r="AU23" s="20" t="str">
        <f t="shared" si="10"/>
        <v>-</v>
      </c>
      <c r="AV23" s="20" t="str">
        <f t="shared" si="11"/>
        <v>-</v>
      </c>
    </row>
    <row r="24" spans="1:48" s="20" customFormat="1" ht="20.25" customHeight="1" x14ac:dyDescent="0.25">
      <c r="A24" s="44" t="str">
        <f>IF(ISBLANK('Paramètres de la saison'!H25),"-",'Paramètres de la saison'!H25)</f>
        <v>Alexander Albon</v>
      </c>
      <c r="B24" s="43" t="str">
        <f>IF(ISBLANK('Paramètres de la saison'!J25),"-",'Paramètres de la saison'!J25)</f>
        <v>Williams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106"/>
      <c r="O24" s="10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108">
        <f t="shared" si="1"/>
        <v>0</v>
      </c>
      <c r="AH24" s="63" t="str">
        <f t="shared" si="2"/>
        <v>Alexander Albon</v>
      </c>
      <c r="AI24" s="54" t="str">
        <f t="shared" si="3"/>
        <v>-</v>
      </c>
      <c r="AJ24" s="20">
        <f>IF(AH24="-","-",RANK(AG24,$AG$9:$AG$60)+'Paramètres de la saison'!G25/1000)</f>
        <v>2.0230000000000001</v>
      </c>
      <c r="AK24" s="20">
        <f t="shared" si="4"/>
        <v>2</v>
      </c>
      <c r="AL24" s="69" t="str">
        <f t="shared" si="5"/>
        <v>Alexander Albon</v>
      </c>
      <c r="AM24" s="69">
        <f t="shared" si="6"/>
        <v>0</v>
      </c>
      <c r="AN24" s="69" t="str">
        <f t="shared" si="7"/>
        <v>-</v>
      </c>
      <c r="AO24" s="98" t="str">
        <f>IF(ISERROR(VLOOKUP(AH24,'Paramètres de la saison'!$H$10:$J$61,3,0)),"",VLOOKUP(AH24,'Paramètres de la saison'!$H$10:$J$61,3,0))</f>
        <v>Williams</v>
      </c>
      <c r="AP24" s="69">
        <f t="shared" si="8"/>
        <v>0</v>
      </c>
      <c r="AQ24" s="76" t="str">
        <f>IF(ISBLANK('Paramètres de la saison'!B25),"-",'Paramètres de la saison'!B25)</f>
        <v>-</v>
      </c>
      <c r="AR24" s="77" t="str">
        <f t="shared" si="9"/>
        <v>-</v>
      </c>
      <c r="AS24" s="77" t="str">
        <f>IF(AQ24="-","-",RANK(AR24,$AR$9:$AR$26)+'Paramètres de la saison'!A25/10000)</f>
        <v>-</v>
      </c>
      <c r="AT24" s="77" t="str">
        <f t="shared" si="0"/>
        <v>-</v>
      </c>
      <c r="AU24" s="20" t="str">
        <f t="shared" si="10"/>
        <v>-</v>
      </c>
      <c r="AV24" s="20" t="str">
        <f t="shared" si="11"/>
        <v>-</v>
      </c>
    </row>
    <row r="25" spans="1:48" s="20" customFormat="1" ht="20.25" customHeight="1" x14ac:dyDescent="0.25">
      <c r="A25" s="44" t="str">
        <f>IF(ISBLANK('Paramètres de la saison'!H26),"-",'Paramètres de la saison'!H26)</f>
        <v>Gabriel Bortoleto</v>
      </c>
      <c r="B25" s="43" t="str">
        <f>IF(ISBLANK('Paramètres de la saison'!J26),"-",'Paramètres de la saison'!J26)</f>
        <v>Kick Sauber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0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108">
        <f t="shared" si="1"/>
        <v>0</v>
      </c>
      <c r="AH25" s="63" t="str">
        <f t="shared" si="2"/>
        <v>Gabriel Bortoleto</v>
      </c>
      <c r="AI25" s="54" t="str">
        <f t="shared" si="3"/>
        <v>-</v>
      </c>
      <c r="AJ25" s="20">
        <f>IF(AH25="-","-",RANK(AG25,$AG$9:$AG$60)+'Paramètres de la saison'!G26/1000)</f>
        <v>2.0049999999999999</v>
      </c>
      <c r="AK25" s="20">
        <f t="shared" si="4"/>
        <v>2</v>
      </c>
      <c r="AL25" s="69" t="str">
        <f t="shared" si="5"/>
        <v>Gabriel Bortoleto</v>
      </c>
      <c r="AM25" s="69">
        <f t="shared" si="6"/>
        <v>0</v>
      </c>
      <c r="AN25" s="69" t="str">
        <f t="shared" si="7"/>
        <v>-</v>
      </c>
      <c r="AO25" s="98" t="str">
        <f>IF(ISERROR(VLOOKUP(AH25,'Paramètres de la saison'!$H$10:$J$61,3,0)),"",VLOOKUP(AH25,'Paramètres de la saison'!$H$10:$J$61,3,0))</f>
        <v>Kick Sauber</v>
      </c>
      <c r="AP25" s="69">
        <f t="shared" si="8"/>
        <v>0</v>
      </c>
      <c r="AQ25" s="76" t="str">
        <f>IF(ISBLANK('Paramètres de la saison'!B26),"-",'Paramètres de la saison'!B26)</f>
        <v>-</v>
      </c>
      <c r="AR25" s="77" t="str">
        <f t="shared" si="9"/>
        <v>-</v>
      </c>
      <c r="AS25" s="77" t="str">
        <f>IF(AQ25="-","-",RANK(AR25,$AR$9:$AR$26)+'Paramètres de la saison'!A26/10000)</f>
        <v>-</v>
      </c>
      <c r="AT25" s="77" t="str">
        <f t="shared" si="0"/>
        <v>-</v>
      </c>
      <c r="AU25" s="20" t="str">
        <f t="shared" si="10"/>
        <v>-</v>
      </c>
      <c r="AV25" s="20" t="str">
        <f t="shared" si="11"/>
        <v>-</v>
      </c>
    </row>
    <row r="26" spans="1:48" s="20" customFormat="1" ht="20.25" customHeight="1" x14ac:dyDescent="0.25">
      <c r="A26" s="44" t="str">
        <f>IF(ISBLANK('Paramètres de la saison'!H27),"-",'Paramètres de la saison'!H27)</f>
        <v>Nico Hülkenberg</v>
      </c>
      <c r="B26" s="43" t="str">
        <f>IF(ISBLANK('Paramètres de la saison'!J27),"-",'Paramètres de la saison'!J27)</f>
        <v>Kick Sauber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106"/>
      <c r="O26" s="10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108">
        <f t="shared" si="1"/>
        <v>0</v>
      </c>
      <c r="AH26" s="63" t="str">
        <f t="shared" si="2"/>
        <v>Nico Hülkenberg</v>
      </c>
      <c r="AI26" s="54" t="str">
        <f t="shared" si="3"/>
        <v>-</v>
      </c>
      <c r="AJ26" s="20">
        <f>IF(AH26="-","-",RANK(AG26,$AG$9:$AG$60)+'Paramètres de la saison'!G27/1000)</f>
        <v>2.0270000000000001</v>
      </c>
      <c r="AK26" s="20">
        <f t="shared" si="4"/>
        <v>2</v>
      </c>
      <c r="AL26" s="69" t="str">
        <f t="shared" si="5"/>
        <v>Nico Hülkenberg</v>
      </c>
      <c r="AM26" s="69">
        <f t="shared" si="6"/>
        <v>0</v>
      </c>
      <c r="AN26" s="69" t="str">
        <f t="shared" si="7"/>
        <v>-</v>
      </c>
      <c r="AO26" s="98" t="str">
        <f>IF(ISERROR(VLOOKUP(AH26,'Paramètres de la saison'!$H$10:$J$61,3,0)),"",VLOOKUP(AH26,'Paramètres de la saison'!$H$10:$J$61,3,0))</f>
        <v>Kick Sauber</v>
      </c>
      <c r="AP26" s="69">
        <f t="shared" si="8"/>
        <v>0</v>
      </c>
      <c r="AQ26" s="76" t="str">
        <f>IF(ISBLANK('Paramètres de la saison'!B27),"-",'Paramètres de la saison'!B27)</f>
        <v>-</v>
      </c>
      <c r="AR26" s="77" t="str">
        <f t="shared" si="9"/>
        <v>-</v>
      </c>
      <c r="AS26" s="77" t="str">
        <f>IF(AQ26="-","-",RANK(AR26,$AR$9:$AR$26)+'Paramètres de la saison'!A27/10000)</f>
        <v>-</v>
      </c>
      <c r="AT26" s="77" t="str">
        <f t="shared" si="0"/>
        <v>-</v>
      </c>
      <c r="AU26" s="20" t="str">
        <f t="shared" si="10"/>
        <v>-</v>
      </c>
      <c r="AV26" s="20" t="str">
        <f t="shared" si="11"/>
        <v>-</v>
      </c>
    </row>
    <row r="27" spans="1:48" s="20" customFormat="1" ht="20.25" customHeight="1" x14ac:dyDescent="0.25">
      <c r="A27" s="44" t="str">
        <f>IF(ISBLANK('Paramètres de la saison'!H28),"-",'Paramètres de la saison'!H28)</f>
        <v>Esteban Ocon</v>
      </c>
      <c r="B27" s="43" t="str">
        <f>IF(ISBLANK('Paramètres de la saison'!J28),"-",'Paramètres de la saison'!J28)</f>
        <v>Haas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106"/>
      <c r="O27" s="10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08">
        <f t="shared" si="1"/>
        <v>0</v>
      </c>
      <c r="AH27" s="63" t="str">
        <f t="shared" si="2"/>
        <v>Esteban Ocon</v>
      </c>
      <c r="AI27" s="54" t="str">
        <f t="shared" si="3"/>
        <v>-</v>
      </c>
      <c r="AJ27" s="20">
        <f>IF(AH27="-","-",RANK(AG27,$AG$9:$AG$60)+'Paramètres de la saison'!G28/1000)</f>
        <v>2.0310000000000001</v>
      </c>
      <c r="AK27" s="20">
        <f t="shared" si="4"/>
        <v>2</v>
      </c>
      <c r="AL27" s="69" t="str">
        <f t="shared" si="5"/>
        <v>Esteban Ocon</v>
      </c>
      <c r="AM27" s="69">
        <f t="shared" si="6"/>
        <v>0</v>
      </c>
      <c r="AN27" s="69" t="str">
        <f t="shared" si="7"/>
        <v>-</v>
      </c>
      <c r="AO27" s="98" t="str">
        <f>IF(ISERROR(VLOOKUP(AH27,'Paramètres de la saison'!$H$10:$J$61,3,0)),"",VLOOKUP(AH27,'Paramètres de la saison'!$H$10:$J$61,3,0))</f>
        <v>Haas</v>
      </c>
      <c r="AP27" s="69">
        <f t="shared" si="8"/>
        <v>0</v>
      </c>
      <c r="AQ27" s="74"/>
      <c r="AU27" s="20">
        <f t="shared" si="10"/>
        <v>0</v>
      </c>
      <c r="AV27" s="20">
        <f t="shared" si="11"/>
        <v>0</v>
      </c>
    </row>
    <row r="28" spans="1:48" s="20" customFormat="1" ht="20.25" customHeight="1" x14ac:dyDescent="0.25">
      <c r="A28" s="44" t="str">
        <f>IF(ISBLANK('Paramètres de la saison'!H29),"-",'Paramètres de la saison'!H29)</f>
        <v>Oliver Bearman</v>
      </c>
      <c r="B28" s="43" t="str">
        <f>IF(ISBLANK('Paramètres de la saison'!J29),"-",'Paramètres de la saison'!J29)</f>
        <v>Haas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10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108">
        <f t="shared" si="1"/>
        <v>0</v>
      </c>
      <c r="AH28" s="63" t="str">
        <f t="shared" si="2"/>
        <v>Oliver Bearman</v>
      </c>
      <c r="AI28" s="54" t="str">
        <f t="shared" si="3"/>
        <v>-</v>
      </c>
      <c r="AJ28" s="20">
        <f>IF(AH28="-","-",RANK(AG28,$AG$9:$AG$60)+'Paramètres de la saison'!G29/1000)</f>
        <v>2.0870000000000002</v>
      </c>
      <c r="AK28" s="20">
        <f t="shared" si="4"/>
        <v>2</v>
      </c>
      <c r="AL28" s="69" t="str">
        <f t="shared" si="5"/>
        <v>Oliver Bearman</v>
      </c>
      <c r="AM28" s="69">
        <f t="shared" si="6"/>
        <v>0</v>
      </c>
      <c r="AN28" s="69" t="str">
        <f t="shared" si="7"/>
        <v>-</v>
      </c>
      <c r="AO28" s="98" t="str">
        <f>IF(ISERROR(VLOOKUP(AH28,'Paramètres de la saison'!$H$10:$J$61,3,0)),"",VLOOKUP(AH28,'Paramètres de la saison'!$H$10:$J$61,3,0))</f>
        <v>Haas</v>
      </c>
      <c r="AP28" s="69">
        <f t="shared" si="8"/>
        <v>0</v>
      </c>
      <c r="AQ28" s="74"/>
      <c r="AU28" s="20">
        <f t="shared" si="10"/>
        <v>0</v>
      </c>
      <c r="AV28" s="20">
        <f t="shared" si="11"/>
        <v>0</v>
      </c>
    </row>
    <row r="29" spans="1:48" s="20" customFormat="1" ht="20.25" customHeight="1" x14ac:dyDescent="0.25">
      <c r="A29" s="44" t="str">
        <f>IF(ISBLANK('Paramètres de la saison'!H30),"-",'Paramètres de la saison'!H30)</f>
        <v>-</v>
      </c>
      <c r="B29" s="43" t="str">
        <f>IF(ISBLANK('Paramètres de la saison'!J30),"-",'Paramètres de la saison'!J30)</f>
        <v>-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10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108" t="str">
        <f t="shared" si="1"/>
        <v>-</v>
      </c>
      <c r="AH29" s="63" t="str">
        <f t="shared" si="2"/>
        <v>-</v>
      </c>
      <c r="AI29" s="54" t="str">
        <f t="shared" si="3"/>
        <v>-</v>
      </c>
      <c r="AJ29" s="20" t="str">
        <f>IF(AH29="-","-",RANK(AG29,$AG$9:$AG$60)+'Paramètres de la saison'!G30/1000)</f>
        <v>-</v>
      </c>
      <c r="AK29" s="20" t="str">
        <f t="shared" si="4"/>
        <v>-</v>
      </c>
      <c r="AL29" s="69" t="str">
        <f t="shared" si="5"/>
        <v>-</v>
      </c>
      <c r="AM29" s="69" t="str">
        <f t="shared" si="6"/>
        <v>-</v>
      </c>
      <c r="AN29" s="69" t="str">
        <f t="shared" si="7"/>
        <v>-</v>
      </c>
      <c r="AO29" s="98" t="str">
        <f>IF(ISERROR(VLOOKUP(AH29,'Paramètres de la saison'!$H$10:$J$61,3,0)),"",VLOOKUP(AH29,'Paramètres de la saison'!$H$10:$J$61,3,0))</f>
        <v/>
      </c>
      <c r="AP29" s="69" t="str">
        <f t="shared" si="8"/>
        <v>-</v>
      </c>
      <c r="AQ29" s="74"/>
      <c r="AU29" s="20">
        <f t="shared" si="10"/>
        <v>0</v>
      </c>
      <c r="AV29" s="20">
        <f t="shared" si="11"/>
        <v>0</v>
      </c>
    </row>
    <row r="30" spans="1:48" s="20" customFormat="1" ht="20.25" customHeight="1" x14ac:dyDescent="0.25">
      <c r="A30" s="44" t="str">
        <f>IF(ISBLANK('Paramètres de la saison'!H31),"-",'Paramètres de la saison'!H31)</f>
        <v>-</v>
      </c>
      <c r="B30" s="43" t="str">
        <f>IF(ISBLANK('Paramètres de la saison'!J31),"-",'Paramètres de la saison'!J31)</f>
        <v>-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0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108" t="str">
        <f t="shared" si="1"/>
        <v>-</v>
      </c>
      <c r="AH30" s="63" t="str">
        <f t="shared" si="2"/>
        <v>-</v>
      </c>
      <c r="AI30" s="54" t="str">
        <f t="shared" si="3"/>
        <v>-</v>
      </c>
      <c r="AJ30" s="20" t="str">
        <f>IF(AH30="-","-",RANK(AG30,$AG$9:$AG$60)+'Paramètres de la saison'!G31/1000)</f>
        <v>-</v>
      </c>
      <c r="AK30" s="20" t="str">
        <f t="shared" si="4"/>
        <v>-</v>
      </c>
      <c r="AL30" s="69" t="str">
        <f t="shared" si="5"/>
        <v>-</v>
      </c>
      <c r="AM30" s="69" t="str">
        <f t="shared" si="6"/>
        <v>-</v>
      </c>
      <c r="AN30" s="69" t="str">
        <f t="shared" si="7"/>
        <v>-</v>
      </c>
      <c r="AO30" s="98" t="str">
        <f>IF(ISERROR(VLOOKUP(AH30,'Paramètres de la saison'!$H$10:$J$61,3,0)),"",VLOOKUP(AH30,'Paramètres de la saison'!$H$10:$J$61,3,0))</f>
        <v/>
      </c>
      <c r="AP30" s="69" t="str">
        <f t="shared" si="8"/>
        <v>-</v>
      </c>
      <c r="AQ30" s="74"/>
      <c r="AU30" s="20">
        <f t="shared" si="10"/>
        <v>0</v>
      </c>
      <c r="AV30" s="20">
        <f t="shared" si="11"/>
        <v>0</v>
      </c>
    </row>
    <row r="31" spans="1:48" s="20" customFormat="1" ht="20.25" customHeight="1" x14ac:dyDescent="0.25">
      <c r="A31" s="44" t="str">
        <f>IF(ISBLANK('Paramètres de la saison'!H32),"-",'Paramètres de la saison'!H32)</f>
        <v>-</v>
      </c>
      <c r="B31" s="43" t="str">
        <f>IF(ISBLANK('Paramètres de la saison'!J32),"-",'Paramètres de la saison'!J32)</f>
        <v>-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10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108" t="str">
        <f t="shared" si="1"/>
        <v>-</v>
      </c>
      <c r="AH31" s="63" t="str">
        <f t="shared" si="2"/>
        <v>-</v>
      </c>
      <c r="AI31" s="54" t="str">
        <f t="shared" si="3"/>
        <v>-</v>
      </c>
      <c r="AJ31" s="20" t="str">
        <f>IF(AH31="-","-",RANK(AG31,$AG$9:$AG$60)+'Paramètres de la saison'!G32/1000)</f>
        <v>-</v>
      </c>
      <c r="AK31" s="20" t="str">
        <f t="shared" si="4"/>
        <v>-</v>
      </c>
      <c r="AL31" s="69" t="str">
        <f t="shared" si="5"/>
        <v>-</v>
      </c>
      <c r="AM31" s="69" t="str">
        <f t="shared" si="6"/>
        <v>-</v>
      </c>
      <c r="AN31" s="69" t="str">
        <f t="shared" si="7"/>
        <v>-</v>
      </c>
      <c r="AO31" s="98" t="str">
        <f>IF(ISERROR(VLOOKUP(AH31,'Paramètres de la saison'!$H$10:$J$61,3,0)),"",VLOOKUP(AH31,'Paramètres de la saison'!$H$10:$J$61,3,0))</f>
        <v/>
      </c>
      <c r="AP31" s="69" t="str">
        <f t="shared" si="8"/>
        <v>-</v>
      </c>
      <c r="AQ31" s="74"/>
      <c r="AU31" s="20">
        <f t="shared" si="10"/>
        <v>0</v>
      </c>
      <c r="AV31" s="20">
        <f t="shared" si="11"/>
        <v>0</v>
      </c>
    </row>
    <row r="32" spans="1:48" s="20" customFormat="1" ht="20.25" customHeight="1" x14ac:dyDescent="0.25">
      <c r="A32" s="44" t="str">
        <f>IF(ISBLANK('Paramètres de la saison'!H33),"-",'Paramètres de la saison'!H33)</f>
        <v>-</v>
      </c>
      <c r="B32" s="43" t="str">
        <f>IF(ISBLANK('Paramètres de la saison'!J33),"-",'Paramètres de la saison'!J33)</f>
        <v>-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10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108" t="str">
        <f t="shared" si="1"/>
        <v>-</v>
      </c>
      <c r="AH32" s="63" t="str">
        <f t="shared" si="2"/>
        <v>-</v>
      </c>
      <c r="AI32" s="54" t="str">
        <f t="shared" si="3"/>
        <v>-</v>
      </c>
      <c r="AJ32" s="20" t="str">
        <f>IF(AH32="-","-",RANK(AG32,$AG$9:$AG$60)+'Paramètres de la saison'!G33/1000)</f>
        <v>-</v>
      </c>
      <c r="AK32" s="20" t="str">
        <f t="shared" si="4"/>
        <v>-</v>
      </c>
      <c r="AL32" s="69" t="str">
        <f t="shared" si="5"/>
        <v>-</v>
      </c>
      <c r="AM32" s="69" t="str">
        <f t="shared" si="6"/>
        <v>-</v>
      </c>
      <c r="AN32" s="69" t="str">
        <f t="shared" si="7"/>
        <v>-</v>
      </c>
      <c r="AO32" s="98" t="str">
        <f>IF(ISERROR(VLOOKUP(AH32,'Paramètres de la saison'!$H$10:$J$61,3,0)),"",VLOOKUP(AH32,'Paramètres de la saison'!$H$10:$J$61,3,0))</f>
        <v/>
      </c>
      <c r="AP32" s="69" t="str">
        <f t="shared" si="8"/>
        <v>-</v>
      </c>
      <c r="AQ32" s="74"/>
      <c r="AU32" s="20">
        <f t="shared" si="10"/>
        <v>0</v>
      </c>
      <c r="AV32" s="20">
        <f t="shared" si="11"/>
        <v>0</v>
      </c>
    </row>
    <row r="33" spans="1:48" s="20" customFormat="1" ht="20.25" customHeight="1" x14ac:dyDescent="0.25">
      <c r="A33" s="44" t="str">
        <f>IF(ISBLANK('Paramètres de la saison'!H34),"-",'Paramètres de la saison'!H34)</f>
        <v>-</v>
      </c>
      <c r="B33" s="43" t="str">
        <f>IF(ISBLANK('Paramètres de la saison'!J34),"-",'Paramètres de la saison'!J34)</f>
        <v>-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10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108" t="str">
        <f t="shared" si="1"/>
        <v>-</v>
      </c>
      <c r="AH33" s="63" t="str">
        <f t="shared" si="2"/>
        <v>-</v>
      </c>
      <c r="AI33" s="54" t="str">
        <f t="shared" si="3"/>
        <v>-</v>
      </c>
      <c r="AJ33" s="20" t="str">
        <f>IF(AH33="-","-",RANK(AG33,$AG$9:$AG$60)+'Paramètres de la saison'!G34/1000)</f>
        <v>-</v>
      </c>
      <c r="AK33" s="20" t="str">
        <f t="shared" si="4"/>
        <v>-</v>
      </c>
      <c r="AL33" s="69" t="str">
        <f t="shared" si="5"/>
        <v>-</v>
      </c>
      <c r="AM33" s="69" t="str">
        <f t="shared" si="6"/>
        <v>-</v>
      </c>
      <c r="AN33" s="69" t="str">
        <f t="shared" si="7"/>
        <v>-</v>
      </c>
      <c r="AO33" s="98" t="str">
        <f>IF(ISERROR(VLOOKUP(AH33,'Paramètres de la saison'!$H$10:$J$61,3,0)),"",VLOOKUP(AH33,'Paramètres de la saison'!$H$10:$J$61,3,0))</f>
        <v/>
      </c>
      <c r="AP33" s="69" t="str">
        <f t="shared" si="8"/>
        <v>-</v>
      </c>
      <c r="AQ33" s="74"/>
      <c r="AU33" s="20">
        <f t="shared" si="10"/>
        <v>0</v>
      </c>
      <c r="AV33" s="20">
        <f t="shared" si="11"/>
        <v>0</v>
      </c>
    </row>
    <row r="34" spans="1:48" s="20" customFormat="1" ht="20.25" customHeight="1" x14ac:dyDescent="0.25">
      <c r="A34" s="44" t="str">
        <f>IF(ISBLANK('Paramètres de la saison'!H35),"-",'Paramètres de la saison'!H35)</f>
        <v>-</v>
      </c>
      <c r="B34" s="43" t="str">
        <f>IF(ISBLANK('Paramètres de la saison'!J35),"-",'Paramètres de la saison'!J35)</f>
        <v>-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10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108" t="str">
        <f t="shared" si="1"/>
        <v>-</v>
      </c>
      <c r="AH34" s="63" t="str">
        <f t="shared" si="2"/>
        <v>-</v>
      </c>
      <c r="AI34" s="54" t="str">
        <f t="shared" si="3"/>
        <v>-</v>
      </c>
      <c r="AJ34" s="20" t="str">
        <f>IF(AH34="-","-",RANK(AG34,$AG$9:$AG$60)+'Paramètres de la saison'!G35/1000)</f>
        <v>-</v>
      </c>
      <c r="AK34" s="20" t="str">
        <f t="shared" si="4"/>
        <v>-</v>
      </c>
      <c r="AL34" s="69" t="str">
        <f t="shared" si="5"/>
        <v>-</v>
      </c>
      <c r="AM34" s="69" t="str">
        <f t="shared" si="6"/>
        <v>-</v>
      </c>
      <c r="AN34" s="69" t="str">
        <f t="shared" si="7"/>
        <v>-</v>
      </c>
      <c r="AO34" s="98" t="str">
        <f>IF(ISERROR(VLOOKUP(AH34,'Paramètres de la saison'!$H$10:$J$61,3,0)),"",VLOOKUP(AH34,'Paramètres de la saison'!$H$10:$J$61,3,0))</f>
        <v/>
      </c>
      <c r="AP34" s="69" t="str">
        <f t="shared" si="8"/>
        <v>-</v>
      </c>
      <c r="AQ34" s="74"/>
      <c r="AU34" s="20">
        <f t="shared" si="10"/>
        <v>0</v>
      </c>
      <c r="AV34" s="20">
        <f t="shared" si="11"/>
        <v>0</v>
      </c>
    </row>
    <row r="35" spans="1:48" s="20" customFormat="1" ht="20.25" customHeight="1" x14ac:dyDescent="0.25">
      <c r="A35" s="44" t="str">
        <f>IF(ISBLANK('Paramètres de la saison'!H36),"-",'Paramètres de la saison'!H36)</f>
        <v>-</v>
      </c>
      <c r="B35" s="43" t="str">
        <f>IF(ISBLANK('Paramètres de la saison'!J36),"-",'Paramètres de la saison'!J36)</f>
        <v>-</v>
      </c>
      <c r="C35" s="56" t="str">
        <f>IF(ISBLANK('Résumé des Grands Prix'!B33),"",'Résumé des Grands Prix'!B33)</f>
        <v/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10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108" t="str">
        <f t="shared" si="1"/>
        <v>-</v>
      </c>
      <c r="AH35" s="63" t="str">
        <f t="shared" si="2"/>
        <v>-</v>
      </c>
      <c r="AI35" s="54" t="str">
        <f t="shared" si="3"/>
        <v>-</v>
      </c>
      <c r="AJ35" s="20" t="str">
        <f>IF(AH35="-","-",RANK(AG35,$AG$9:$AG$60)+'Paramètres de la saison'!G36/1000)</f>
        <v>-</v>
      </c>
      <c r="AK35" s="20" t="str">
        <f t="shared" si="4"/>
        <v>-</v>
      </c>
      <c r="AL35" s="69" t="str">
        <f t="shared" si="5"/>
        <v>-</v>
      </c>
      <c r="AM35" s="69" t="str">
        <f t="shared" si="6"/>
        <v>-</v>
      </c>
      <c r="AN35" s="69" t="str">
        <f t="shared" si="7"/>
        <v>-</v>
      </c>
      <c r="AO35" s="98" t="str">
        <f>IF(ISERROR(VLOOKUP(AH35,'Paramètres de la saison'!$H$10:$J$61,3,0)),"",VLOOKUP(AH35,'Paramètres de la saison'!$H$10:$J$61,3,0))</f>
        <v/>
      </c>
      <c r="AP35" s="69" t="str">
        <f t="shared" si="8"/>
        <v>-</v>
      </c>
      <c r="AQ35" s="74"/>
      <c r="AU35" s="20">
        <f t="shared" si="10"/>
        <v>0</v>
      </c>
      <c r="AV35" s="20">
        <f t="shared" si="11"/>
        <v>0</v>
      </c>
    </row>
    <row r="36" spans="1:48" s="20" customFormat="1" ht="20.25" customHeight="1" x14ac:dyDescent="0.25">
      <c r="A36" s="44" t="str">
        <f>IF(ISBLANK('Paramètres de la saison'!H37),"-",'Paramètres de la saison'!H37)</f>
        <v>-</v>
      </c>
      <c r="B36" s="43" t="str">
        <f>IF(ISBLANK('Paramètres de la saison'!J37),"-",'Paramètres de la saison'!J37)</f>
        <v>-</v>
      </c>
      <c r="C36" s="56" t="str">
        <f>IF(ISBLANK('Résumé des Grands Prix'!B34),"",'Résumé des Grands Prix'!B34)</f>
        <v/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10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108" t="str">
        <f t="shared" si="1"/>
        <v>-</v>
      </c>
      <c r="AH36" s="63" t="str">
        <f t="shared" si="2"/>
        <v>-</v>
      </c>
      <c r="AI36" s="54" t="str">
        <f t="shared" si="3"/>
        <v>-</v>
      </c>
      <c r="AJ36" s="20" t="str">
        <f>IF(AH36="-","-",RANK(AG36,$AG$9:$AG$60)+'Paramètres de la saison'!G37/1000)</f>
        <v>-</v>
      </c>
      <c r="AK36" s="20" t="str">
        <f t="shared" si="4"/>
        <v>-</v>
      </c>
      <c r="AL36" s="69" t="str">
        <f t="shared" si="5"/>
        <v>-</v>
      </c>
      <c r="AM36" s="69" t="str">
        <f t="shared" si="6"/>
        <v>-</v>
      </c>
      <c r="AN36" s="69" t="str">
        <f t="shared" si="7"/>
        <v>-</v>
      </c>
      <c r="AO36" s="98" t="str">
        <f>IF(ISERROR(VLOOKUP(AH36,'Paramètres de la saison'!$H$10:$J$61,3,0)),"",VLOOKUP(AH36,'Paramètres de la saison'!$H$10:$J$61,3,0))</f>
        <v/>
      </c>
      <c r="AP36" s="69" t="str">
        <f t="shared" si="8"/>
        <v>-</v>
      </c>
      <c r="AQ36" s="74"/>
      <c r="AU36" s="20">
        <f t="shared" si="10"/>
        <v>0</v>
      </c>
      <c r="AV36" s="20">
        <f t="shared" si="11"/>
        <v>0</v>
      </c>
    </row>
    <row r="37" spans="1:48" s="20" customFormat="1" ht="20.25" customHeight="1" x14ac:dyDescent="0.25">
      <c r="A37" s="44" t="str">
        <f>IF(ISBLANK('Paramètres de la saison'!H38),"-",'Paramètres de la saison'!H38)</f>
        <v>-</v>
      </c>
      <c r="B37" s="43" t="str">
        <f>IF(ISBLANK('Paramètres de la saison'!J38),"-",'Paramètres de la saison'!J38)</f>
        <v>-</v>
      </c>
      <c r="C37" s="56" t="str">
        <f>IF(ISBLANK('Résumé des Grands Prix'!B35),"",'Résumé des Grands Prix'!B35)</f>
        <v/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0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108" t="str">
        <f t="shared" si="1"/>
        <v>-</v>
      </c>
      <c r="AH37" s="63" t="str">
        <f t="shared" si="2"/>
        <v>-</v>
      </c>
      <c r="AI37" s="54" t="str">
        <f t="shared" si="3"/>
        <v>-</v>
      </c>
      <c r="AJ37" s="20" t="str">
        <f>IF(AH37="-","-",RANK(AG37,$AG$9:$AG$60)+'Paramètres de la saison'!G38/1000)</f>
        <v>-</v>
      </c>
      <c r="AK37" s="20" t="str">
        <f t="shared" si="4"/>
        <v>-</v>
      </c>
      <c r="AL37" s="69" t="str">
        <f t="shared" si="5"/>
        <v>-</v>
      </c>
      <c r="AM37" s="69" t="str">
        <f t="shared" si="6"/>
        <v>-</v>
      </c>
      <c r="AN37" s="69" t="str">
        <f t="shared" si="7"/>
        <v>-</v>
      </c>
      <c r="AO37" s="98" t="str">
        <f>IF(ISERROR(VLOOKUP(AH37,'Paramètres de la saison'!$H$10:$J$61,3,0)),"",VLOOKUP(AH37,'Paramètres de la saison'!$H$10:$J$61,3,0))</f>
        <v/>
      </c>
      <c r="AP37" s="69" t="str">
        <f t="shared" si="8"/>
        <v>-</v>
      </c>
      <c r="AQ37" s="74"/>
      <c r="AU37" s="20">
        <f t="shared" si="10"/>
        <v>0</v>
      </c>
      <c r="AV37" s="20">
        <f t="shared" si="11"/>
        <v>0</v>
      </c>
    </row>
    <row r="38" spans="1:48" s="20" customFormat="1" ht="20.25" customHeight="1" x14ac:dyDescent="0.25">
      <c r="A38" s="44" t="str">
        <f>IF(ISBLANK('Paramètres de la saison'!H39),"-",'Paramètres de la saison'!H39)</f>
        <v>-</v>
      </c>
      <c r="B38" s="43" t="str">
        <f>IF(ISBLANK('Paramètres de la saison'!J39),"-",'Paramètres de la saison'!J39)</f>
        <v>-</v>
      </c>
      <c r="C38" s="56" t="str">
        <f>IF(ISBLANK('Résumé des Grands Prix'!B36),"",'Résumé des Grands Prix'!B36)</f>
        <v/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10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108" t="str">
        <f t="shared" si="1"/>
        <v>-</v>
      </c>
      <c r="AH38" s="63" t="str">
        <f t="shared" si="2"/>
        <v>-</v>
      </c>
      <c r="AI38" s="54" t="str">
        <f t="shared" si="3"/>
        <v>-</v>
      </c>
      <c r="AJ38" s="20" t="str">
        <f>IF(AH38="-","-",RANK(AG38,$AG$9:$AG$60)+'Paramètres de la saison'!G39/1000)</f>
        <v>-</v>
      </c>
      <c r="AK38" s="20" t="str">
        <f t="shared" si="4"/>
        <v>-</v>
      </c>
      <c r="AL38" s="69" t="str">
        <f t="shared" si="5"/>
        <v>-</v>
      </c>
      <c r="AM38" s="69" t="str">
        <f t="shared" si="6"/>
        <v>-</v>
      </c>
      <c r="AN38" s="69" t="str">
        <f t="shared" si="7"/>
        <v>-</v>
      </c>
      <c r="AO38" s="98" t="str">
        <f>IF(ISERROR(VLOOKUP(AH38,'Paramètres de la saison'!$H$10:$J$61,3,0)),"",VLOOKUP(AH38,'Paramètres de la saison'!$H$10:$J$61,3,0))</f>
        <v/>
      </c>
      <c r="AP38" s="69" t="str">
        <f t="shared" si="8"/>
        <v>-</v>
      </c>
      <c r="AQ38" s="74"/>
      <c r="AU38" s="20">
        <f t="shared" si="10"/>
        <v>0</v>
      </c>
      <c r="AV38" s="20">
        <f t="shared" si="11"/>
        <v>0</v>
      </c>
    </row>
    <row r="39" spans="1:48" s="20" customFormat="1" ht="20.25" customHeight="1" x14ac:dyDescent="0.25">
      <c r="A39" s="44" t="str">
        <f>IF(ISBLANK('Paramètres de la saison'!H40),"-",'Paramètres de la saison'!H40)</f>
        <v>-</v>
      </c>
      <c r="B39" s="43" t="str">
        <f>IF(ISBLANK('Paramètres de la saison'!J40),"-",'Paramètres de la saison'!J40)</f>
        <v>-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10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108" t="str">
        <f t="shared" si="1"/>
        <v>-</v>
      </c>
      <c r="AH39" s="63" t="str">
        <f t="shared" si="2"/>
        <v>-</v>
      </c>
      <c r="AI39" s="54" t="str">
        <f t="shared" si="3"/>
        <v>-</v>
      </c>
      <c r="AJ39" s="20" t="str">
        <f>IF(AH39="-","-",RANK(AG39,$AG$9:$AG$60)+'Paramètres de la saison'!G40/1000)</f>
        <v>-</v>
      </c>
      <c r="AK39" s="20" t="str">
        <f t="shared" si="4"/>
        <v>-</v>
      </c>
      <c r="AL39" s="69" t="str">
        <f t="shared" si="5"/>
        <v>-</v>
      </c>
      <c r="AM39" s="69" t="str">
        <f t="shared" si="6"/>
        <v>-</v>
      </c>
      <c r="AN39" s="69" t="str">
        <f t="shared" si="7"/>
        <v>-</v>
      </c>
      <c r="AO39" s="98" t="str">
        <f>IF(ISERROR(VLOOKUP(AH39,'Paramètres de la saison'!$H$10:$J$61,3,0)),"",VLOOKUP(AH39,'Paramètres de la saison'!$H$10:$J$61,3,0))</f>
        <v/>
      </c>
      <c r="AP39" s="69" t="str">
        <f t="shared" si="8"/>
        <v>-</v>
      </c>
      <c r="AQ39" s="74"/>
      <c r="AU39" s="20">
        <f t="shared" si="10"/>
        <v>0</v>
      </c>
      <c r="AV39" s="20">
        <f t="shared" si="11"/>
        <v>0</v>
      </c>
    </row>
    <row r="40" spans="1:48" s="20" customFormat="1" ht="20.25" customHeight="1" x14ac:dyDescent="0.25">
      <c r="A40" s="44" t="str">
        <f>IF(ISBLANK('Paramètres de la saison'!H41),"-",'Paramètres de la saison'!H41)</f>
        <v>-</v>
      </c>
      <c r="B40" s="43" t="str">
        <f>IF(ISBLANK('Paramètres de la saison'!J41),"-",'Paramètres de la saison'!J41)</f>
        <v>-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10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108" t="str">
        <f t="shared" si="1"/>
        <v>-</v>
      </c>
      <c r="AH40" s="63" t="str">
        <f t="shared" si="2"/>
        <v>-</v>
      </c>
      <c r="AI40" s="54" t="str">
        <f t="shared" si="3"/>
        <v>-</v>
      </c>
      <c r="AJ40" s="20" t="str">
        <f>IF(AH40="-","-",RANK(AG40,$AG$9:$AG$60)+'Paramètres de la saison'!G41/1000)</f>
        <v>-</v>
      </c>
      <c r="AK40" s="20" t="str">
        <f t="shared" si="4"/>
        <v>-</v>
      </c>
      <c r="AL40" s="69" t="str">
        <f t="shared" si="5"/>
        <v>-</v>
      </c>
      <c r="AM40" s="69" t="str">
        <f t="shared" si="6"/>
        <v>-</v>
      </c>
      <c r="AN40" s="69" t="str">
        <f t="shared" si="7"/>
        <v>-</v>
      </c>
      <c r="AO40" s="98" t="str">
        <f>IF(ISERROR(VLOOKUP(AH40,'Paramètres de la saison'!$H$10:$J$61,3,0)),"",VLOOKUP(AH40,'Paramètres de la saison'!$H$10:$J$61,3,0))</f>
        <v/>
      </c>
      <c r="AP40" s="69" t="str">
        <f t="shared" si="8"/>
        <v>-</v>
      </c>
      <c r="AQ40" s="74"/>
      <c r="AU40" s="20">
        <f t="shared" si="10"/>
        <v>0</v>
      </c>
      <c r="AV40" s="20">
        <f t="shared" si="11"/>
        <v>0</v>
      </c>
    </row>
    <row r="41" spans="1:48" s="20" customFormat="1" ht="20.25" customHeight="1" x14ac:dyDescent="0.25">
      <c r="A41" s="44" t="str">
        <f>IF(ISBLANK('Paramètres de la saison'!H42),"-",'Paramètres de la saison'!H42)</f>
        <v>-</v>
      </c>
      <c r="B41" s="43" t="str">
        <f>IF(ISBLANK('Paramètres de la saison'!J42),"-",'Paramètres de la saison'!J42)</f>
        <v>-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10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108" t="str">
        <f t="shared" si="1"/>
        <v>-</v>
      </c>
      <c r="AH41" s="63" t="str">
        <f t="shared" si="2"/>
        <v>-</v>
      </c>
      <c r="AI41" s="54" t="str">
        <f t="shared" si="3"/>
        <v>-</v>
      </c>
      <c r="AJ41" s="20" t="str">
        <f>IF(AH41="-","-",RANK(AG41,$AG$9:$AG$60)+'Paramètres de la saison'!G42/1000)</f>
        <v>-</v>
      </c>
      <c r="AK41" s="20" t="str">
        <f t="shared" si="4"/>
        <v>-</v>
      </c>
      <c r="AL41" s="69" t="str">
        <f t="shared" si="5"/>
        <v>-</v>
      </c>
      <c r="AM41" s="69" t="str">
        <f t="shared" si="6"/>
        <v>-</v>
      </c>
      <c r="AN41" s="69" t="str">
        <f t="shared" si="7"/>
        <v>-</v>
      </c>
      <c r="AO41" s="98" t="str">
        <f>IF(ISERROR(VLOOKUP(AH41,'Paramètres de la saison'!$H$10:$J$61,3,0)),"",VLOOKUP(AH41,'Paramètres de la saison'!$H$10:$J$61,3,0))</f>
        <v/>
      </c>
      <c r="AP41" s="69" t="str">
        <f t="shared" si="8"/>
        <v>-</v>
      </c>
      <c r="AQ41" s="74"/>
      <c r="AU41" s="20">
        <f t="shared" si="10"/>
        <v>0</v>
      </c>
      <c r="AV41" s="20">
        <f t="shared" si="11"/>
        <v>0</v>
      </c>
    </row>
    <row r="42" spans="1:48" s="20" customFormat="1" ht="20.25" customHeight="1" x14ac:dyDescent="0.25">
      <c r="A42" s="44" t="str">
        <f>IF(ISBLANK('Paramètres de la saison'!H43),"-",'Paramètres de la saison'!H43)</f>
        <v>-</v>
      </c>
      <c r="B42" s="43" t="str">
        <f>IF(ISBLANK('Paramètres de la saison'!J43),"-",'Paramètres de la saison'!J43)</f>
        <v>-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10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108" t="str">
        <f t="shared" si="1"/>
        <v>-</v>
      </c>
      <c r="AH42" s="63" t="str">
        <f t="shared" si="2"/>
        <v>-</v>
      </c>
      <c r="AI42" s="54" t="str">
        <f t="shared" si="3"/>
        <v>-</v>
      </c>
      <c r="AJ42" s="20" t="str">
        <f>IF(AH42="-","-",RANK(AG42,$AG$9:$AG$60)+'Paramètres de la saison'!G43/1000)</f>
        <v>-</v>
      </c>
      <c r="AK42" s="20" t="str">
        <f t="shared" si="4"/>
        <v>-</v>
      </c>
      <c r="AL42" s="69" t="str">
        <f t="shared" si="5"/>
        <v>-</v>
      </c>
      <c r="AM42" s="69" t="str">
        <f t="shared" si="6"/>
        <v>-</v>
      </c>
      <c r="AN42" s="69" t="str">
        <f t="shared" si="7"/>
        <v>-</v>
      </c>
      <c r="AO42" s="98" t="str">
        <f>IF(ISERROR(VLOOKUP(AH42,'Paramètres de la saison'!$H$10:$J$61,3,0)),"",VLOOKUP(AH42,'Paramètres de la saison'!$H$10:$J$61,3,0))</f>
        <v/>
      </c>
      <c r="AP42" s="69" t="str">
        <f t="shared" si="8"/>
        <v>-</v>
      </c>
      <c r="AQ42" s="74"/>
      <c r="AU42" s="20">
        <f t="shared" si="10"/>
        <v>0</v>
      </c>
      <c r="AV42" s="20">
        <f t="shared" si="11"/>
        <v>0</v>
      </c>
    </row>
    <row r="43" spans="1:48" s="20" customFormat="1" ht="20.25" customHeight="1" x14ac:dyDescent="0.25">
      <c r="A43" s="44" t="str">
        <f>IF(ISBLANK('Paramètres de la saison'!H44),"-",'Paramètres de la saison'!H44)</f>
        <v>-</v>
      </c>
      <c r="B43" s="43" t="str">
        <f>IF(ISBLANK('Paramètres de la saison'!J44),"-",'Paramètres de la saison'!J44)</f>
        <v>-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0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108" t="str">
        <f t="shared" si="1"/>
        <v>-</v>
      </c>
      <c r="AH43" s="63" t="str">
        <f t="shared" si="2"/>
        <v>-</v>
      </c>
      <c r="AI43" s="54" t="str">
        <f t="shared" si="3"/>
        <v>-</v>
      </c>
      <c r="AJ43" s="20" t="str">
        <f>IF(AH43="-","-",RANK(AG43,$AG$9:$AG$60)+'Paramètres de la saison'!G44/1000)</f>
        <v>-</v>
      </c>
      <c r="AK43" s="20" t="str">
        <f t="shared" si="4"/>
        <v>-</v>
      </c>
      <c r="AL43" s="69" t="str">
        <f t="shared" si="5"/>
        <v>-</v>
      </c>
      <c r="AM43" s="69" t="str">
        <f t="shared" si="6"/>
        <v>-</v>
      </c>
      <c r="AN43" s="69" t="str">
        <f t="shared" si="7"/>
        <v>-</v>
      </c>
      <c r="AO43" s="98" t="str">
        <f>IF(ISERROR(VLOOKUP(AH43,'Paramètres de la saison'!$H$10:$J$61,3,0)),"",VLOOKUP(AH43,'Paramètres de la saison'!$H$10:$J$61,3,0))</f>
        <v/>
      </c>
      <c r="AP43" s="69" t="str">
        <f t="shared" si="8"/>
        <v>-</v>
      </c>
      <c r="AQ43" s="74"/>
      <c r="AU43" s="20">
        <f t="shared" si="10"/>
        <v>0</v>
      </c>
      <c r="AV43" s="20">
        <f t="shared" si="11"/>
        <v>0</v>
      </c>
    </row>
    <row r="44" spans="1:48" ht="20.25" customHeight="1" x14ac:dyDescent="0.25">
      <c r="A44" s="44" t="str">
        <f>IF(ISBLANK('Paramètres de la saison'!H45),"-",'Paramètres de la saison'!H45)</f>
        <v>-</v>
      </c>
      <c r="B44" s="43" t="str">
        <f>IF(ISBLANK('Paramètres de la saison'!J45),"-",'Paramètres de la saison'!J45)</f>
        <v>-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106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108" t="str">
        <f t="shared" si="1"/>
        <v>-</v>
      </c>
      <c r="AH44" s="63" t="str">
        <f t="shared" si="2"/>
        <v>-</v>
      </c>
      <c r="AI44" s="54" t="str">
        <f t="shared" si="3"/>
        <v>-</v>
      </c>
      <c r="AJ44" s="20" t="str">
        <f>IF(AH44="-","-",RANK(AG44,$AG$9:$AG$60)+'Paramètres de la saison'!G45/1000)</f>
        <v>-</v>
      </c>
      <c r="AK44" s="20" t="str">
        <f t="shared" si="4"/>
        <v>-</v>
      </c>
      <c r="AL44" s="69" t="str">
        <f t="shared" si="5"/>
        <v>-</v>
      </c>
      <c r="AM44" s="69" t="str">
        <f t="shared" si="6"/>
        <v>-</v>
      </c>
      <c r="AN44" s="69" t="str">
        <f t="shared" si="7"/>
        <v>-</v>
      </c>
      <c r="AO44" s="98" t="str">
        <f>IF(ISERROR(VLOOKUP(AH44,'Paramètres de la saison'!$H$10:$J$61,3,0)),"",VLOOKUP(AH44,'Paramètres de la saison'!$H$10:$J$61,3,0))</f>
        <v/>
      </c>
      <c r="AP44" s="69" t="str">
        <f t="shared" si="8"/>
        <v>-</v>
      </c>
      <c r="AU44" s="20">
        <f t="shared" si="10"/>
        <v>0</v>
      </c>
      <c r="AV44" s="20">
        <f t="shared" si="11"/>
        <v>0</v>
      </c>
    </row>
    <row r="45" spans="1:48" ht="20.25" customHeight="1" x14ac:dyDescent="0.25">
      <c r="A45" s="44" t="str">
        <f>IF(ISBLANK('Paramètres de la saison'!H46),"-",'Paramètres de la saison'!H46)</f>
        <v>-</v>
      </c>
      <c r="B45" s="43" t="str">
        <f>IF(ISBLANK('Paramètres de la saison'!J46),"-",'Paramètres de la saison'!J46)</f>
        <v>-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106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108" t="str">
        <f t="shared" si="1"/>
        <v>-</v>
      </c>
      <c r="AH45" s="63" t="str">
        <f t="shared" si="2"/>
        <v>-</v>
      </c>
      <c r="AI45" s="54" t="str">
        <f t="shared" si="3"/>
        <v>-</v>
      </c>
      <c r="AJ45" s="20" t="str">
        <f>IF(AH45="-","-",RANK(AG45,$AG$9:$AG$60)+'Paramètres de la saison'!G46/1000)</f>
        <v>-</v>
      </c>
      <c r="AK45" s="20" t="str">
        <f t="shared" si="4"/>
        <v>-</v>
      </c>
      <c r="AL45" s="69" t="str">
        <f t="shared" si="5"/>
        <v>-</v>
      </c>
      <c r="AM45" s="69" t="str">
        <f t="shared" si="6"/>
        <v>-</v>
      </c>
      <c r="AN45" s="69" t="str">
        <f t="shared" si="7"/>
        <v>-</v>
      </c>
      <c r="AO45" s="98" t="str">
        <f>IF(ISERROR(VLOOKUP(AH45,'Paramètres de la saison'!$H$10:$J$61,3,0)),"",VLOOKUP(AH45,'Paramètres de la saison'!$H$10:$J$61,3,0))</f>
        <v/>
      </c>
      <c r="AP45" s="69" t="str">
        <f t="shared" si="8"/>
        <v>-</v>
      </c>
      <c r="AU45" s="20">
        <f t="shared" si="10"/>
        <v>0</v>
      </c>
      <c r="AV45" s="20">
        <f t="shared" si="11"/>
        <v>0</v>
      </c>
    </row>
    <row r="46" spans="1:48" ht="20.25" customHeight="1" x14ac:dyDescent="0.25">
      <c r="A46" s="44" t="str">
        <f>IF(ISBLANK('Paramètres de la saison'!H47),"-",'Paramètres de la saison'!H47)</f>
        <v>-</v>
      </c>
      <c r="B46" s="43" t="str">
        <f>IF(ISBLANK('Paramètres de la saison'!J47),"-",'Paramètres de la saison'!J47)</f>
        <v>-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106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08" t="str">
        <f t="shared" si="1"/>
        <v>-</v>
      </c>
      <c r="AH46" s="63" t="str">
        <f t="shared" si="2"/>
        <v>-</v>
      </c>
      <c r="AI46" s="54" t="str">
        <f t="shared" si="3"/>
        <v>-</v>
      </c>
      <c r="AJ46" s="20" t="str">
        <f>IF(AH46="-","-",RANK(AG46,$AG$9:$AG$60)+'Paramètres de la saison'!G47/1000)</f>
        <v>-</v>
      </c>
      <c r="AK46" s="20" t="str">
        <f t="shared" si="4"/>
        <v>-</v>
      </c>
      <c r="AL46" s="69" t="str">
        <f t="shared" si="5"/>
        <v>-</v>
      </c>
      <c r="AM46" s="69" t="str">
        <f t="shared" si="6"/>
        <v>-</v>
      </c>
      <c r="AN46" s="69" t="str">
        <f t="shared" si="7"/>
        <v>-</v>
      </c>
      <c r="AO46" s="98" t="str">
        <f>IF(ISERROR(VLOOKUP(AH46,'Paramètres de la saison'!$H$10:$J$61,3,0)),"",VLOOKUP(AH46,'Paramètres de la saison'!$H$10:$J$61,3,0))</f>
        <v/>
      </c>
      <c r="AP46" s="69" t="str">
        <f t="shared" si="8"/>
        <v>-</v>
      </c>
      <c r="AU46" s="20">
        <f t="shared" si="10"/>
        <v>0</v>
      </c>
      <c r="AV46" s="20">
        <f t="shared" si="11"/>
        <v>0</v>
      </c>
    </row>
    <row r="47" spans="1:48" ht="20.25" customHeight="1" x14ac:dyDescent="0.25">
      <c r="A47" s="44" t="str">
        <f>IF(ISBLANK('Paramètres de la saison'!H48),"-",'Paramètres de la saison'!H48)</f>
        <v>-</v>
      </c>
      <c r="B47" s="43" t="str">
        <f>IF(ISBLANK('Paramètres de la saison'!J48),"-",'Paramètres de la saison'!J48)</f>
        <v>-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106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108" t="str">
        <f t="shared" si="1"/>
        <v>-</v>
      </c>
      <c r="AH47" s="63" t="str">
        <f t="shared" si="2"/>
        <v>-</v>
      </c>
      <c r="AI47" s="54" t="str">
        <f t="shared" si="3"/>
        <v>-</v>
      </c>
      <c r="AJ47" s="20" t="str">
        <f>IF(AH47="-","-",RANK(AG47,$AG$9:$AG$60)+'Paramètres de la saison'!G48/1000)</f>
        <v>-</v>
      </c>
      <c r="AK47" s="20" t="str">
        <f t="shared" si="4"/>
        <v>-</v>
      </c>
      <c r="AL47" s="69" t="str">
        <f t="shared" si="5"/>
        <v>-</v>
      </c>
      <c r="AM47" s="69" t="str">
        <f t="shared" si="6"/>
        <v>-</v>
      </c>
      <c r="AN47" s="69" t="str">
        <f t="shared" si="7"/>
        <v>-</v>
      </c>
      <c r="AO47" s="98" t="str">
        <f>IF(ISERROR(VLOOKUP(AH47,'Paramètres de la saison'!$H$10:$J$61,3,0)),"",VLOOKUP(AH47,'Paramètres de la saison'!$H$10:$J$61,3,0))</f>
        <v/>
      </c>
      <c r="AP47" s="69" t="str">
        <f t="shared" si="8"/>
        <v>-</v>
      </c>
      <c r="AU47" s="20">
        <f t="shared" si="10"/>
        <v>0</v>
      </c>
      <c r="AV47" s="20">
        <f t="shared" si="11"/>
        <v>0</v>
      </c>
    </row>
    <row r="48" spans="1:48" ht="20.25" customHeight="1" x14ac:dyDescent="0.25">
      <c r="A48" s="44" t="str">
        <f>IF(ISBLANK('Paramètres de la saison'!H49),"-",'Paramètres de la saison'!H49)</f>
        <v>-</v>
      </c>
      <c r="B48" s="43" t="str">
        <f>IF(ISBLANK('Paramètres de la saison'!J49),"-",'Paramètres de la saison'!J49)</f>
        <v>-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106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108" t="str">
        <f t="shared" si="1"/>
        <v>-</v>
      </c>
      <c r="AH48" s="63" t="str">
        <f t="shared" si="2"/>
        <v>-</v>
      </c>
      <c r="AI48" s="54" t="str">
        <f t="shared" si="3"/>
        <v>-</v>
      </c>
      <c r="AJ48" s="20" t="str">
        <f>IF(AH48="-","-",RANK(AG48,$AG$9:$AG$60)+'Paramètres de la saison'!G49/1000)</f>
        <v>-</v>
      </c>
      <c r="AK48" s="20" t="str">
        <f t="shared" si="4"/>
        <v>-</v>
      </c>
      <c r="AL48" s="69" t="str">
        <f t="shared" si="5"/>
        <v>-</v>
      </c>
      <c r="AM48" s="69" t="str">
        <f t="shared" si="6"/>
        <v>-</v>
      </c>
      <c r="AN48" s="69" t="str">
        <f t="shared" si="7"/>
        <v>-</v>
      </c>
      <c r="AO48" s="98" t="str">
        <f>IF(ISERROR(VLOOKUP(AH48,'Paramètres de la saison'!$H$10:$J$61,3,0)),"",VLOOKUP(AH48,'Paramètres de la saison'!$H$10:$J$61,3,0))</f>
        <v/>
      </c>
      <c r="AP48" s="69" t="str">
        <f t="shared" si="8"/>
        <v>-</v>
      </c>
      <c r="AU48" s="20">
        <f t="shared" si="10"/>
        <v>0</v>
      </c>
      <c r="AV48" s="20">
        <f t="shared" si="11"/>
        <v>0</v>
      </c>
    </row>
    <row r="49" spans="1:48" ht="20.25" customHeight="1" x14ac:dyDescent="0.25">
      <c r="A49" s="44" t="str">
        <f>IF(ISBLANK('Paramètres de la saison'!H50),"-",'Paramètres de la saison'!H50)</f>
        <v>-</v>
      </c>
      <c r="B49" s="43" t="str">
        <f>IF(ISBLANK('Paramètres de la saison'!J50),"-",'Paramètres de la saison'!J50)</f>
        <v>-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106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108" t="str">
        <f t="shared" si="1"/>
        <v>-</v>
      </c>
      <c r="AH49" s="63" t="str">
        <f t="shared" si="2"/>
        <v>-</v>
      </c>
      <c r="AI49" s="54" t="str">
        <f t="shared" si="3"/>
        <v>-</v>
      </c>
      <c r="AJ49" s="20" t="str">
        <f>IF(AH49="-","-",RANK(AG49,$AG$9:$AG$60)+'Paramètres de la saison'!G50/1000)</f>
        <v>-</v>
      </c>
      <c r="AK49" s="20" t="str">
        <f t="shared" si="4"/>
        <v>-</v>
      </c>
      <c r="AL49" s="69" t="str">
        <f t="shared" si="5"/>
        <v>-</v>
      </c>
      <c r="AM49" s="69" t="str">
        <f t="shared" si="6"/>
        <v>-</v>
      </c>
      <c r="AN49" s="69" t="str">
        <f t="shared" si="7"/>
        <v>-</v>
      </c>
      <c r="AO49" s="98" t="str">
        <f>IF(ISERROR(VLOOKUP(AH49,'Paramètres de la saison'!$H$10:$J$61,3,0)),"",VLOOKUP(AH49,'Paramètres de la saison'!$H$10:$J$61,3,0))</f>
        <v/>
      </c>
      <c r="AP49" s="69" t="str">
        <f t="shared" si="8"/>
        <v>-</v>
      </c>
      <c r="AU49" s="20">
        <f t="shared" si="10"/>
        <v>0</v>
      </c>
      <c r="AV49" s="20">
        <f t="shared" si="11"/>
        <v>0</v>
      </c>
    </row>
    <row r="50" spans="1:48" ht="20.25" customHeight="1" x14ac:dyDescent="0.25">
      <c r="A50" s="44" t="str">
        <f>IF(ISBLANK('Paramètres de la saison'!H51),"-",'Paramètres de la saison'!H51)</f>
        <v>-</v>
      </c>
      <c r="B50" s="43" t="str">
        <f>IF(ISBLANK('Paramètres de la saison'!J51),"-",'Paramètres de la saison'!J51)</f>
        <v>-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106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108" t="str">
        <f t="shared" si="1"/>
        <v>-</v>
      </c>
      <c r="AH50" s="63" t="str">
        <f t="shared" si="2"/>
        <v>-</v>
      </c>
      <c r="AI50" s="54" t="str">
        <f t="shared" si="3"/>
        <v>-</v>
      </c>
      <c r="AJ50" s="20" t="str">
        <f>IF(AH50="-","-",RANK(AG50,$AG$9:$AG$60)+'Paramètres de la saison'!G51/1000)</f>
        <v>-</v>
      </c>
      <c r="AK50" s="20" t="str">
        <f t="shared" si="4"/>
        <v>-</v>
      </c>
      <c r="AL50" s="69" t="str">
        <f t="shared" si="5"/>
        <v>-</v>
      </c>
      <c r="AM50" s="69" t="str">
        <f t="shared" si="6"/>
        <v>-</v>
      </c>
      <c r="AN50" s="69" t="str">
        <f t="shared" si="7"/>
        <v>-</v>
      </c>
      <c r="AO50" s="98" t="str">
        <f>IF(ISERROR(VLOOKUP(AH50,'Paramètres de la saison'!$H$10:$J$61,3,0)),"",VLOOKUP(AH50,'Paramètres de la saison'!$H$10:$J$61,3,0))</f>
        <v/>
      </c>
      <c r="AP50" s="69" t="str">
        <f t="shared" si="8"/>
        <v>-</v>
      </c>
      <c r="AU50" s="20">
        <f t="shared" si="10"/>
        <v>0</v>
      </c>
      <c r="AV50" s="20">
        <f t="shared" si="11"/>
        <v>0</v>
      </c>
    </row>
    <row r="51" spans="1:48" ht="20.25" customHeight="1" x14ac:dyDescent="0.25">
      <c r="A51" s="44" t="str">
        <f>IF(ISBLANK('Paramètres de la saison'!H52),"-",'Paramètres de la saison'!H52)</f>
        <v>-</v>
      </c>
      <c r="B51" s="43" t="str">
        <f>IF(ISBLANK('Paramètres de la saison'!J52),"-",'Paramètres de la saison'!J52)</f>
        <v>-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106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108" t="str">
        <f t="shared" si="1"/>
        <v>-</v>
      </c>
      <c r="AH51" s="63" t="str">
        <f t="shared" si="2"/>
        <v>-</v>
      </c>
      <c r="AI51" s="54" t="str">
        <f t="shared" si="3"/>
        <v>-</v>
      </c>
      <c r="AJ51" s="20" t="str">
        <f>IF(AH51="-","-",RANK(AG51,$AG$9:$AG$60)+'Paramètres de la saison'!G52/1000)</f>
        <v>-</v>
      </c>
      <c r="AK51" s="20" t="str">
        <f t="shared" si="4"/>
        <v>-</v>
      </c>
      <c r="AL51" s="69" t="str">
        <f t="shared" si="5"/>
        <v>-</v>
      </c>
      <c r="AM51" s="69" t="str">
        <f t="shared" si="6"/>
        <v>-</v>
      </c>
      <c r="AN51" s="69" t="str">
        <f t="shared" si="7"/>
        <v>-</v>
      </c>
      <c r="AO51" s="98" t="str">
        <f>IF(ISERROR(VLOOKUP(AH51,'Paramètres de la saison'!$H$10:$J$61,3,0)),"",VLOOKUP(AH51,'Paramètres de la saison'!$H$10:$J$61,3,0))</f>
        <v/>
      </c>
      <c r="AP51" s="69" t="str">
        <f t="shared" si="8"/>
        <v>-</v>
      </c>
      <c r="AU51" s="20">
        <f t="shared" si="10"/>
        <v>0</v>
      </c>
      <c r="AV51" s="20">
        <f t="shared" si="11"/>
        <v>0</v>
      </c>
    </row>
    <row r="52" spans="1:48" ht="20.25" customHeight="1" x14ac:dyDescent="0.25">
      <c r="A52" s="44" t="str">
        <f>IF(ISBLANK('Paramètres de la saison'!H53),"-",'Paramètres de la saison'!H53)</f>
        <v>-</v>
      </c>
      <c r="B52" s="43" t="str">
        <f>IF(ISBLANK('Paramètres de la saison'!J53),"-",'Paramètres de la saison'!J53)</f>
        <v>-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106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108" t="str">
        <f t="shared" si="1"/>
        <v>-</v>
      </c>
      <c r="AH52" s="63" t="str">
        <f t="shared" si="2"/>
        <v>-</v>
      </c>
      <c r="AI52" s="54" t="str">
        <f t="shared" si="3"/>
        <v>-</v>
      </c>
      <c r="AJ52" s="20" t="str">
        <f>IF(AH52="-","-",RANK(AG52,$AG$9:$AG$60)+'Paramètres de la saison'!G53/1000)</f>
        <v>-</v>
      </c>
      <c r="AK52" s="20" t="str">
        <f t="shared" si="4"/>
        <v>-</v>
      </c>
      <c r="AL52" s="69" t="str">
        <f t="shared" si="5"/>
        <v>-</v>
      </c>
      <c r="AM52" s="69" t="str">
        <f t="shared" si="6"/>
        <v>-</v>
      </c>
      <c r="AN52" s="69" t="str">
        <f t="shared" si="7"/>
        <v>-</v>
      </c>
      <c r="AO52" s="98" t="str">
        <f>IF(ISERROR(VLOOKUP(AH52,'Paramètres de la saison'!$H$10:$J$61,3,0)),"",VLOOKUP(AH52,'Paramètres de la saison'!$H$10:$J$61,3,0))</f>
        <v/>
      </c>
      <c r="AP52" s="69" t="str">
        <f t="shared" si="8"/>
        <v>-</v>
      </c>
      <c r="AU52" s="20">
        <f t="shared" si="10"/>
        <v>0</v>
      </c>
      <c r="AV52" s="20">
        <f t="shared" si="11"/>
        <v>0</v>
      </c>
    </row>
    <row r="53" spans="1:48" ht="20.25" customHeight="1" x14ac:dyDescent="0.25">
      <c r="A53" s="44" t="str">
        <f>IF(ISBLANK('Paramètres de la saison'!H54),"-",'Paramètres de la saison'!H54)</f>
        <v>-</v>
      </c>
      <c r="B53" s="43" t="str">
        <f>IF(ISBLANK('Paramètres de la saison'!J54),"-",'Paramètres de la saison'!J54)</f>
        <v>-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106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108" t="str">
        <f t="shared" si="1"/>
        <v>-</v>
      </c>
      <c r="AH53" s="63" t="str">
        <f t="shared" si="2"/>
        <v>-</v>
      </c>
      <c r="AI53" s="54" t="str">
        <f t="shared" si="3"/>
        <v>-</v>
      </c>
      <c r="AJ53" s="20" t="str">
        <f>IF(AH53="-","-",RANK(AG53,$AG$9:$AG$60)+'Paramètres de la saison'!G54/1000)</f>
        <v>-</v>
      </c>
      <c r="AK53" s="20" t="str">
        <f t="shared" si="4"/>
        <v>-</v>
      </c>
      <c r="AL53" s="69" t="str">
        <f t="shared" si="5"/>
        <v>-</v>
      </c>
      <c r="AM53" s="69" t="str">
        <f t="shared" si="6"/>
        <v>-</v>
      </c>
      <c r="AN53" s="69" t="str">
        <f t="shared" si="7"/>
        <v>-</v>
      </c>
      <c r="AO53" s="98" t="str">
        <f>IF(ISERROR(VLOOKUP(AH53,'Paramètres de la saison'!$H$10:$J$61,3,0)),"",VLOOKUP(AH53,'Paramètres de la saison'!$H$10:$J$61,3,0))</f>
        <v/>
      </c>
      <c r="AP53" s="69" t="str">
        <f t="shared" si="8"/>
        <v>-</v>
      </c>
      <c r="AU53" s="20">
        <f t="shared" si="10"/>
        <v>0</v>
      </c>
      <c r="AV53" s="20">
        <f t="shared" si="11"/>
        <v>0</v>
      </c>
    </row>
    <row r="54" spans="1:48" ht="20.25" customHeight="1" x14ac:dyDescent="0.25">
      <c r="A54" s="44" t="str">
        <f>IF(ISBLANK('Paramètres de la saison'!H55),"-",'Paramètres de la saison'!H55)</f>
        <v>-</v>
      </c>
      <c r="B54" s="43" t="str">
        <f>IF(ISBLANK('Paramètres de la saison'!J55),"-",'Paramètres de la saison'!J55)</f>
        <v>-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106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108" t="str">
        <f t="shared" si="1"/>
        <v>-</v>
      </c>
      <c r="AH54" s="63" t="str">
        <f t="shared" si="2"/>
        <v>-</v>
      </c>
      <c r="AI54" s="54" t="str">
        <f t="shared" si="3"/>
        <v>-</v>
      </c>
      <c r="AJ54" s="20" t="str">
        <f>IF(AH54="-","-",RANK(AG54,$AG$9:$AG$60)+'Paramètres de la saison'!G55/1000)</f>
        <v>-</v>
      </c>
      <c r="AK54" s="20" t="str">
        <f t="shared" si="4"/>
        <v>-</v>
      </c>
      <c r="AL54" s="69" t="str">
        <f t="shared" si="5"/>
        <v>-</v>
      </c>
      <c r="AM54" s="69" t="str">
        <f t="shared" si="6"/>
        <v>-</v>
      </c>
      <c r="AN54" s="69" t="str">
        <f t="shared" si="7"/>
        <v>-</v>
      </c>
      <c r="AO54" s="98" t="str">
        <f>IF(ISERROR(VLOOKUP(AH54,'Paramètres de la saison'!$H$10:$J$61,3,0)),"",VLOOKUP(AH54,'Paramètres de la saison'!$H$10:$J$61,3,0))</f>
        <v/>
      </c>
      <c r="AP54" s="69" t="str">
        <f t="shared" si="8"/>
        <v>-</v>
      </c>
      <c r="AU54" s="20">
        <f t="shared" si="10"/>
        <v>0</v>
      </c>
      <c r="AV54" s="20">
        <f t="shared" si="11"/>
        <v>0</v>
      </c>
    </row>
    <row r="55" spans="1:48" ht="20.25" customHeight="1" x14ac:dyDescent="0.25">
      <c r="A55" s="44" t="str">
        <f>IF(ISBLANK('Paramètres de la saison'!H56),"-",'Paramètres de la saison'!H56)</f>
        <v>-</v>
      </c>
      <c r="B55" s="43" t="str">
        <f>IF(ISBLANK('Paramètres de la saison'!J56),"-",'Paramètres de la saison'!J56)</f>
        <v>-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106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108" t="str">
        <f t="shared" si="1"/>
        <v>-</v>
      </c>
      <c r="AH55" s="63" t="str">
        <f t="shared" si="2"/>
        <v>-</v>
      </c>
      <c r="AI55" s="54" t="str">
        <f t="shared" si="3"/>
        <v>-</v>
      </c>
      <c r="AJ55" s="20" t="str">
        <f>IF(AH55="-","-",RANK(AG55,$AG$9:$AG$60)+'Paramètres de la saison'!G56/1000)</f>
        <v>-</v>
      </c>
      <c r="AK55" s="20" t="str">
        <f t="shared" si="4"/>
        <v>-</v>
      </c>
      <c r="AL55" s="69" t="str">
        <f t="shared" si="5"/>
        <v>-</v>
      </c>
      <c r="AM55" s="69" t="str">
        <f t="shared" si="6"/>
        <v>-</v>
      </c>
      <c r="AN55" s="69" t="str">
        <f t="shared" si="7"/>
        <v>-</v>
      </c>
      <c r="AO55" s="98" t="str">
        <f>IF(ISERROR(VLOOKUP(AH55,'Paramètres de la saison'!$H$10:$J$61,3,0)),"",VLOOKUP(AH55,'Paramètres de la saison'!$H$10:$J$61,3,0))</f>
        <v/>
      </c>
      <c r="AP55" s="69" t="str">
        <f t="shared" si="8"/>
        <v>-</v>
      </c>
      <c r="AU55" s="20">
        <f t="shared" si="10"/>
        <v>0</v>
      </c>
      <c r="AV55" s="20">
        <f t="shared" si="11"/>
        <v>0</v>
      </c>
    </row>
    <row r="56" spans="1:48" ht="20.25" customHeight="1" x14ac:dyDescent="0.25">
      <c r="A56" s="44" t="str">
        <f>IF(ISBLANK('Paramètres de la saison'!H57),"-",'Paramètres de la saison'!H57)</f>
        <v>-</v>
      </c>
      <c r="B56" s="43" t="str">
        <f>IF(ISBLANK('Paramètres de la saison'!J57),"-",'Paramètres de la saison'!J57)</f>
        <v>-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106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108" t="str">
        <f t="shared" si="1"/>
        <v>-</v>
      </c>
      <c r="AH56" s="63" t="str">
        <f t="shared" si="2"/>
        <v>-</v>
      </c>
      <c r="AI56" s="54" t="str">
        <f t="shared" si="3"/>
        <v>-</v>
      </c>
      <c r="AJ56" s="20" t="str">
        <f>IF(AH56="-","-",RANK(AG56,$AG$9:$AG$60)+'Paramètres de la saison'!G57/1000)</f>
        <v>-</v>
      </c>
      <c r="AK56" s="20" t="str">
        <f t="shared" si="4"/>
        <v>-</v>
      </c>
      <c r="AL56" s="69" t="str">
        <f t="shared" si="5"/>
        <v>-</v>
      </c>
      <c r="AM56" s="69" t="str">
        <f t="shared" si="6"/>
        <v>-</v>
      </c>
      <c r="AN56" s="69" t="str">
        <f t="shared" si="7"/>
        <v>-</v>
      </c>
      <c r="AO56" s="98" t="str">
        <f>IF(ISERROR(VLOOKUP(AH56,'Paramètres de la saison'!$H$10:$J$61,3,0)),"",VLOOKUP(AH56,'Paramètres de la saison'!$H$10:$J$61,3,0))</f>
        <v/>
      </c>
      <c r="AP56" s="69" t="str">
        <f t="shared" si="8"/>
        <v>-</v>
      </c>
      <c r="AU56" s="20">
        <f t="shared" si="10"/>
        <v>0</v>
      </c>
      <c r="AV56" s="20">
        <f t="shared" si="11"/>
        <v>0</v>
      </c>
    </row>
    <row r="57" spans="1:48" ht="20.25" customHeight="1" x14ac:dyDescent="0.25">
      <c r="A57" s="44" t="str">
        <f>IF(ISBLANK('Paramètres de la saison'!H58),"-",'Paramètres de la saison'!H58)</f>
        <v>-</v>
      </c>
      <c r="B57" s="43" t="str">
        <f>IF(ISBLANK('Paramètres de la saison'!J58),"-",'Paramètres de la saison'!J58)</f>
        <v>-</v>
      </c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106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108" t="str">
        <f t="shared" si="1"/>
        <v>-</v>
      </c>
      <c r="AH57" s="63" t="str">
        <f t="shared" si="2"/>
        <v>-</v>
      </c>
      <c r="AI57" s="54" t="str">
        <f t="shared" si="3"/>
        <v>-</v>
      </c>
      <c r="AJ57" s="20" t="str">
        <f>IF(AH57="-","-",RANK(AG57,$AG$9:$AG$60)+'Paramètres de la saison'!G58/1000)</f>
        <v>-</v>
      </c>
      <c r="AK57" s="20" t="str">
        <f t="shared" si="4"/>
        <v>-</v>
      </c>
      <c r="AL57" s="69" t="str">
        <f t="shared" si="5"/>
        <v>-</v>
      </c>
      <c r="AM57" s="69" t="str">
        <f t="shared" si="6"/>
        <v>-</v>
      </c>
      <c r="AN57" s="69" t="str">
        <f t="shared" si="7"/>
        <v>-</v>
      </c>
      <c r="AO57" s="98" t="str">
        <f>IF(ISERROR(VLOOKUP(AH57,'Paramètres de la saison'!$H$10:$J$61,3,0)),"",VLOOKUP(AH57,'Paramètres de la saison'!$H$10:$J$61,3,0))</f>
        <v/>
      </c>
      <c r="AP57" s="69" t="str">
        <f t="shared" si="8"/>
        <v>-</v>
      </c>
      <c r="AU57" s="20">
        <f t="shared" si="10"/>
        <v>0</v>
      </c>
      <c r="AV57" s="20">
        <f t="shared" si="11"/>
        <v>0</v>
      </c>
    </row>
    <row r="58" spans="1:48" ht="20.25" customHeight="1" x14ac:dyDescent="0.25">
      <c r="A58" s="44" t="str">
        <f>IF(ISBLANK('Paramètres de la saison'!H59),"-",'Paramètres de la saison'!H59)</f>
        <v>-</v>
      </c>
      <c r="B58" s="43" t="str">
        <f>IF(ISBLANK('Paramètres de la saison'!J59),"-",'Paramètres de la saison'!J59)</f>
        <v>-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106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108" t="str">
        <f t="shared" si="1"/>
        <v>-</v>
      </c>
      <c r="AH58" s="63" t="str">
        <f t="shared" si="2"/>
        <v>-</v>
      </c>
      <c r="AI58" s="54" t="str">
        <f t="shared" si="3"/>
        <v>-</v>
      </c>
      <c r="AJ58" s="20" t="str">
        <f>IF(AH58="-","-",RANK(AG58,$AG$9:$AG$60)+'Paramètres de la saison'!G59/1000)</f>
        <v>-</v>
      </c>
      <c r="AK58" s="20" t="str">
        <f t="shared" si="4"/>
        <v>-</v>
      </c>
      <c r="AL58" s="69" t="str">
        <f t="shared" si="5"/>
        <v>-</v>
      </c>
      <c r="AM58" s="69" t="str">
        <f t="shared" si="6"/>
        <v>-</v>
      </c>
      <c r="AN58" s="69" t="str">
        <f t="shared" si="7"/>
        <v>-</v>
      </c>
      <c r="AO58" s="98" t="str">
        <f>IF(ISERROR(VLOOKUP(AH58,'Paramètres de la saison'!$H$10:$J$61,3,0)),"",VLOOKUP(AH58,'Paramètres de la saison'!$H$10:$J$61,3,0))</f>
        <v/>
      </c>
      <c r="AP58" s="69" t="str">
        <f t="shared" si="8"/>
        <v>-</v>
      </c>
      <c r="AU58" s="20">
        <f t="shared" si="10"/>
        <v>0</v>
      </c>
      <c r="AV58" s="20">
        <f t="shared" si="11"/>
        <v>0</v>
      </c>
    </row>
    <row r="59" spans="1:48" ht="20.25" customHeight="1" x14ac:dyDescent="0.25">
      <c r="A59" s="44" t="str">
        <f>IF(ISBLANK('Paramètres de la saison'!H60),"-",'Paramètres de la saison'!H60)</f>
        <v>-</v>
      </c>
      <c r="B59" s="43" t="str">
        <f>IF(ISBLANK('Paramètres de la saison'!J60),"-",'Paramètres de la saison'!J60)</f>
        <v>-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106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108" t="str">
        <f t="shared" si="1"/>
        <v>-</v>
      </c>
      <c r="AH59" s="63" t="str">
        <f t="shared" si="2"/>
        <v>-</v>
      </c>
      <c r="AI59" s="54" t="str">
        <f t="shared" si="3"/>
        <v>-</v>
      </c>
      <c r="AJ59" s="20" t="str">
        <f>IF(AH59="-","-",RANK(AG59,$AG$9:$AG$60)+'Paramètres de la saison'!G60/1000)</f>
        <v>-</v>
      </c>
      <c r="AK59" s="20" t="str">
        <f t="shared" si="4"/>
        <v>-</v>
      </c>
      <c r="AL59" s="69" t="str">
        <f t="shared" si="5"/>
        <v>-</v>
      </c>
      <c r="AM59" s="69" t="str">
        <f t="shared" si="6"/>
        <v>-</v>
      </c>
      <c r="AN59" s="69" t="str">
        <f t="shared" si="7"/>
        <v>-</v>
      </c>
      <c r="AO59" s="98" t="str">
        <f>IF(ISERROR(VLOOKUP(AH59,'Paramètres de la saison'!$H$10:$J$61,3,0)),"",VLOOKUP(AH59,'Paramètres de la saison'!$H$10:$J$61,3,0))</f>
        <v/>
      </c>
      <c r="AP59" s="69" t="str">
        <f t="shared" si="8"/>
        <v>-</v>
      </c>
      <c r="AU59" s="20">
        <f t="shared" si="10"/>
        <v>0</v>
      </c>
      <c r="AV59" s="20">
        <f t="shared" si="11"/>
        <v>0</v>
      </c>
    </row>
    <row r="60" spans="1:48" ht="20.25" customHeight="1" x14ac:dyDescent="0.25">
      <c r="A60" s="44" t="str">
        <f>IF(ISBLANK('Paramètres de la saison'!H61),"-",'Paramètres de la saison'!H61)</f>
        <v>-</v>
      </c>
      <c r="B60" s="43" t="str">
        <f>IF(ISBLANK('Paramètres de la saison'!J61),"-",'Paramètres de la saison'!J61)</f>
        <v>-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106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108" t="str">
        <f t="shared" si="1"/>
        <v>-</v>
      </c>
      <c r="AH60" s="63" t="str">
        <f t="shared" si="2"/>
        <v>-</v>
      </c>
      <c r="AI60" s="54" t="str">
        <f t="shared" si="3"/>
        <v>-</v>
      </c>
      <c r="AJ60" s="20" t="str">
        <f>IF(AH60="-","-",RANK(AG60,$AG$9:$AG$60)+'Paramètres de la saison'!G61/1000)</f>
        <v>-</v>
      </c>
      <c r="AK60" s="20" t="str">
        <f t="shared" si="4"/>
        <v>-</v>
      </c>
      <c r="AL60" s="69" t="str">
        <f t="shared" si="5"/>
        <v>-</v>
      </c>
      <c r="AM60" s="69" t="str">
        <f t="shared" si="6"/>
        <v>-</v>
      </c>
      <c r="AN60" s="69" t="str">
        <f t="shared" si="7"/>
        <v>-</v>
      </c>
      <c r="AO60" s="98" t="str">
        <f>IF(ISERROR(VLOOKUP(AH60,'Paramètres de la saison'!$H$10:$J$61,3,0)),"",VLOOKUP(AH60,'Paramètres de la saison'!$H$10:$J$61,3,0))</f>
        <v/>
      </c>
      <c r="AP60" s="69" t="str">
        <f t="shared" si="8"/>
        <v>-</v>
      </c>
      <c r="AU60" s="20">
        <f t="shared" si="10"/>
        <v>0</v>
      </c>
      <c r="AV60" s="20">
        <f t="shared" si="11"/>
        <v>0</v>
      </c>
    </row>
  </sheetData>
  <sheetProtection algorithmName="SHA-512" hashValue="tROlypEgbTcAXerbzbwFqcsFLcg1tPijRSQz4/eVW5Nv/oElZ6ysaiwN8s3wJ5q3ChRMoQbJwlbdm8r/+wS7CA==" saltValue="Xsia/m1hZdLUDJBwTwohwg==" spinCount="100000" sheet="1" objects="1" scenarios="1" formatCells="0" formatRows="0" insertColumns="0"/>
  <phoneticPr fontId="12" type="noConversion"/>
  <conditionalFormatting sqref="C9:AF60">
    <cfRule type="cellIs" dxfId="0" priority="1" operator="between">
      <formula>24</formula>
      <formula>26</formula>
    </cfRule>
  </conditionalFormatting>
  <pageMargins left="0.3" right="0.31" top="0.74803149606299213" bottom="0.74803149606299213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7054-1014-4EDF-942C-746B47CA9575}">
  <sheetPr>
    <pageSetUpPr fitToPage="1"/>
  </sheetPr>
  <dimension ref="A1:J51"/>
  <sheetViews>
    <sheetView showGridLines="0" zoomScale="90" zoomScaleNormal="90" workbookViewId="0">
      <selection activeCell="E7" sqref="E7"/>
    </sheetView>
  </sheetViews>
  <sheetFormatPr baseColWidth="10" defaultRowHeight="14.55" x14ac:dyDescent="0.25"/>
  <cols>
    <col min="1" max="1" width="14.125" customWidth="1"/>
    <col min="2" max="2" width="14.625" style="5" customWidth="1"/>
    <col min="3" max="3" width="29.125" customWidth="1"/>
    <col min="4" max="4" width="25.875" customWidth="1"/>
    <col min="5" max="5" width="36.875" customWidth="1"/>
    <col min="6" max="6" width="34.75" customWidth="1"/>
    <col min="7" max="9" width="41.625" bestFit="1" customWidth="1"/>
    <col min="10" max="10" width="64.75" customWidth="1"/>
  </cols>
  <sheetData>
    <row r="1" spans="1:10" ht="36" x14ac:dyDescent="0.6">
      <c r="A1" s="2" t="s">
        <v>102</v>
      </c>
      <c r="F1" s="112" t="s">
        <v>304</v>
      </c>
    </row>
    <row r="3" spans="1:10" ht="26.35" x14ac:dyDescent="0.4">
      <c r="A3" s="32" t="s">
        <v>0</v>
      </c>
      <c r="B3" s="31">
        <f>'Paramètres de la saison'!C3</f>
        <v>2025</v>
      </c>
    </row>
    <row r="4" spans="1:10" s="9" customFormat="1" ht="23.2" x14ac:dyDescent="0.35">
      <c r="B4" s="8"/>
    </row>
    <row r="5" spans="1:10" s="9" customFormat="1" ht="14.2" x14ac:dyDescent="0.2">
      <c r="B5" s="10"/>
    </row>
    <row r="6" spans="1:10" s="11" customFormat="1" ht="35.35" customHeight="1" x14ac:dyDescent="0.25">
      <c r="A6" s="16" t="s">
        <v>34</v>
      </c>
      <c r="B6" s="36" t="s">
        <v>2</v>
      </c>
      <c r="C6" s="15" t="s">
        <v>73</v>
      </c>
      <c r="D6" s="15" t="s">
        <v>19</v>
      </c>
      <c r="E6" s="15" t="s">
        <v>103</v>
      </c>
      <c r="F6" s="15" t="s">
        <v>109</v>
      </c>
      <c r="G6" s="15" t="s">
        <v>104</v>
      </c>
      <c r="H6" s="15" t="s">
        <v>105</v>
      </c>
      <c r="I6" s="15" t="s">
        <v>106</v>
      </c>
      <c r="J6" s="15" t="s">
        <v>108</v>
      </c>
    </row>
    <row r="7" spans="1:10" s="12" customFormat="1" ht="24.75" customHeight="1" x14ac:dyDescent="0.25">
      <c r="A7" s="37" t="s">
        <v>43</v>
      </c>
      <c r="B7" s="38">
        <f>IF(ISBLANK('Paramètres de la saison'!C32),"",'Paramètres de la saison'!C32)</f>
        <v>45732</v>
      </c>
      <c r="C7" s="39" t="str">
        <f>IF(ISBLANK('Paramètres de la saison'!D32),"",'Paramètres de la saison'!D32)</f>
        <v>Australie</v>
      </c>
      <c r="D7" s="40" t="str">
        <f>IF(ISBLANK('Paramètres de la saison'!E32),"",'Paramètres de la saison'!E32)</f>
        <v>Melbourne</v>
      </c>
      <c r="E7" s="17"/>
      <c r="F7" s="40" t="str">
        <f>IF(ISERROR(VLOOKUP(E7,'Paramètres de la saison'!$H$10:$J$61,3,0)),"",VLOOKUP(E7,'Paramètres de la saison'!$H$10:$J$61,3,0))</f>
        <v/>
      </c>
      <c r="G7" s="17"/>
      <c r="H7" s="17"/>
      <c r="I7" s="17"/>
      <c r="J7" s="17"/>
    </row>
    <row r="8" spans="1:10" s="12" customFormat="1" ht="24.75" customHeight="1" x14ac:dyDescent="0.25">
      <c r="A8" s="37" t="s">
        <v>44</v>
      </c>
      <c r="B8" s="38">
        <f>IF(ISBLANK('Paramètres de la saison'!C33),"",'Paramètres de la saison'!C33)</f>
        <v>45739</v>
      </c>
      <c r="C8" s="39" t="str">
        <f>IF(ISBLANK('Paramètres de la saison'!D33),"",'Paramètres de la saison'!D33)</f>
        <v>Chine</v>
      </c>
      <c r="D8" s="40" t="str">
        <f>IF(ISBLANK('Paramètres de la saison'!E33),"",'Paramètres de la saison'!E33)</f>
        <v>Shangaï</v>
      </c>
      <c r="E8" s="17"/>
      <c r="F8" s="40" t="str">
        <f>IF(ISERROR(VLOOKUP(E8,'Paramètres de la saison'!$H$10:$J$61,3,0)),"",VLOOKUP(E8,'Paramètres de la saison'!$H$10:$J$61,3,0))</f>
        <v/>
      </c>
      <c r="G8" s="17"/>
      <c r="H8" s="17"/>
      <c r="I8" s="17"/>
      <c r="J8" s="17"/>
    </row>
    <row r="9" spans="1:10" s="12" customFormat="1" ht="24.75" customHeight="1" x14ac:dyDescent="0.25">
      <c r="A9" s="37" t="s">
        <v>45</v>
      </c>
      <c r="B9" s="38">
        <f>IF(ISBLANK('Paramètres de la saison'!C34),"",'Paramètres de la saison'!C34)</f>
        <v>45753</v>
      </c>
      <c r="C9" s="39" t="str">
        <f>IF(ISBLANK('Paramètres de la saison'!D34),"",'Paramètres de la saison'!D34)</f>
        <v>Japon</v>
      </c>
      <c r="D9" s="40" t="str">
        <f>IF(ISBLANK('Paramètres de la saison'!E34),"",'Paramètres de la saison'!E34)</f>
        <v>Suzuka</v>
      </c>
      <c r="E9" s="17"/>
      <c r="F9" s="40" t="str">
        <f>IF(ISERROR(VLOOKUP(E9,'Paramètres de la saison'!$H$10:$J$61,3,0)),"",VLOOKUP(E9,'Paramètres de la saison'!$H$10:$J$61,3,0))</f>
        <v/>
      </c>
      <c r="G9" s="17"/>
      <c r="H9" s="17"/>
      <c r="I9" s="17"/>
      <c r="J9" s="17"/>
    </row>
    <row r="10" spans="1:10" s="12" customFormat="1" ht="24.75" customHeight="1" x14ac:dyDescent="0.25">
      <c r="A10" s="37" t="s">
        <v>46</v>
      </c>
      <c r="B10" s="38">
        <f>IF(ISBLANK('Paramètres de la saison'!C35),"",'Paramètres de la saison'!C35)</f>
        <v>45760</v>
      </c>
      <c r="C10" s="39" t="str">
        <f>IF(ISBLANK('Paramètres de la saison'!D35),"",'Paramètres de la saison'!D35)</f>
        <v>Bahrein</v>
      </c>
      <c r="D10" s="40" t="str">
        <f>IF(ISBLANK('Paramètres de la saison'!E35),"",'Paramètres de la saison'!E35)</f>
        <v>Sakhir</v>
      </c>
      <c r="E10" s="17"/>
      <c r="F10" s="40" t="str">
        <f>IF(ISERROR(VLOOKUP(E10,'Paramètres de la saison'!$H$10:$J$61,3,0)),"",VLOOKUP(E10,'Paramètres de la saison'!$H$10:$J$61,3,0))</f>
        <v/>
      </c>
      <c r="G10" s="17"/>
      <c r="H10" s="17"/>
      <c r="I10" s="17"/>
      <c r="J10" s="17"/>
    </row>
    <row r="11" spans="1:10" s="12" customFormat="1" ht="24.75" customHeight="1" x14ac:dyDescent="0.25">
      <c r="A11" s="37" t="s">
        <v>47</v>
      </c>
      <c r="B11" s="38">
        <f>IF(ISBLANK('Paramètres de la saison'!C36),"",'Paramètres de la saison'!C36)</f>
        <v>45767</v>
      </c>
      <c r="C11" s="39" t="str">
        <f>IF(ISBLANK('Paramètres de la saison'!D36),"",'Paramètres de la saison'!D36)</f>
        <v>Arabie Saoudite</v>
      </c>
      <c r="D11" s="40" t="str">
        <f>IF(ISBLANK('Paramètres de la saison'!E36),"",'Paramètres de la saison'!E36)</f>
        <v>Djeddah</v>
      </c>
      <c r="E11" s="17"/>
      <c r="F11" s="40" t="str">
        <f>IF(ISERROR(VLOOKUP(E11,'Paramètres de la saison'!$H$10:$J$61,3,0)),"",VLOOKUP(E11,'Paramètres de la saison'!$H$10:$J$61,3,0))</f>
        <v/>
      </c>
      <c r="G11" s="17"/>
      <c r="H11" s="17"/>
      <c r="I11" s="17"/>
      <c r="J11" s="17"/>
    </row>
    <row r="12" spans="1:10" s="12" customFormat="1" ht="24.75" customHeight="1" x14ac:dyDescent="0.25">
      <c r="A12" s="37" t="s">
        <v>48</v>
      </c>
      <c r="B12" s="38">
        <f>IF(ISBLANK('Paramètres de la saison'!C37),"",'Paramètres de la saison'!C37)</f>
        <v>45781</v>
      </c>
      <c r="C12" s="39" t="str">
        <f>IF(ISBLANK('Paramètres de la saison'!D37),"",'Paramètres de la saison'!D37)</f>
        <v>Miami</v>
      </c>
      <c r="D12" s="40" t="str">
        <f>IF(ISBLANK('Paramètres de la saison'!E37),"",'Paramètres de la saison'!E37)</f>
        <v>Miami</v>
      </c>
      <c r="E12" s="17"/>
      <c r="F12" s="40" t="str">
        <f>IF(ISERROR(VLOOKUP(E12,'Paramètres de la saison'!$H$10:$J$61,3,0)),"",VLOOKUP(E12,'Paramètres de la saison'!$H$10:$J$61,3,0))</f>
        <v/>
      </c>
      <c r="G12" s="17"/>
      <c r="H12" s="17"/>
      <c r="I12" s="17"/>
      <c r="J12" s="17"/>
    </row>
    <row r="13" spans="1:10" s="12" customFormat="1" ht="24.75" customHeight="1" x14ac:dyDescent="0.25">
      <c r="A13" s="37" t="s">
        <v>49</v>
      </c>
      <c r="B13" s="38">
        <f>IF(ISBLANK('Paramètres de la saison'!C38),"",'Paramètres de la saison'!C38)</f>
        <v>45795</v>
      </c>
      <c r="C13" s="39" t="str">
        <f>IF(ISBLANK('Paramètres de la saison'!D38),"",'Paramètres de la saison'!D38)</f>
        <v>Emilie-Romagne</v>
      </c>
      <c r="D13" s="40" t="str">
        <f>IF(ISBLANK('Paramètres de la saison'!E38),"",'Paramètres de la saison'!E38)</f>
        <v>Imola</v>
      </c>
      <c r="E13" s="17"/>
      <c r="F13" s="40" t="str">
        <f>IF(ISERROR(VLOOKUP(E13,'Paramètres de la saison'!$H$10:$J$61,3,0)),"",VLOOKUP(E13,'Paramètres de la saison'!$H$10:$J$61,3,0))</f>
        <v/>
      </c>
      <c r="G13" s="17"/>
      <c r="H13" s="17"/>
      <c r="I13" s="17"/>
      <c r="J13" s="17"/>
    </row>
    <row r="14" spans="1:10" s="12" customFormat="1" ht="24.75" customHeight="1" x14ac:dyDescent="0.25">
      <c r="A14" s="37" t="s">
        <v>50</v>
      </c>
      <c r="B14" s="38">
        <f>IF(ISBLANK('Paramètres de la saison'!C39),"",'Paramètres de la saison'!C39)</f>
        <v>45802</v>
      </c>
      <c r="C14" s="39" t="str">
        <f>IF(ISBLANK('Paramètres de la saison'!D39),"",'Paramètres de la saison'!D39)</f>
        <v>Monaco</v>
      </c>
      <c r="D14" s="40" t="str">
        <f>IF(ISBLANK('Paramètres de la saison'!E39),"",'Paramètres de la saison'!E39)</f>
        <v>Monte-Carlo</v>
      </c>
      <c r="E14" s="17"/>
      <c r="F14" s="40" t="str">
        <f>IF(ISERROR(VLOOKUP(E14,'Paramètres de la saison'!$H$10:$J$61,3,0)),"",VLOOKUP(E14,'Paramètres de la saison'!$H$10:$J$61,3,0))</f>
        <v/>
      </c>
      <c r="G14" s="17"/>
      <c r="H14" s="17"/>
      <c r="I14" s="17"/>
      <c r="J14" s="17"/>
    </row>
    <row r="15" spans="1:10" s="12" customFormat="1" ht="24.75" customHeight="1" x14ac:dyDescent="0.25">
      <c r="A15" s="37" t="s">
        <v>51</v>
      </c>
      <c r="B15" s="38">
        <f>IF(ISBLANK('Paramètres de la saison'!C40),"",'Paramètres de la saison'!C40)</f>
        <v>45809</v>
      </c>
      <c r="C15" s="39" t="str">
        <f>IF(ISBLANK('Paramètres de la saison'!D40),"",'Paramètres de la saison'!D40)</f>
        <v>Espagne</v>
      </c>
      <c r="D15" s="40" t="str">
        <f>IF(ISBLANK('Paramètres de la saison'!E40),"",'Paramètres de la saison'!E40)</f>
        <v>Barcelone</v>
      </c>
      <c r="E15" s="17"/>
      <c r="F15" s="40" t="str">
        <f>IF(ISERROR(VLOOKUP(E15,'Paramètres de la saison'!$H$10:$J$61,3,0)),"",VLOOKUP(E15,'Paramètres de la saison'!$H$10:$J$61,3,0))</f>
        <v/>
      </c>
      <c r="G15" s="17"/>
      <c r="H15" s="17"/>
      <c r="I15" s="17"/>
      <c r="J15" s="17"/>
    </row>
    <row r="16" spans="1:10" s="12" customFormat="1" ht="24.75" customHeight="1" x14ac:dyDescent="0.25">
      <c r="A16" s="37" t="s">
        <v>52</v>
      </c>
      <c r="B16" s="38">
        <f>IF(ISBLANK('Paramètres de la saison'!C41),"",'Paramètres de la saison'!C41)</f>
        <v>45823</v>
      </c>
      <c r="C16" s="39" t="str">
        <f>IF(ISBLANK('Paramètres de la saison'!D41),"",'Paramètres de la saison'!D41)</f>
        <v>Canada</v>
      </c>
      <c r="D16" s="40" t="str">
        <f>IF(ISBLANK('Paramètres de la saison'!E41),"",'Paramètres de la saison'!E41)</f>
        <v>Montréal</v>
      </c>
      <c r="E16" s="17"/>
      <c r="F16" s="40" t="str">
        <f>IF(ISERROR(VLOOKUP(E16,'Paramètres de la saison'!$H$10:$J$61,3,0)),"",VLOOKUP(E16,'Paramètres de la saison'!$H$10:$J$61,3,0))</f>
        <v/>
      </c>
      <c r="G16" s="17"/>
      <c r="H16" s="17"/>
      <c r="I16" s="17"/>
      <c r="J16" s="17"/>
    </row>
    <row r="17" spans="1:10" s="12" customFormat="1" ht="24.75" customHeight="1" x14ac:dyDescent="0.25">
      <c r="A17" s="37" t="s">
        <v>53</v>
      </c>
      <c r="B17" s="38">
        <f>IF(ISBLANK('Paramètres de la saison'!C42),"",'Paramètres de la saison'!C42)</f>
        <v>45837</v>
      </c>
      <c r="C17" s="39" t="str">
        <f>IF(ISBLANK('Paramètres de la saison'!D42),"",'Paramètres de la saison'!D42)</f>
        <v>Autriche</v>
      </c>
      <c r="D17" s="40" t="str">
        <f>IF(ISBLANK('Paramètres de la saison'!E42),"",'Paramètres de la saison'!E42)</f>
        <v>Spielberg</v>
      </c>
      <c r="E17" s="17"/>
      <c r="F17" s="40" t="str">
        <f>IF(ISERROR(VLOOKUP(E17,'Paramètres de la saison'!$H$10:$J$61,3,0)),"",VLOOKUP(E17,'Paramètres de la saison'!$H$10:$J$61,3,0))</f>
        <v/>
      </c>
      <c r="G17" s="17"/>
      <c r="H17" s="17"/>
      <c r="I17" s="17"/>
      <c r="J17" s="17"/>
    </row>
    <row r="18" spans="1:10" s="12" customFormat="1" ht="24.75" customHeight="1" x14ac:dyDescent="0.25">
      <c r="A18" s="37" t="s">
        <v>54</v>
      </c>
      <c r="B18" s="38">
        <f>IF(ISBLANK('Paramètres de la saison'!C43),"",'Paramètres de la saison'!C43)</f>
        <v>45844</v>
      </c>
      <c r="C18" s="39" t="str">
        <f>IF(ISBLANK('Paramètres de la saison'!D43),"",'Paramètres de la saison'!D43)</f>
        <v>Grande-Bretagne</v>
      </c>
      <c r="D18" s="40" t="str">
        <f>IF(ISBLANK('Paramètres de la saison'!E43),"",'Paramètres de la saison'!E43)</f>
        <v>Silverstone</v>
      </c>
      <c r="E18" s="17"/>
      <c r="F18" s="40" t="str">
        <f>IF(ISERROR(VLOOKUP(E18,'Paramètres de la saison'!$H$10:$J$61,3,0)),"",VLOOKUP(E18,'Paramètres de la saison'!$H$10:$J$61,3,0))</f>
        <v/>
      </c>
      <c r="G18" s="17"/>
      <c r="H18" s="17"/>
      <c r="I18" s="17"/>
      <c r="J18" s="17"/>
    </row>
    <row r="19" spans="1:10" s="12" customFormat="1" ht="24.75" customHeight="1" x14ac:dyDescent="0.25">
      <c r="A19" s="37" t="s">
        <v>55</v>
      </c>
      <c r="B19" s="38">
        <f>IF(ISBLANK('Paramètres de la saison'!C44),"",'Paramètres de la saison'!C44)</f>
        <v>45865</v>
      </c>
      <c r="C19" s="39" t="str">
        <f>IF(ISBLANK('Paramètres de la saison'!D44),"",'Paramètres de la saison'!D44)</f>
        <v>Belgique</v>
      </c>
      <c r="D19" s="40" t="str">
        <f>IF(ISBLANK('Paramètres de la saison'!E44),"",'Paramètres de la saison'!E44)</f>
        <v>Spa-Francorchamps</v>
      </c>
      <c r="E19" s="17"/>
      <c r="F19" s="40" t="str">
        <f>IF(ISERROR(VLOOKUP(E19,'Paramètres de la saison'!$H$10:$J$61,3,0)),"",VLOOKUP(E19,'Paramètres de la saison'!$H$10:$J$61,3,0))</f>
        <v/>
      </c>
      <c r="G19" s="17"/>
      <c r="H19" s="17"/>
      <c r="I19" s="17"/>
      <c r="J19" s="17"/>
    </row>
    <row r="20" spans="1:10" s="12" customFormat="1" ht="24.75" customHeight="1" x14ac:dyDescent="0.25">
      <c r="A20" s="37" t="s">
        <v>56</v>
      </c>
      <c r="B20" s="38">
        <f>IF(ISBLANK('Paramètres de la saison'!C45),"",'Paramètres de la saison'!C45)</f>
        <v>45872</v>
      </c>
      <c r="C20" s="39" t="str">
        <f>IF(ISBLANK('Paramètres de la saison'!D45),"",'Paramètres de la saison'!D45)</f>
        <v>Hongrie</v>
      </c>
      <c r="D20" s="40" t="str">
        <f>IF(ISBLANK('Paramètres de la saison'!E45),"",'Paramètres de la saison'!E45)</f>
        <v>Budapest</v>
      </c>
      <c r="E20" s="17"/>
      <c r="F20" s="40" t="str">
        <f>IF(ISERROR(VLOOKUP(E20,'Paramètres de la saison'!$H$10:$J$61,3,0)),"",VLOOKUP(E20,'Paramètres de la saison'!$H$10:$J$61,3,0))</f>
        <v/>
      </c>
      <c r="G20" s="17"/>
      <c r="H20" s="17"/>
      <c r="I20" s="17"/>
      <c r="J20" s="17"/>
    </row>
    <row r="21" spans="1:10" s="12" customFormat="1" ht="24.75" customHeight="1" x14ac:dyDescent="0.25">
      <c r="A21" s="37" t="s">
        <v>57</v>
      </c>
      <c r="B21" s="38">
        <f>IF(ISBLANK('Paramètres de la saison'!C46),"",'Paramètres de la saison'!C46)</f>
        <v>45900</v>
      </c>
      <c r="C21" s="39" t="str">
        <f>IF(ISBLANK('Paramètres de la saison'!D46),"",'Paramètres de la saison'!D46)</f>
        <v>Pays-Bas</v>
      </c>
      <c r="D21" s="40" t="str">
        <f>IF(ISBLANK('Paramètres de la saison'!E46),"",'Paramètres de la saison'!E46)</f>
        <v>Zandvoort</v>
      </c>
      <c r="E21" s="17"/>
      <c r="F21" s="40" t="str">
        <f>IF(ISERROR(VLOOKUP(E21,'Paramètres de la saison'!$H$10:$J$61,3,0)),"",VLOOKUP(E21,'Paramètres de la saison'!$H$10:$J$61,3,0))</f>
        <v/>
      </c>
      <c r="G21" s="17"/>
      <c r="H21" s="17"/>
      <c r="I21" s="17"/>
      <c r="J21" s="17"/>
    </row>
    <row r="22" spans="1:10" s="12" customFormat="1" ht="24.75" customHeight="1" x14ac:dyDescent="0.25">
      <c r="A22" s="37" t="s">
        <v>58</v>
      </c>
      <c r="B22" s="38">
        <f>IF(ISBLANK('Paramètres de la saison'!C47),"",'Paramètres de la saison'!C47)</f>
        <v>45907</v>
      </c>
      <c r="C22" s="39" t="str">
        <f>IF(ISBLANK('Paramètres de la saison'!D47),"",'Paramètres de la saison'!D47)</f>
        <v>Italie</v>
      </c>
      <c r="D22" s="40" t="str">
        <f>IF(ISBLANK('Paramètres de la saison'!E47),"",'Paramètres de la saison'!E47)</f>
        <v>Monza</v>
      </c>
      <c r="E22" s="17"/>
      <c r="F22" s="40" t="str">
        <f>IF(ISERROR(VLOOKUP(E22,'Paramètres de la saison'!$H$10:$J$61,3,0)),"",VLOOKUP(E22,'Paramètres de la saison'!$H$10:$J$61,3,0))</f>
        <v/>
      </c>
      <c r="G22" s="17"/>
      <c r="H22" s="17"/>
      <c r="I22" s="17"/>
      <c r="J22" s="17"/>
    </row>
    <row r="23" spans="1:10" s="12" customFormat="1" ht="24.75" customHeight="1" x14ac:dyDescent="0.25">
      <c r="A23" s="37" t="s">
        <v>59</v>
      </c>
      <c r="B23" s="38">
        <f>IF(ISBLANK('Paramètres de la saison'!C48),"",'Paramètres de la saison'!C48)</f>
        <v>45921</v>
      </c>
      <c r="C23" s="39" t="str">
        <f>IF(ISBLANK('Paramètres de la saison'!D48),"",'Paramètres de la saison'!D48)</f>
        <v>Azerbaïdjan</v>
      </c>
      <c r="D23" s="40" t="str">
        <f>IF(ISBLANK('Paramètres de la saison'!E48),"",'Paramètres de la saison'!E48)</f>
        <v>Bakou</v>
      </c>
      <c r="E23" s="17"/>
      <c r="F23" s="40" t="str">
        <f>IF(ISERROR(VLOOKUP(E23,'Paramètres de la saison'!$H$10:$J$61,3,0)),"",VLOOKUP(E23,'Paramètres de la saison'!$H$10:$J$61,3,0))</f>
        <v/>
      </c>
      <c r="G23" s="17"/>
      <c r="H23" s="17"/>
      <c r="I23" s="17"/>
      <c r="J23" s="17"/>
    </row>
    <row r="24" spans="1:10" s="12" customFormat="1" ht="24.75" customHeight="1" x14ac:dyDescent="0.25">
      <c r="A24" s="37" t="s">
        <v>60</v>
      </c>
      <c r="B24" s="38">
        <f>IF(ISBLANK('Paramètres de la saison'!C49),"",'Paramètres de la saison'!C49)</f>
        <v>45935</v>
      </c>
      <c r="C24" s="39" t="str">
        <f>IF(ISBLANK('Paramètres de la saison'!D49),"",'Paramètres de la saison'!D49)</f>
        <v>Singapour</v>
      </c>
      <c r="D24" s="40" t="str">
        <f>IF(ISBLANK('Paramètres de la saison'!E49),"",'Paramètres de la saison'!E49)</f>
        <v>Marina Bay</v>
      </c>
      <c r="E24" s="17"/>
      <c r="F24" s="40" t="str">
        <f>IF(ISERROR(VLOOKUP(E24,'Paramètres de la saison'!$H$10:$J$61,3,0)),"",VLOOKUP(E24,'Paramètres de la saison'!$H$10:$J$61,3,0))</f>
        <v/>
      </c>
      <c r="G24" s="17"/>
      <c r="H24" s="17"/>
      <c r="I24" s="17"/>
      <c r="J24" s="17"/>
    </row>
    <row r="25" spans="1:10" s="12" customFormat="1" ht="24.75" customHeight="1" x14ac:dyDescent="0.25">
      <c r="A25" s="37" t="s">
        <v>61</v>
      </c>
      <c r="B25" s="38">
        <f>IF(ISBLANK('Paramètres de la saison'!C50),"",'Paramètres de la saison'!C50)</f>
        <v>45949</v>
      </c>
      <c r="C25" s="39" t="str">
        <f>IF(ISBLANK('Paramètres de la saison'!D50),"",'Paramètres de la saison'!D50)</f>
        <v>États-Unis</v>
      </c>
      <c r="D25" s="40" t="str">
        <f>IF(ISBLANK('Paramètres de la saison'!E50),"",'Paramètres de la saison'!E50)</f>
        <v>Austin</v>
      </c>
      <c r="E25" s="17"/>
      <c r="F25" s="40" t="str">
        <f>IF(ISERROR(VLOOKUP(E25,'Paramètres de la saison'!$H$10:$J$61,3,0)),"",VLOOKUP(E25,'Paramètres de la saison'!$H$10:$J$61,3,0))</f>
        <v/>
      </c>
      <c r="G25" s="17"/>
      <c r="H25" s="17"/>
      <c r="I25" s="17"/>
      <c r="J25" s="17"/>
    </row>
    <row r="26" spans="1:10" s="12" customFormat="1" ht="24.75" customHeight="1" x14ac:dyDescent="0.25">
      <c r="A26" s="37" t="s">
        <v>62</v>
      </c>
      <c r="B26" s="38">
        <f>IF(ISBLANK('Paramètres de la saison'!C51),"",'Paramètres de la saison'!C51)</f>
        <v>45956</v>
      </c>
      <c r="C26" s="39" t="str">
        <f>IF(ISBLANK('Paramètres de la saison'!D51),"",'Paramètres de la saison'!D51)</f>
        <v>Mexique</v>
      </c>
      <c r="D26" s="40" t="str">
        <f>IF(ISBLANK('Paramètres de la saison'!E51),"",'Paramètres de la saison'!E51)</f>
        <v>Mexico</v>
      </c>
      <c r="E26" s="17"/>
      <c r="F26" s="40" t="str">
        <f>IF(ISERROR(VLOOKUP(E26,'Paramètres de la saison'!$H$10:$J$61,3,0)),"",VLOOKUP(E26,'Paramètres de la saison'!$H$10:$J$61,3,0))</f>
        <v/>
      </c>
      <c r="G26" s="17"/>
      <c r="H26" s="17"/>
      <c r="I26" s="17"/>
      <c r="J26" s="17"/>
    </row>
    <row r="27" spans="1:10" s="12" customFormat="1" ht="24.75" customHeight="1" x14ac:dyDescent="0.25">
      <c r="A27" s="37" t="s">
        <v>63</v>
      </c>
      <c r="B27" s="38">
        <f>IF(ISBLANK('Paramètres de la saison'!C52),"",'Paramètres de la saison'!C52)</f>
        <v>45970</v>
      </c>
      <c r="C27" s="39" t="str">
        <f>IF(ISBLANK('Paramètres de la saison'!D52),"",'Paramètres de la saison'!D52)</f>
        <v>Brésil</v>
      </c>
      <c r="D27" s="40" t="str">
        <f>IF(ISBLANK('Paramètres de la saison'!E52),"",'Paramètres de la saison'!E52)</f>
        <v>São Paulo</v>
      </c>
      <c r="E27" s="17"/>
      <c r="F27" s="40" t="str">
        <f>IF(ISERROR(VLOOKUP(E27,'Paramètres de la saison'!$H$10:$J$61,3,0)),"",VLOOKUP(E27,'Paramètres de la saison'!$H$10:$J$61,3,0))</f>
        <v/>
      </c>
      <c r="G27" s="17"/>
      <c r="H27" s="17"/>
      <c r="I27" s="17"/>
      <c r="J27" s="17"/>
    </row>
    <row r="28" spans="1:10" s="12" customFormat="1" ht="24.75" customHeight="1" x14ac:dyDescent="0.25">
      <c r="A28" s="37" t="s">
        <v>64</v>
      </c>
      <c r="B28" s="38">
        <f>IF(ISBLANK('Paramètres de la saison'!C53),"",'Paramètres de la saison'!C53)</f>
        <v>45983</v>
      </c>
      <c r="C28" s="39" t="str">
        <f>IF(ISBLANK('Paramètres de la saison'!D53),"",'Paramètres de la saison'!D53)</f>
        <v>Las Vegas</v>
      </c>
      <c r="D28" s="40" t="str">
        <f>IF(ISBLANK('Paramètres de la saison'!E53),"",'Paramètres de la saison'!E53)</f>
        <v>Las Vegas</v>
      </c>
      <c r="E28" s="17"/>
      <c r="F28" s="40" t="str">
        <f>IF(ISERROR(VLOOKUP(E28,'Paramètres de la saison'!$H$10:$J$61,3,0)),"",VLOOKUP(E28,'Paramètres de la saison'!$H$10:$J$61,3,0))</f>
        <v/>
      </c>
      <c r="G28" s="17"/>
      <c r="H28" s="17"/>
      <c r="I28" s="17"/>
      <c r="J28" s="17"/>
    </row>
    <row r="29" spans="1:10" s="12" customFormat="1" ht="24.75" customHeight="1" x14ac:dyDescent="0.25">
      <c r="A29" s="37" t="s">
        <v>65</v>
      </c>
      <c r="B29" s="38">
        <f>IF(ISBLANK('Paramètres de la saison'!C54),"",'Paramètres de la saison'!C54)</f>
        <v>45991</v>
      </c>
      <c r="C29" s="39" t="str">
        <f>IF(ISBLANK('Paramètres de la saison'!D54),"",'Paramètres de la saison'!D54)</f>
        <v>Qatar</v>
      </c>
      <c r="D29" s="40" t="str">
        <f>IF(ISBLANK('Paramètres de la saison'!E54),"",'Paramètres de la saison'!E54)</f>
        <v>Losail</v>
      </c>
      <c r="E29" s="17"/>
      <c r="F29" s="40" t="str">
        <f>IF(ISERROR(VLOOKUP(E29,'Paramètres de la saison'!$H$10:$J$61,3,0)),"",VLOOKUP(E29,'Paramètres de la saison'!$H$10:$J$61,3,0))</f>
        <v/>
      </c>
      <c r="G29" s="17"/>
      <c r="H29" s="17"/>
      <c r="I29" s="17"/>
      <c r="J29" s="17"/>
    </row>
    <row r="30" spans="1:10" s="12" customFormat="1" ht="24.75" customHeight="1" x14ac:dyDescent="0.25">
      <c r="A30" s="37" t="s">
        <v>66</v>
      </c>
      <c r="B30" s="38">
        <f>IF(ISBLANK('Paramètres de la saison'!C55),"",'Paramètres de la saison'!C55)</f>
        <v>45998</v>
      </c>
      <c r="C30" s="39" t="str">
        <f>IF(ISBLANK('Paramètres de la saison'!D55),"",'Paramètres de la saison'!D55)</f>
        <v>Abou Dabi</v>
      </c>
      <c r="D30" s="40" t="str">
        <f>IF(ISBLANK('Paramètres de la saison'!E55),"",'Paramètres de la saison'!E55)</f>
        <v>Yas Marina</v>
      </c>
      <c r="E30" s="17"/>
      <c r="F30" s="40" t="str">
        <f>IF(ISERROR(VLOOKUP(E30,'Paramètres de la saison'!$H$10:$J$61,3,0)),"",VLOOKUP(E30,'Paramètres de la saison'!$H$10:$J$61,3,0))</f>
        <v/>
      </c>
      <c r="G30" s="17"/>
      <c r="H30" s="17"/>
      <c r="I30" s="17"/>
      <c r="J30" s="17"/>
    </row>
    <row r="31" spans="1:10" s="12" customFormat="1" ht="24.75" customHeight="1" x14ac:dyDescent="0.25">
      <c r="A31" s="37" t="s">
        <v>67</v>
      </c>
      <c r="B31" s="38" t="str">
        <f>IF(ISBLANK('Paramètres de la saison'!C56),"",'Paramètres de la saison'!C56)</f>
        <v/>
      </c>
      <c r="C31" s="39" t="str">
        <f>IF(ISBLANK('Paramètres de la saison'!D56),"",'Paramètres de la saison'!D56)</f>
        <v/>
      </c>
      <c r="D31" s="40" t="str">
        <f>IF(ISBLANK('Paramètres de la saison'!E56),"",'Paramètres de la saison'!E56)</f>
        <v/>
      </c>
      <c r="E31" s="17"/>
      <c r="F31" s="40" t="str">
        <f>IF(ISERROR(VLOOKUP(E31,'Paramètres de la saison'!$H$10:$J$61,3,0)),"",VLOOKUP(E31,'Paramètres de la saison'!$H$10:$J$61,3,0))</f>
        <v/>
      </c>
      <c r="G31" s="17"/>
      <c r="H31" s="17"/>
      <c r="I31" s="17"/>
      <c r="J31" s="17"/>
    </row>
    <row r="32" spans="1:10" s="12" customFormat="1" ht="24.75" customHeight="1" x14ac:dyDescent="0.25">
      <c r="A32" s="37" t="s">
        <v>68</v>
      </c>
      <c r="B32" s="38" t="str">
        <f>IF(ISBLANK('Paramètres de la saison'!C57),"",'Paramètres de la saison'!C57)</f>
        <v/>
      </c>
      <c r="C32" s="39" t="str">
        <f>IF(ISBLANK('Paramètres de la saison'!D57),"",'Paramètres de la saison'!D57)</f>
        <v/>
      </c>
      <c r="D32" s="40" t="str">
        <f>IF(ISBLANK('Paramètres de la saison'!E57),"",'Paramètres de la saison'!E57)</f>
        <v/>
      </c>
      <c r="E32" s="17"/>
      <c r="F32" s="40" t="str">
        <f>IF(ISERROR(VLOOKUP(E32,'Paramètres de la saison'!$H$10:$J$61,3,0)),"",VLOOKUP(E32,'Paramètres de la saison'!$H$10:$J$61,3,0))</f>
        <v/>
      </c>
      <c r="G32" s="17"/>
      <c r="H32" s="17"/>
      <c r="I32" s="17"/>
      <c r="J32" s="17"/>
    </row>
    <row r="33" spans="1:10" s="12" customFormat="1" ht="24.75" customHeight="1" x14ac:dyDescent="0.25">
      <c r="A33" s="37" t="s">
        <v>69</v>
      </c>
      <c r="B33" s="38" t="str">
        <f>IF(ISBLANK('Paramètres de la saison'!C58),"",'Paramètres de la saison'!C58)</f>
        <v/>
      </c>
      <c r="C33" s="39" t="str">
        <f>IF(ISBLANK('Paramètres de la saison'!D58),"",'Paramètres de la saison'!D58)</f>
        <v/>
      </c>
      <c r="D33" s="40" t="str">
        <f>IF(ISBLANK('Paramètres de la saison'!E58),"",'Paramètres de la saison'!E58)</f>
        <v/>
      </c>
      <c r="E33" s="17"/>
      <c r="F33" s="40" t="str">
        <f>IF(ISERROR(VLOOKUP(E33,'Paramètres de la saison'!$H$10:$J$61,3,0)),"",VLOOKUP(E33,'Paramètres de la saison'!$H$10:$J$61,3,0))</f>
        <v/>
      </c>
      <c r="G33" s="17"/>
      <c r="H33" s="17"/>
      <c r="I33" s="17"/>
      <c r="J33" s="17"/>
    </row>
    <row r="34" spans="1:10" s="12" customFormat="1" ht="24.75" customHeight="1" x14ac:dyDescent="0.25">
      <c r="A34" s="37" t="s">
        <v>70</v>
      </c>
      <c r="B34" s="38" t="str">
        <f>IF(ISBLANK('Paramètres de la saison'!C59),"",'Paramètres de la saison'!C59)</f>
        <v/>
      </c>
      <c r="C34" s="39" t="str">
        <f>IF(ISBLANK('Paramètres de la saison'!D59),"",'Paramètres de la saison'!D59)</f>
        <v/>
      </c>
      <c r="D34" s="40" t="str">
        <f>IF(ISBLANK('Paramètres de la saison'!E59),"",'Paramètres de la saison'!E59)</f>
        <v/>
      </c>
      <c r="E34" s="17"/>
      <c r="F34" s="40" t="str">
        <f>IF(ISERROR(VLOOKUP(E34,'Paramètres de la saison'!$H$10:$J$61,3,0)),"",VLOOKUP(E34,'Paramètres de la saison'!$H$10:$J$61,3,0))</f>
        <v/>
      </c>
      <c r="G34" s="17"/>
      <c r="H34" s="17"/>
      <c r="I34" s="17"/>
      <c r="J34" s="17"/>
    </row>
    <row r="35" spans="1:10" s="12" customFormat="1" ht="24.75" customHeight="1" x14ac:dyDescent="0.25">
      <c r="A35" s="37" t="s">
        <v>71</v>
      </c>
      <c r="B35" s="38" t="str">
        <f>IF(ISBLANK('Paramètres de la saison'!C60),"",'Paramètres de la saison'!C60)</f>
        <v/>
      </c>
      <c r="C35" s="39" t="str">
        <f>IF(ISBLANK('Paramètres de la saison'!D60),"",'Paramètres de la saison'!D60)</f>
        <v/>
      </c>
      <c r="D35" s="40" t="str">
        <f>IF(ISBLANK('Paramètres de la saison'!E60),"",'Paramètres de la saison'!E60)</f>
        <v/>
      </c>
      <c r="E35" s="17"/>
      <c r="F35" s="40" t="str">
        <f>IF(ISERROR(VLOOKUP(E35,'Paramètres de la saison'!$H$10:$J$61,3,0)),"",VLOOKUP(E35,'Paramètres de la saison'!$H$10:$J$61,3,0))</f>
        <v/>
      </c>
      <c r="G35" s="17"/>
      <c r="H35" s="17"/>
      <c r="I35" s="17"/>
      <c r="J35" s="17"/>
    </row>
    <row r="36" spans="1:10" s="12" customFormat="1" ht="24.75" customHeight="1" x14ac:dyDescent="0.25">
      <c r="A36" s="37" t="s">
        <v>72</v>
      </c>
      <c r="B36" s="38" t="str">
        <f>IF(ISBLANK('Paramètres de la saison'!C61),"",'Paramètres de la saison'!C61)</f>
        <v/>
      </c>
      <c r="C36" s="39" t="str">
        <f>IF(ISBLANK('Paramètres de la saison'!D61),"",'Paramètres de la saison'!D61)</f>
        <v/>
      </c>
      <c r="D36" s="40" t="str">
        <f>IF(ISBLANK('Paramètres de la saison'!E61),"",'Paramètres de la saison'!E61)</f>
        <v/>
      </c>
      <c r="E36" s="17"/>
      <c r="F36" s="40" t="str">
        <f>IF(ISERROR(VLOOKUP(E36,'Paramètres de la saison'!$H$10:$J$61,3,0)),"",VLOOKUP(E36,'Paramètres de la saison'!$H$10:$J$61,3,0))</f>
        <v/>
      </c>
      <c r="G36" s="17"/>
      <c r="H36" s="17"/>
      <c r="I36" s="17"/>
      <c r="J36" s="17"/>
    </row>
    <row r="37" spans="1:10" s="11" customFormat="1" ht="24.75" customHeight="1" x14ac:dyDescent="0.25">
      <c r="A37" s="14"/>
      <c r="B37" s="13"/>
    </row>
    <row r="38" spans="1:10" s="11" customFormat="1" ht="24.75" customHeight="1" x14ac:dyDescent="0.25">
      <c r="A38" s="14"/>
      <c r="B38" s="13"/>
    </row>
    <row r="39" spans="1:10" s="11" customFormat="1" ht="24.75" customHeight="1" x14ac:dyDescent="0.25">
      <c r="A39" s="14"/>
      <c r="B39" s="13"/>
    </row>
    <row r="40" spans="1:10" s="11" customFormat="1" ht="24.75" customHeight="1" x14ac:dyDescent="0.25">
      <c r="A40" s="14"/>
      <c r="B40" s="13"/>
    </row>
    <row r="41" spans="1:10" s="11" customFormat="1" ht="24.75" customHeight="1" x14ac:dyDescent="0.25">
      <c r="A41" s="14"/>
      <c r="B41" s="13"/>
    </row>
    <row r="42" spans="1:10" s="11" customFormat="1" ht="24.75" customHeight="1" x14ac:dyDescent="0.25">
      <c r="A42" s="14"/>
      <c r="B42" s="13"/>
    </row>
    <row r="43" spans="1:10" s="11" customFormat="1" ht="24.75" customHeight="1" x14ac:dyDescent="0.25">
      <c r="A43" s="14"/>
      <c r="B43" s="13"/>
    </row>
    <row r="44" spans="1:10" s="11" customFormat="1" ht="24.75" customHeight="1" x14ac:dyDescent="0.25">
      <c r="A44" s="14"/>
      <c r="B44" s="13"/>
    </row>
    <row r="45" spans="1:10" s="11" customFormat="1" ht="24.75" customHeight="1" x14ac:dyDescent="0.25">
      <c r="A45" s="14"/>
      <c r="B45" s="13"/>
    </row>
    <row r="46" spans="1:10" s="11" customFormat="1" ht="24.75" customHeight="1" x14ac:dyDescent="0.25">
      <c r="B46" s="13"/>
    </row>
    <row r="47" spans="1:10" s="11" customFormat="1" ht="24.75" customHeight="1" x14ac:dyDescent="0.25">
      <c r="B47" s="13"/>
    </row>
    <row r="48" spans="1:10" s="11" customFormat="1" ht="24.75" customHeight="1" x14ac:dyDescent="0.25">
      <c r="B48" s="13"/>
    </row>
    <row r="49" spans="2:2" s="11" customFormat="1" ht="24.75" customHeight="1" x14ac:dyDescent="0.25">
      <c r="B49" s="13"/>
    </row>
    <row r="50" spans="2:2" s="7" customFormat="1" ht="24.75" customHeight="1" x14ac:dyDescent="0.25">
      <c r="B50" s="6"/>
    </row>
    <row r="51" spans="2:2" s="7" customFormat="1" ht="24.75" customHeight="1" x14ac:dyDescent="0.25">
      <c r="B51" s="6"/>
    </row>
  </sheetData>
  <sheetProtection algorithmName="SHA-512" hashValue="ZVClaQV5OyDMKIGNVFqEIE2tuU9Jezhz/93W5mAUv6d5GCPgqTNvsAC5tqMvoGO0CsQH+jzxADqKrZ6bPqivOg==" saltValue="83PS7s9/569ekpMqV5+c9A==" spinCount="100000" sheet="1" objects="1" scenarios="1"/>
  <phoneticPr fontId="12" type="noConversion"/>
  <pageMargins left="0.35" right="0.33" top="0.53" bottom="0.41" header="0.31496062992125984" footer="0.31496062992125984"/>
  <pageSetup paperSize="9"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EC1B3D-2B72-4A6D-B675-776E9E90FF16}">
          <x14:formula1>
            <xm:f>'Paramètres de la saison'!$H$10:$H$61</xm:f>
          </x14:formula1>
          <xm:sqref>E7:E36 G7:I36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A3E3-A38E-467C-AE01-16E0B1A490EA}">
  <sheetPr>
    <pageSetUpPr fitToPage="1"/>
  </sheetPr>
  <dimension ref="A1:L62"/>
  <sheetViews>
    <sheetView showGridLines="0" topLeftCell="C1" zoomScaleNormal="100" workbookViewId="0">
      <selection activeCell="D3" sqref="D3"/>
    </sheetView>
  </sheetViews>
  <sheetFormatPr baseColWidth="10" defaultRowHeight="14.55" x14ac:dyDescent="0.25"/>
  <cols>
    <col min="1" max="1" width="0" style="24" hidden="1" customWidth="1"/>
    <col min="2" max="2" width="20.125" hidden="1" customWidth="1"/>
    <col min="3" max="3" width="15.125" customWidth="1"/>
    <col min="4" max="4" width="32" customWidth="1"/>
    <col min="5" max="5" width="17.75" style="24" bestFit="1" customWidth="1"/>
    <col min="6" max="6" width="14.75" style="24" customWidth="1"/>
    <col min="7" max="7" width="18.25" hidden="1" customWidth="1"/>
    <col min="8" max="8" width="14.625" customWidth="1"/>
    <col min="9" max="9" width="28.75" customWidth="1"/>
    <col min="10" max="10" width="32.125" customWidth="1"/>
    <col min="11" max="11" width="14.875" style="24" customWidth="1"/>
    <col min="12" max="12" width="31.375" style="24" customWidth="1"/>
  </cols>
  <sheetData>
    <row r="1" spans="1:12" ht="36" x14ac:dyDescent="0.6">
      <c r="C1" s="2" t="s">
        <v>267</v>
      </c>
      <c r="I1" s="111" t="s">
        <v>304</v>
      </c>
    </row>
    <row r="3" spans="1:12" ht="26.35" x14ac:dyDescent="0.4">
      <c r="C3" s="30" t="s">
        <v>0</v>
      </c>
      <c r="D3" s="31">
        <f>'Paramètres de la saison'!C3</f>
        <v>2025</v>
      </c>
    </row>
    <row r="5" spans="1:12" ht="28.6" customHeight="1" x14ac:dyDescent="0.35">
      <c r="C5" s="66"/>
      <c r="D5" s="67" t="s">
        <v>141</v>
      </c>
      <c r="E5" s="68">
        <f ca="1">TODAY()</f>
        <v>45719</v>
      </c>
      <c r="F5" s="68"/>
    </row>
    <row r="6" spans="1:12" ht="18.7" x14ac:dyDescent="0.3">
      <c r="C6" s="78"/>
    </row>
    <row r="8" spans="1:12" s="9" customFormat="1" ht="23.2" x14ac:dyDescent="0.35">
      <c r="A8" s="21"/>
      <c r="C8" s="28" t="s">
        <v>279</v>
      </c>
      <c r="D8" s="8"/>
      <c r="E8" s="25"/>
      <c r="F8" s="25"/>
      <c r="H8" s="28" t="s">
        <v>98</v>
      </c>
      <c r="K8" s="21"/>
      <c r="L8" s="21"/>
    </row>
    <row r="9" spans="1:12" s="9" customFormat="1" ht="24.1" customHeight="1" x14ac:dyDescent="0.2">
      <c r="A9" s="21"/>
      <c r="D9" s="72"/>
      <c r="E9" s="21"/>
      <c r="F9" s="21"/>
      <c r="I9" s="72"/>
      <c r="K9" s="21"/>
      <c r="L9" s="21"/>
    </row>
    <row r="10" spans="1:12" s="9" customFormat="1" ht="25.45" customHeight="1" x14ac:dyDescent="0.2">
      <c r="A10" s="20" t="s">
        <v>273</v>
      </c>
      <c r="B10" s="11" t="s">
        <v>274</v>
      </c>
      <c r="C10" s="92" t="s">
        <v>129</v>
      </c>
      <c r="D10" s="93" t="s">
        <v>130</v>
      </c>
      <c r="E10" s="92" t="s">
        <v>100</v>
      </c>
      <c r="F10" s="103"/>
      <c r="G10" s="101" t="s">
        <v>271</v>
      </c>
      <c r="H10" s="92" t="s">
        <v>129</v>
      </c>
      <c r="I10" s="93" t="s">
        <v>41</v>
      </c>
      <c r="J10" s="93" t="s">
        <v>99</v>
      </c>
      <c r="K10" s="92" t="s">
        <v>100</v>
      </c>
      <c r="L10" s="92" t="s">
        <v>134</v>
      </c>
    </row>
    <row r="11" spans="1:12" s="9" customFormat="1" ht="27" customHeight="1" x14ac:dyDescent="0.2">
      <c r="A11" s="20">
        <v>1</v>
      </c>
      <c r="B11" s="20">
        <f ca="1">SMALL(Résultats!$AS$9:$AS$26,A11)</f>
        <v>1.0002</v>
      </c>
      <c r="C11" s="89">
        <f ca="1">IF(ISERROR(VLOOKUP(B11,Résultats!$AS$9:$AV$26,2,0)),"-",VLOOKUP(B11,Résultats!$AS$9:$AV$26,2,0))</f>
        <v>1</v>
      </c>
      <c r="D11" s="64" t="str">
        <f ca="1">IF(ISERROR(VLOOKUP(B11,Résultats!$AS$9:$AV$26,3,0)),"-",VLOOKUP(B11,Résultats!$AS$9:$AV$26,3,0))</f>
        <v>Red Bull</v>
      </c>
      <c r="E11" s="65">
        <f ca="1">IF(ISERROR(VLOOKUP(B11,Résultats!$AS$9:$AV$26,4,0)),"-",VLOOKUP(B11,Résultats!$AS$9:$AV$26,4,0))</f>
        <v>25</v>
      </c>
      <c r="F11" s="102"/>
      <c r="G11" s="70">
        <f>SMALL(Résultats!$AJ$9:$AJ$60,A11)</f>
        <v>1.0009999999999999</v>
      </c>
      <c r="H11" s="89">
        <f>IF(ISERROR(VLOOKUP(G11,Résultats!$AJ$9:$AN$60,2,0)),"-",VLOOKUP(G11,Résultats!$AJ$9:$AN$60,2,0))</f>
        <v>1</v>
      </c>
      <c r="I11" s="90" t="str">
        <f>IF(ISERROR(VLOOKUP(G11,Résultats!$AJ$9:$AN$60,3,0)),"-",VLOOKUP(G11,Résultats!$AJ$9:$AN$60,3,0))</f>
        <v>Max Verstappen</v>
      </c>
      <c r="J11" s="64" t="str">
        <f>IF(ISERROR(VLOOKUP(I11,'Paramètres de la saison'!$H$10:$J$61,3,0)),"",VLOOKUP(I11,'Paramètres de la saison'!$H$10:$J$61,3,0))</f>
        <v>Red Bull</v>
      </c>
      <c r="K11" s="65">
        <f>IF(ISERROR(VLOOKUP(G11,Résultats!$AJ$9:$AN$60,4,0)),"-",VLOOKUP(G11,Résultats!$AJ$9:$AN$60,4,0))</f>
        <v>25</v>
      </c>
      <c r="L11" s="91" t="str">
        <f>IF(COUNTIF('Résumé des Grands Prix'!$E$7:$E$36,Classements!I11)=0,"-",COUNTIF('Résumé des Grands Prix'!$E$7:$E$36,Classements!I11))</f>
        <v>-</v>
      </c>
    </row>
    <row r="12" spans="1:12" s="9" customFormat="1" ht="27" customHeight="1" x14ac:dyDescent="0.2">
      <c r="A12" s="20">
        <v>2</v>
      </c>
      <c r="B12" s="20">
        <f ca="1">SMALL(Résultats!$AS$9:$AS$26,A12)</f>
        <v>2.0001000000000002</v>
      </c>
      <c r="C12" s="89">
        <f ca="1">IF(ISERROR(VLOOKUP(B12,Résultats!$AS$9:$AV$26,2,0)),"-",VLOOKUP(B12,Résultats!$AS$9:$AV$26,2,0))</f>
        <v>2</v>
      </c>
      <c r="D12" s="64" t="str">
        <f ca="1">IF(ISERROR(VLOOKUP(B12,Résultats!$AS$9:$AV$26,3,0)),"-",VLOOKUP(B12,Résultats!$AS$9:$AV$26,3,0))</f>
        <v>Mercedes</v>
      </c>
      <c r="E12" s="65">
        <f ca="1">IF(ISERROR(VLOOKUP(B12,Résultats!$AS$9:$AV$26,4,0)),"-",VLOOKUP(B12,Résultats!$AS$9:$AV$26,4,0))</f>
        <v>0</v>
      </c>
      <c r="F12" s="102"/>
      <c r="G12" s="70">
        <f>SMALL(Résultats!$AJ$9:$AJ$60,A12)</f>
        <v>2.004</v>
      </c>
      <c r="H12" s="89">
        <f>IF(ISERROR(VLOOKUP(G12,Résultats!$AJ$9:$AN$60,2,0)),"-",VLOOKUP(G12,Résultats!$AJ$9:$AN$60,2,0))</f>
        <v>2</v>
      </c>
      <c r="I12" s="90" t="str">
        <f>IF(ISERROR(VLOOKUP(G12,Résultats!$AJ$9:$AN$60,3,0)),"-",VLOOKUP(G12,Résultats!$AJ$9:$AN$60,3,0))</f>
        <v>Lando Norris</v>
      </c>
      <c r="J12" s="64" t="str">
        <f>IF(ISERROR(VLOOKUP(I12,'Paramètres de la saison'!$H$10:$J$61,3,0)),"",VLOOKUP(I12,'Paramètres de la saison'!$H$10:$J$61,3,0))</f>
        <v>McLaren</v>
      </c>
      <c r="K12" s="65">
        <f>IF(ISERROR(VLOOKUP(G12,Résultats!$AJ$9:$AN$60,4,0)),"-",VLOOKUP(G12,Résultats!$AJ$9:$AN$60,4,0))</f>
        <v>0</v>
      </c>
      <c r="L12" s="91" t="str">
        <f>IF(COUNTIF('Résumé des Grands Prix'!$E$7:$E$36,Classements!I12)=0,"-",COUNTIF('Résumé des Grands Prix'!$E$7:$E$36,Classements!I12))</f>
        <v>-</v>
      </c>
    </row>
    <row r="13" spans="1:12" s="9" customFormat="1" ht="27" customHeight="1" x14ac:dyDescent="0.2">
      <c r="A13" s="20">
        <v>3</v>
      </c>
      <c r="B13" s="20">
        <f ca="1">SMALL(Résultats!$AS$9:$AS$26,A13)</f>
        <v>2.0003000000000002</v>
      </c>
      <c r="C13" s="89">
        <f ca="1">IF(ISERROR(VLOOKUP(B13,Résultats!$AS$9:$AV$26,2,0)),"-",VLOOKUP(B13,Résultats!$AS$9:$AV$26,2,0))</f>
        <v>2</v>
      </c>
      <c r="D13" s="64" t="str">
        <f ca="1">IF(ISERROR(VLOOKUP(B13,Résultats!$AS$9:$AV$26,3,0)),"-",VLOOKUP(B13,Résultats!$AS$9:$AV$26,3,0))</f>
        <v>McLaren</v>
      </c>
      <c r="E13" s="65">
        <f ca="1">IF(ISERROR(VLOOKUP(B13,Résultats!$AS$9:$AV$26,4,0)),"-",VLOOKUP(B13,Résultats!$AS$9:$AV$26,4,0))</f>
        <v>0</v>
      </c>
      <c r="F13" s="102"/>
      <c r="G13" s="70">
        <f>SMALL(Résultats!$AJ$9:$AJ$60,A13)</f>
        <v>2.0049999999999999</v>
      </c>
      <c r="H13" s="89">
        <f>IF(ISERROR(VLOOKUP(G13,Résultats!$AJ$9:$AN$60,2,0)),"-",VLOOKUP(G13,Résultats!$AJ$9:$AN$60,2,0))</f>
        <v>2</v>
      </c>
      <c r="I13" s="90" t="str">
        <f>IF(ISERROR(VLOOKUP(G13,Résultats!$AJ$9:$AN$60,3,0)),"-",VLOOKUP(G13,Résultats!$AJ$9:$AN$60,3,0))</f>
        <v>Gabriel Bortoleto</v>
      </c>
      <c r="J13" s="64" t="str">
        <f>IF(ISERROR(VLOOKUP(I13,'Paramètres de la saison'!$H$10:$J$61,3,0)),"",VLOOKUP(I13,'Paramètres de la saison'!$H$10:$J$61,3,0))</f>
        <v>Kick Sauber</v>
      </c>
      <c r="K13" s="65">
        <f>IF(ISERROR(VLOOKUP(G13,Résultats!$AJ$9:$AN$60,4,0)),"-",VLOOKUP(G13,Résultats!$AJ$9:$AN$60,4,0))</f>
        <v>0</v>
      </c>
      <c r="L13" s="91" t="str">
        <f>IF(COUNTIF('Résumé des Grands Prix'!$E$7:$E$36,Classements!I13)=0,"-",COUNTIF('Résumé des Grands Prix'!$E$7:$E$36,Classements!I13))</f>
        <v>-</v>
      </c>
    </row>
    <row r="14" spans="1:12" s="9" customFormat="1" ht="27" customHeight="1" x14ac:dyDescent="0.2">
      <c r="A14" s="20">
        <v>4</v>
      </c>
      <c r="B14" s="20">
        <f ca="1">SMALL(Résultats!$AS$9:$AS$26,A14)</f>
        <v>2.0004</v>
      </c>
      <c r="C14" s="89">
        <f ca="1">IF(ISERROR(VLOOKUP(B14,Résultats!$AS$9:$AV$26,2,0)),"-",VLOOKUP(B14,Résultats!$AS$9:$AV$26,2,0))</f>
        <v>2</v>
      </c>
      <c r="D14" s="64" t="str">
        <f ca="1">IF(ISERROR(VLOOKUP(B14,Résultats!$AS$9:$AV$26,3,0)),"-",VLOOKUP(B14,Résultats!$AS$9:$AV$26,3,0))</f>
        <v>Aston Martin</v>
      </c>
      <c r="E14" s="65">
        <f ca="1">IF(ISERROR(VLOOKUP(B14,Résultats!$AS$9:$AV$26,4,0)),"-",VLOOKUP(B14,Résultats!$AS$9:$AV$26,4,0))</f>
        <v>0</v>
      </c>
      <c r="F14" s="102"/>
      <c r="G14" s="70">
        <f>SMALL(Résultats!$AJ$9:$AJ$60,A14)</f>
        <v>2.0059999999999998</v>
      </c>
      <c r="H14" s="89">
        <f>IF(ISERROR(VLOOKUP(G14,Résultats!$AJ$9:$AN$60,2,0)),"-",VLOOKUP(G14,Résultats!$AJ$9:$AN$60,2,0))</f>
        <v>2</v>
      </c>
      <c r="I14" s="90" t="str">
        <f>IF(ISERROR(VLOOKUP(G14,Résultats!$AJ$9:$AN$60,3,0)),"-",VLOOKUP(G14,Résultats!$AJ$9:$AN$60,3,0))</f>
        <v>Isack Hadjar</v>
      </c>
      <c r="J14" s="64" t="str">
        <f>IF(ISERROR(VLOOKUP(I14,'Paramètres de la saison'!$H$10:$J$61,3,0)),"",VLOOKUP(I14,'Paramètres de la saison'!$H$10:$J$61,3,0))</f>
        <v>Racing Bulls</v>
      </c>
      <c r="K14" s="65">
        <f>IF(ISERROR(VLOOKUP(G14,Résultats!$AJ$9:$AN$60,4,0)),"-",VLOOKUP(G14,Résultats!$AJ$9:$AN$60,4,0))</f>
        <v>0</v>
      </c>
      <c r="L14" s="91" t="str">
        <f>IF(COUNTIF('Résumé des Grands Prix'!$E$7:$E$36,Classements!I14)=0,"-",COUNTIF('Résumé des Grands Prix'!$E$7:$E$36,Classements!I14))</f>
        <v>-</v>
      </c>
    </row>
    <row r="15" spans="1:12" s="9" customFormat="1" ht="27" customHeight="1" x14ac:dyDescent="0.2">
      <c r="A15" s="20">
        <v>5</v>
      </c>
      <c r="B15" s="20">
        <f ca="1">SMALL(Résultats!$AS$9:$AS$26,A15)</f>
        <v>2.0005000000000002</v>
      </c>
      <c r="C15" s="89">
        <f ca="1">IF(ISERROR(VLOOKUP(B15,Résultats!$AS$9:$AV$26,2,0)),"-",VLOOKUP(B15,Résultats!$AS$9:$AV$26,2,0))</f>
        <v>2</v>
      </c>
      <c r="D15" s="64" t="str">
        <f ca="1">IF(ISERROR(VLOOKUP(B15,Résultats!$AS$9:$AV$26,3,0)),"-",VLOOKUP(B15,Résultats!$AS$9:$AV$26,3,0))</f>
        <v>Alpine</v>
      </c>
      <c r="E15" s="65">
        <f ca="1">IF(ISERROR(VLOOKUP(B15,Résultats!$AS$9:$AV$26,4,0)),"-",VLOOKUP(B15,Résultats!$AS$9:$AV$26,4,0))</f>
        <v>0</v>
      </c>
      <c r="F15" s="102"/>
      <c r="G15" s="70">
        <f>SMALL(Résultats!$AJ$9:$AJ$60,A15)</f>
        <v>2.0070000000000001</v>
      </c>
      <c r="H15" s="89">
        <f>IF(ISERROR(VLOOKUP(G15,Résultats!$AJ$9:$AN$60,2,0)),"-",VLOOKUP(G15,Résultats!$AJ$9:$AN$60,2,0))</f>
        <v>2</v>
      </c>
      <c r="I15" s="90" t="str">
        <f>IF(ISERROR(VLOOKUP(G15,Résultats!$AJ$9:$AN$60,3,0)),"-",VLOOKUP(G15,Résultats!$AJ$9:$AN$60,3,0))</f>
        <v>Jack Doohan</v>
      </c>
      <c r="J15" s="64" t="str">
        <f>IF(ISERROR(VLOOKUP(I15,'Paramètres de la saison'!$H$10:$J$61,3,0)),"",VLOOKUP(I15,'Paramètres de la saison'!$H$10:$J$61,3,0))</f>
        <v>Alpine</v>
      </c>
      <c r="K15" s="65">
        <f>IF(ISERROR(VLOOKUP(G15,Résultats!$AJ$9:$AN$60,4,0)),"-",VLOOKUP(G15,Résultats!$AJ$9:$AN$60,4,0))</f>
        <v>0</v>
      </c>
      <c r="L15" s="91" t="str">
        <f>IF(COUNTIF('Résumé des Grands Prix'!$E$7:$E$36,Classements!I15)=0,"-",COUNTIF('Résumé des Grands Prix'!$E$7:$E$36,Classements!I15))</f>
        <v>-</v>
      </c>
    </row>
    <row r="16" spans="1:12" s="9" customFormat="1" ht="27" customHeight="1" x14ac:dyDescent="0.2">
      <c r="A16" s="20">
        <v>6</v>
      </c>
      <c r="B16" s="20">
        <f ca="1">SMALL(Résultats!$AS$9:$AS$26,A16)</f>
        <v>2.0005999999999999</v>
      </c>
      <c r="C16" s="89">
        <f ca="1">IF(ISERROR(VLOOKUP(B16,Résultats!$AS$9:$AV$26,2,0)),"-",VLOOKUP(B16,Résultats!$AS$9:$AV$26,2,0))</f>
        <v>2</v>
      </c>
      <c r="D16" s="64" t="str">
        <f ca="1">IF(ISERROR(VLOOKUP(B16,Résultats!$AS$9:$AV$26,3,0)),"-",VLOOKUP(B16,Résultats!$AS$9:$AV$26,3,0))</f>
        <v>Ferrari</v>
      </c>
      <c r="E16" s="65">
        <f ca="1">IF(ISERROR(VLOOKUP(B16,Résultats!$AS$9:$AV$26,4,0)),"-",VLOOKUP(B16,Résultats!$AS$9:$AV$26,4,0))</f>
        <v>0</v>
      </c>
      <c r="F16" s="102"/>
      <c r="G16" s="70">
        <f>SMALL(Résultats!$AJ$9:$AJ$60,A16)</f>
        <v>2.0099999999999998</v>
      </c>
      <c r="H16" s="89">
        <f>IF(ISERROR(VLOOKUP(G16,Résultats!$AJ$9:$AN$60,2,0)),"-",VLOOKUP(G16,Résultats!$AJ$9:$AN$60,2,0))</f>
        <v>2</v>
      </c>
      <c r="I16" s="90" t="str">
        <f>IF(ISERROR(VLOOKUP(G16,Résultats!$AJ$9:$AN$60,3,0)),"-",VLOOKUP(G16,Résultats!$AJ$9:$AN$60,3,0))</f>
        <v>Pierre Gasly</v>
      </c>
      <c r="J16" s="64" t="str">
        <f>IF(ISERROR(VLOOKUP(I16,'Paramètres de la saison'!$H$10:$J$61,3,0)),"",VLOOKUP(I16,'Paramètres de la saison'!$H$10:$J$61,3,0))</f>
        <v>Alpine</v>
      </c>
      <c r="K16" s="65">
        <f>IF(ISERROR(VLOOKUP(G16,Résultats!$AJ$9:$AN$60,4,0)),"-",VLOOKUP(G16,Résultats!$AJ$9:$AN$60,4,0))</f>
        <v>0</v>
      </c>
      <c r="L16" s="91" t="str">
        <f>IF(COUNTIF('Résumé des Grands Prix'!$E$7:$E$36,Classements!I16)=0,"-",COUNTIF('Résumé des Grands Prix'!$E$7:$E$36,Classements!I16))</f>
        <v>-</v>
      </c>
    </row>
    <row r="17" spans="1:12" s="9" customFormat="1" ht="27" customHeight="1" x14ac:dyDescent="0.2">
      <c r="A17" s="20">
        <v>7</v>
      </c>
      <c r="B17" s="20">
        <f ca="1">SMALL(Résultats!$AS$9:$AS$26,A17)</f>
        <v>2.0007000000000001</v>
      </c>
      <c r="C17" s="89">
        <f ca="1">IF(ISERROR(VLOOKUP(B17,Résultats!$AS$9:$AV$26,2,0)),"-",VLOOKUP(B17,Résultats!$AS$9:$AV$26,2,0))</f>
        <v>2</v>
      </c>
      <c r="D17" s="64" t="str">
        <f ca="1">IF(ISERROR(VLOOKUP(B17,Résultats!$AS$9:$AV$26,3,0)),"-",VLOOKUP(B17,Résultats!$AS$9:$AV$26,3,0))</f>
        <v>Racing Bulls</v>
      </c>
      <c r="E17" s="65">
        <f ca="1">IF(ISERROR(VLOOKUP(B17,Résultats!$AS$9:$AV$26,4,0)),"-",VLOOKUP(B17,Résultats!$AS$9:$AV$26,4,0))</f>
        <v>0</v>
      </c>
      <c r="F17" s="102"/>
      <c r="G17" s="70">
        <f>SMALL(Résultats!$AJ$9:$AJ$60,A17)</f>
        <v>2.012</v>
      </c>
      <c r="H17" s="89">
        <f>IF(ISERROR(VLOOKUP(G17,Résultats!$AJ$9:$AN$60,2,0)),"-",VLOOKUP(G17,Résultats!$AJ$9:$AN$60,2,0))</f>
        <v>2</v>
      </c>
      <c r="I17" s="90" t="str">
        <f>IF(ISERROR(VLOOKUP(G17,Résultats!$AJ$9:$AN$60,3,0)),"-",VLOOKUP(G17,Résultats!$AJ$9:$AN$60,3,0))</f>
        <v>Andrea Kimi Antonelli</v>
      </c>
      <c r="J17" s="64" t="str">
        <f>IF(ISERROR(VLOOKUP(I17,'Paramètres de la saison'!$H$10:$J$61,3,0)),"",VLOOKUP(I17,'Paramètres de la saison'!$H$10:$J$61,3,0))</f>
        <v>Mercedes</v>
      </c>
      <c r="K17" s="65">
        <f>IF(ISERROR(VLOOKUP(G17,Résultats!$AJ$9:$AN$60,4,0)),"-",VLOOKUP(G17,Résultats!$AJ$9:$AN$60,4,0))</f>
        <v>0</v>
      </c>
      <c r="L17" s="91" t="str">
        <f>IF(COUNTIF('Résumé des Grands Prix'!$E$7:$E$36,Classements!I17)=0,"-",COUNTIF('Résumé des Grands Prix'!$E$7:$E$36,Classements!I17))</f>
        <v>-</v>
      </c>
    </row>
    <row r="18" spans="1:12" s="9" customFormat="1" ht="27" customHeight="1" x14ac:dyDescent="0.2">
      <c r="A18" s="20">
        <v>8</v>
      </c>
      <c r="B18" s="20">
        <f ca="1">SMALL(Résultats!$AS$9:$AS$26,A18)</f>
        <v>2.0007999999999999</v>
      </c>
      <c r="C18" s="89">
        <f ca="1">IF(ISERROR(VLOOKUP(B18,Résultats!$AS$9:$AV$26,2,0)),"-",VLOOKUP(B18,Résultats!$AS$9:$AV$26,2,0))</f>
        <v>2</v>
      </c>
      <c r="D18" s="64" t="str">
        <f ca="1">IF(ISERROR(VLOOKUP(B18,Résultats!$AS$9:$AV$26,3,0)),"-",VLOOKUP(B18,Résultats!$AS$9:$AV$26,3,0))</f>
        <v>Kick Sauber</v>
      </c>
      <c r="E18" s="65">
        <f ca="1">IF(ISERROR(VLOOKUP(B18,Résultats!$AS$9:$AV$26,4,0)),"-",VLOOKUP(B18,Résultats!$AS$9:$AV$26,4,0))</f>
        <v>0</v>
      </c>
      <c r="F18" s="102"/>
      <c r="G18" s="70">
        <f>SMALL(Résultats!$AJ$9:$AJ$60,A18)</f>
        <v>2.0139999999999998</v>
      </c>
      <c r="H18" s="89">
        <f>IF(ISERROR(VLOOKUP(G18,Résultats!$AJ$9:$AN$60,2,0)),"-",VLOOKUP(G18,Résultats!$AJ$9:$AN$60,2,0))</f>
        <v>2</v>
      </c>
      <c r="I18" s="90" t="str">
        <f>IF(ISERROR(VLOOKUP(G18,Résultats!$AJ$9:$AN$60,3,0)),"-",VLOOKUP(G18,Résultats!$AJ$9:$AN$60,3,0))</f>
        <v>Fernando Alonso</v>
      </c>
      <c r="J18" s="64" t="str">
        <f>IF(ISERROR(VLOOKUP(I18,'Paramètres de la saison'!$H$10:$J$61,3,0)),"",VLOOKUP(I18,'Paramètres de la saison'!$H$10:$J$61,3,0))</f>
        <v>Aston Martin</v>
      </c>
      <c r="K18" s="65">
        <f>IF(ISERROR(VLOOKUP(G18,Résultats!$AJ$9:$AN$60,4,0)),"-",VLOOKUP(G18,Résultats!$AJ$9:$AN$60,4,0))</f>
        <v>0</v>
      </c>
      <c r="L18" s="91" t="str">
        <f>IF(COUNTIF('Résumé des Grands Prix'!$E$7:$E$36,Classements!I18)=0,"-",COUNTIF('Résumé des Grands Prix'!$E$7:$E$36,Classements!I18))</f>
        <v>-</v>
      </c>
    </row>
    <row r="19" spans="1:12" s="9" customFormat="1" ht="27" customHeight="1" x14ac:dyDescent="0.2">
      <c r="A19" s="20">
        <v>9</v>
      </c>
      <c r="B19" s="20">
        <f ca="1">SMALL(Résultats!$AS$9:$AS$26,A19)</f>
        <v>2.0009000000000001</v>
      </c>
      <c r="C19" s="89">
        <f ca="1">IF(ISERROR(VLOOKUP(B19,Résultats!$AS$9:$AV$26,2,0)),"-",VLOOKUP(B19,Résultats!$AS$9:$AV$26,2,0))</f>
        <v>2</v>
      </c>
      <c r="D19" s="64" t="str">
        <f ca="1">IF(ISERROR(VLOOKUP(B19,Résultats!$AS$9:$AV$26,3,0)),"-",VLOOKUP(B19,Résultats!$AS$9:$AV$26,3,0))</f>
        <v>Haas</v>
      </c>
      <c r="E19" s="65">
        <f ca="1">IF(ISERROR(VLOOKUP(B19,Résultats!$AS$9:$AV$26,4,0)),"-",VLOOKUP(B19,Résultats!$AS$9:$AV$26,4,0))</f>
        <v>0</v>
      </c>
      <c r="F19" s="102"/>
      <c r="G19" s="70">
        <f>SMALL(Résultats!$AJ$9:$AJ$60,A19)</f>
        <v>2.016</v>
      </c>
      <c r="H19" s="89">
        <f>IF(ISERROR(VLOOKUP(G19,Résultats!$AJ$9:$AN$60,2,0)),"-",VLOOKUP(G19,Résultats!$AJ$9:$AN$60,2,0))</f>
        <v>2</v>
      </c>
      <c r="I19" s="90" t="str">
        <f>IF(ISERROR(VLOOKUP(G19,Résultats!$AJ$9:$AN$60,3,0)),"-",VLOOKUP(G19,Résultats!$AJ$9:$AN$60,3,0))</f>
        <v>Charles Leclerc</v>
      </c>
      <c r="J19" s="64" t="str">
        <f>IF(ISERROR(VLOOKUP(I19,'Paramètres de la saison'!$H$10:$J$61,3,0)),"",VLOOKUP(I19,'Paramètres de la saison'!$H$10:$J$61,3,0))</f>
        <v>Ferrari</v>
      </c>
      <c r="K19" s="65">
        <f>IF(ISERROR(VLOOKUP(G19,Résultats!$AJ$9:$AN$60,4,0)),"-",VLOOKUP(G19,Résultats!$AJ$9:$AN$60,4,0))</f>
        <v>0</v>
      </c>
      <c r="L19" s="91" t="str">
        <f>IF(COUNTIF('Résumé des Grands Prix'!$E$7:$E$36,Classements!I19)=0,"-",COUNTIF('Résumé des Grands Prix'!$E$7:$E$36,Classements!I19))</f>
        <v>-</v>
      </c>
    </row>
    <row r="20" spans="1:12" s="9" customFormat="1" ht="27" customHeight="1" x14ac:dyDescent="0.2">
      <c r="A20" s="20">
        <v>10</v>
      </c>
      <c r="B20" s="20">
        <f ca="1">SMALL(Résultats!$AS$9:$AS$26,A20)</f>
        <v>2.0009999999999999</v>
      </c>
      <c r="C20" s="89">
        <f ca="1">IF(ISERROR(VLOOKUP(B20,Résultats!$AS$9:$AV$26,2,0)),"-",VLOOKUP(B20,Résultats!$AS$9:$AV$26,2,0))</f>
        <v>2</v>
      </c>
      <c r="D20" s="64" t="str">
        <f ca="1">IF(ISERROR(VLOOKUP(B20,Résultats!$AS$9:$AV$26,3,0)),"-",VLOOKUP(B20,Résultats!$AS$9:$AV$26,3,0))</f>
        <v>Williams</v>
      </c>
      <c r="E20" s="65">
        <f ca="1">IF(ISERROR(VLOOKUP(B20,Résultats!$AS$9:$AV$26,4,0)),"-",VLOOKUP(B20,Résultats!$AS$9:$AV$26,4,0))</f>
        <v>0</v>
      </c>
      <c r="F20" s="102"/>
      <c r="G20" s="70">
        <f>SMALL(Résultats!$AJ$9:$AJ$60,A20)</f>
        <v>2.0179999999999998</v>
      </c>
      <c r="H20" s="89">
        <f>IF(ISERROR(VLOOKUP(G20,Résultats!$AJ$9:$AN$60,2,0)),"-",VLOOKUP(G20,Résultats!$AJ$9:$AN$60,2,0))</f>
        <v>2</v>
      </c>
      <c r="I20" s="90" t="str">
        <f>IF(ISERROR(VLOOKUP(G20,Résultats!$AJ$9:$AN$60,3,0)),"-",VLOOKUP(G20,Résultats!$AJ$9:$AN$60,3,0))</f>
        <v>Lance Stroll</v>
      </c>
      <c r="J20" s="64" t="str">
        <f>IF(ISERROR(VLOOKUP(I20,'Paramètres de la saison'!$H$10:$J$61,3,0)),"",VLOOKUP(I20,'Paramètres de la saison'!$H$10:$J$61,3,0))</f>
        <v>Aston Martin</v>
      </c>
      <c r="K20" s="65">
        <f>IF(ISERROR(VLOOKUP(G20,Résultats!$AJ$9:$AN$60,4,0)),"-",VLOOKUP(G20,Résultats!$AJ$9:$AN$60,4,0))</f>
        <v>0</v>
      </c>
      <c r="L20" s="91" t="str">
        <f>IF(COUNTIF('Résumé des Grands Prix'!$E$7:$E$36,Classements!I20)=0,"-",COUNTIF('Résumé des Grands Prix'!$E$7:$E$36,Classements!I20))</f>
        <v>-</v>
      </c>
    </row>
    <row r="21" spans="1:12" s="9" customFormat="1" ht="27" customHeight="1" x14ac:dyDescent="0.2">
      <c r="A21" s="20">
        <v>11</v>
      </c>
      <c r="B21" s="20" t="e">
        <f ca="1">SMALL(Résultats!$AS$9:$AS$26,A21)</f>
        <v>#NUM!</v>
      </c>
      <c r="C21" s="89" t="str">
        <f ca="1">IF(ISERROR(VLOOKUP(B21,Résultats!$AS$9:$AV$26,2,0)),"-",VLOOKUP(B21,Résultats!$AS$9:$AV$26,2,0))</f>
        <v>-</v>
      </c>
      <c r="D21" s="64" t="str">
        <f ca="1">IF(ISERROR(VLOOKUP(B21,Résultats!$AS$9:$AV$26,3,0)),"-",VLOOKUP(B21,Résultats!$AS$9:$AV$26,3,0))</f>
        <v>-</v>
      </c>
      <c r="E21" s="65" t="str">
        <f ca="1">IF(ISERROR(VLOOKUP(B21,Résultats!$AS$9:$AV$26,4,0)),"-",VLOOKUP(B21,Résultats!$AS$9:$AV$26,4,0))</f>
        <v>-</v>
      </c>
      <c r="F21" s="102"/>
      <c r="G21" s="70">
        <f>SMALL(Résultats!$AJ$9:$AJ$60,A21)</f>
        <v>2.0219999999999998</v>
      </c>
      <c r="H21" s="89">
        <f>IF(ISERROR(VLOOKUP(G21,Résultats!$AJ$9:$AN$60,2,0)),"-",VLOOKUP(G21,Résultats!$AJ$9:$AN$60,2,0))</f>
        <v>2</v>
      </c>
      <c r="I21" s="90" t="str">
        <f>IF(ISERROR(VLOOKUP(G21,Résultats!$AJ$9:$AN$60,3,0)),"-",VLOOKUP(G21,Résultats!$AJ$9:$AN$60,3,0))</f>
        <v>Yuki Tsunoda</v>
      </c>
      <c r="J21" s="64" t="str">
        <f>IF(ISERROR(VLOOKUP(I21,'Paramètres de la saison'!$H$10:$J$61,3,0)),"",VLOOKUP(I21,'Paramètres de la saison'!$H$10:$J$61,3,0))</f>
        <v>Racing Bulls</v>
      </c>
      <c r="K21" s="65">
        <f>IF(ISERROR(VLOOKUP(G21,Résultats!$AJ$9:$AN$60,4,0)),"-",VLOOKUP(G21,Résultats!$AJ$9:$AN$60,4,0))</f>
        <v>0</v>
      </c>
      <c r="L21" s="91" t="str">
        <f>IF(COUNTIF('Résumé des Grands Prix'!$E$7:$E$36,Classements!I21)=0,"-",COUNTIF('Résumé des Grands Prix'!$E$7:$E$36,Classements!I21))</f>
        <v>-</v>
      </c>
    </row>
    <row r="22" spans="1:12" s="9" customFormat="1" ht="27" customHeight="1" x14ac:dyDescent="0.2">
      <c r="A22" s="20">
        <v>12</v>
      </c>
      <c r="B22" s="20" t="e">
        <f ca="1">SMALL(Résultats!$AS$9:$AS$26,A22)</f>
        <v>#NUM!</v>
      </c>
      <c r="C22" s="89" t="str">
        <f ca="1">IF(ISERROR(VLOOKUP(B22,Résultats!$AS$9:$AV$26,2,0)),"-",VLOOKUP(B22,Résultats!$AS$9:$AV$26,2,0))</f>
        <v>-</v>
      </c>
      <c r="D22" s="64" t="str">
        <f ca="1">IF(ISERROR(VLOOKUP(B22,Résultats!$AS$9:$AV$26,3,0)),"-",VLOOKUP(B22,Résultats!$AS$9:$AV$26,3,0))</f>
        <v>-</v>
      </c>
      <c r="E22" s="65" t="str">
        <f ca="1">IF(ISERROR(VLOOKUP(B22,Résultats!$AS$9:$AV$26,4,0)),"-",VLOOKUP(B22,Résultats!$AS$9:$AV$26,4,0))</f>
        <v>-</v>
      </c>
      <c r="F22" s="102"/>
      <c r="G22" s="70">
        <f>SMALL(Résultats!$AJ$9:$AJ$60,A22)</f>
        <v>2.0230000000000001</v>
      </c>
      <c r="H22" s="89">
        <f>IF(ISERROR(VLOOKUP(G22,Résultats!$AJ$9:$AN$60,2,0)),"-",VLOOKUP(G22,Résultats!$AJ$9:$AN$60,2,0))</f>
        <v>2</v>
      </c>
      <c r="I22" s="90" t="str">
        <f>IF(ISERROR(VLOOKUP(G22,Résultats!$AJ$9:$AN$60,3,0)),"-",VLOOKUP(G22,Résultats!$AJ$9:$AN$60,3,0))</f>
        <v>Alexander Albon</v>
      </c>
      <c r="J22" s="64" t="str">
        <f>IF(ISERROR(VLOOKUP(I22,'Paramètres de la saison'!$H$10:$J$61,3,0)),"",VLOOKUP(I22,'Paramètres de la saison'!$H$10:$J$61,3,0))</f>
        <v>Williams</v>
      </c>
      <c r="K22" s="65">
        <f>IF(ISERROR(VLOOKUP(G22,Résultats!$AJ$9:$AN$60,4,0)),"-",VLOOKUP(G22,Résultats!$AJ$9:$AN$60,4,0))</f>
        <v>0</v>
      </c>
      <c r="L22" s="91" t="str">
        <f>IF(COUNTIF('Résumé des Grands Prix'!$E$7:$E$36,Classements!I22)=0,"-",COUNTIF('Résumé des Grands Prix'!$E$7:$E$36,Classements!I22))</f>
        <v>-</v>
      </c>
    </row>
    <row r="23" spans="1:12" s="9" customFormat="1" ht="27" customHeight="1" x14ac:dyDescent="0.2">
      <c r="A23" s="20">
        <v>13</v>
      </c>
      <c r="B23" s="20" t="e">
        <f ca="1">SMALL(Résultats!$AS$9:$AS$26,A23)</f>
        <v>#NUM!</v>
      </c>
      <c r="C23" s="89" t="str">
        <f ca="1">IF(ISERROR(VLOOKUP(B23,Résultats!$AS$9:$AV$26,2,0)),"-",VLOOKUP(B23,Résultats!$AS$9:$AV$26,2,0))</f>
        <v>-</v>
      </c>
      <c r="D23" s="64" t="str">
        <f ca="1">IF(ISERROR(VLOOKUP(B23,Résultats!$AS$9:$AV$26,3,0)),"-",VLOOKUP(B23,Résultats!$AS$9:$AV$26,3,0))</f>
        <v>-</v>
      </c>
      <c r="E23" s="65" t="str">
        <f ca="1">IF(ISERROR(VLOOKUP(B23,Résultats!$AS$9:$AV$26,4,0)),"-",VLOOKUP(B23,Résultats!$AS$9:$AV$26,4,0))</f>
        <v>-</v>
      </c>
      <c r="F23" s="102"/>
      <c r="G23" s="70">
        <f>SMALL(Résultats!$AJ$9:$AJ$60,A23)</f>
        <v>2.0270000000000001</v>
      </c>
      <c r="H23" s="89">
        <f>IF(ISERROR(VLOOKUP(G23,Résultats!$AJ$9:$AN$60,2,0)),"-",VLOOKUP(G23,Résultats!$AJ$9:$AN$60,2,0))</f>
        <v>2</v>
      </c>
      <c r="I23" s="90" t="str">
        <f>IF(ISERROR(VLOOKUP(G23,Résultats!$AJ$9:$AN$60,3,0)),"-",VLOOKUP(G23,Résultats!$AJ$9:$AN$60,3,0))</f>
        <v>Nico Hülkenberg</v>
      </c>
      <c r="J23" s="64" t="str">
        <f>IF(ISERROR(VLOOKUP(I23,'Paramètres de la saison'!$H$10:$J$61,3,0)),"",VLOOKUP(I23,'Paramètres de la saison'!$H$10:$J$61,3,0))</f>
        <v>Kick Sauber</v>
      </c>
      <c r="K23" s="65">
        <f>IF(ISERROR(VLOOKUP(G23,Résultats!$AJ$9:$AN$60,4,0)),"-",VLOOKUP(G23,Résultats!$AJ$9:$AN$60,4,0))</f>
        <v>0</v>
      </c>
      <c r="L23" s="91" t="str">
        <f>IF(COUNTIF('Résumé des Grands Prix'!$E$7:$E$36,Classements!I23)=0,"-",COUNTIF('Résumé des Grands Prix'!$E$7:$E$36,Classements!I23))</f>
        <v>-</v>
      </c>
    </row>
    <row r="24" spans="1:12" s="9" customFormat="1" ht="27" customHeight="1" x14ac:dyDescent="0.2">
      <c r="A24" s="20">
        <v>14</v>
      </c>
      <c r="B24" s="20" t="e">
        <f ca="1">SMALL(Résultats!$AS$9:$AS$26,A24)</f>
        <v>#NUM!</v>
      </c>
      <c r="C24" s="89" t="str">
        <f ca="1">IF(ISERROR(VLOOKUP(B24,Résultats!$AS$9:$AV$26,2,0)),"-",VLOOKUP(B24,Résultats!$AS$9:$AV$26,2,0))</f>
        <v>-</v>
      </c>
      <c r="D24" s="64" t="str">
        <f ca="1">IF(ISERROR(VLOOKUP(B24,Résultats!$AS$9:$AV$26,3,0)),"-",VLOOKUP(B24,Résultats!$AS$9:$AV$26,3,0))</f>
        <v>-</v>
      </c>
      <c r="E24" s="65" t="str">
        <f ca="1">IF(ISERROR(VLOOKUP(B24,Résultats!$AS$9:$AV$26,4,0)),"-",VLOOKUP(B24,Résultats!$AS$9:$AV$26,4,0))</f>
        <v>-</v>
      </c>
      <c r="F24" s="102"/>
      <c r="G24" s="70">
        <f>SMALL(Résultats!$AJ$9:$AJ$60,A24)</f>
        <v>2.0299999999999998</v>
      </c>
      <c r="H24" s="89">
        <f>IF(ISERROR(VLOOKUP(G24,Résultats!$AJ$9:$AN$60,2,0)),"-",VLOOKUP(G24,Résultats!$AJ$9:$AN$60,2,0))</f>
        <v>2</v>
      </c>
      <c r="I24" s="90" t="str">
        <f>IF(ISERROR(VLOOKUP(G24,Résultats!$AJ$9:$AN$60,3,0)),"-",VLOOKUP(G24,Résultats!$AJ$9:$AN$60,3,0))</f>
        <v>Liam Lawson</v>
      </c>
      <c r="J24" s="64" t="str">
        <f>IF(ISERROR(VLOOKUP(I24,'Paramètres de la saison'!$H$10:$J$61,3,0)),"",VLOOKUP(I24,'Paramètres de la saison'!$H$10:$J$61,3,0))</f>
        <v>Red Bull</v>
      </c>
      <c r="K24" s="65">
        <f>IF(ISERROR(VLOOKUP(G24,Résultats!$AJ$9:$AN$60,4,0)),"-",VLOOKUP(G24,Résultats!$AJ$9:$AN$60,4,0))</f>
        <v>0</v>
      </c>
      <c r="L24" s="91" t="str">
        <f>IF(COUNTIF('Résumé des Grands Prix'!$E$7:$E$36,Classements!I24)=0,"-",COUNTIF('Résumé des Grands Prix'!$E$7:$E$36,Classements!I24))</f>
        <v>-</v>
      </c>
    </row>
    <row r="25" spans="1:12" s="9" customFormat="1" ht="27" customHeight="1" x14ac:dyDescent="0.2">
      <c r="A25" s="20">
        <v>15</v>
      </c>
      <c r="B25" s="20" t="e">
        <f ca="1">SMALL(Résultats!$AS$9:$AS$26,A25)</f>
        <v>#NUM!</v>
      </c>
      <c r="C25" s="89" t="str">
        <f ca="1">IF(ISERROR(VLOOKUP(B25,Résultats!$AS$9:$AV$26,2,0)),"-",VLOOKUP(B25,Résultats!$AS$9:$AV$26,2,0))</f>
        <v>-</v>
      </c>
      <c r="D25" s="64" t="str">
        <f ca="1">IF(ISERROR(VLOOKUP(B25,Résultats!$AS$9:$AV$26,3,0)),"-",VLOOKUP(B25,Résultats!$AS$9:$AV$26,3,0))</f>
        <v>-</v>
      </c>
      <c r="E25" s="65" t="str">
        <f ca="1">IF(ISERROR(VLOOKUP(B25,Résultats!$AS$9:$AV$26,4,0)),"-",VLOOKUP(B25,Résultats!$AS$9:$AV$26,4,0))</f>
        <v>-</v>
      </c>
      <c r="F25" s="102"/>
      <c r="G25" s="70">
        <f>SMALL(Résultats!$AJ$9:$AJ$60,A25)</f>
        <v>2.0310000000000001</v>
      </c>
      <c r="H25" s="89">
        <f>IF(ISERROR(VLOOKUP(G25,Résultats!$AJ$9:$AN$60,2,0)),"-",VLOOKUP(G25,Résultats!$AJ$9:$AN$60,2,0))</f>
        <v>2</v>
      </c>
      <c r="I25" s="90" t="str">
        <f>IF(ISERROR(VLOOKUP(G25,Résultats!$AJ$9:$AN$60,3,0)),"-",VLOOKUP(G25,Résultats!$AJ$9:$AN$60,3,0))</f>
        <v>Esteban Ocon</v>
      </c>
      <c r="J25" s="64" t="str">
        <f>IF(ISERROR(VLOOKUP(I25,'Paramètres de la saison'!$H$10:$J$61,3,0)),"",VLOOKUP(I25,'Paramètres de la saison'!$H$10:$J$61,3,0))</f>
        <v>Haas</v>
      </c>
      <c r="K25" s="65">
        <f>IF(ISERROR(VLOOKUP(G25,Résultats!$AJ$9:$AN$60,4,0)),"-",VLOOKUP(G25,Résultats!$AJ$9:$AN$60,4,0))</f>
        <v>0</v>
      </c>
      <c r="L25" s="91" t="str">
        <f>IF(COUNTIF('Résumé des Grands Prix'!$E$7:$E$36,Classements!I25)=0,"-",COUNTIF('Résumé des Grands Prix'!$E$7:$E$36,Classements!I25))</f>
        <v>-</v>
      </c>
    </row>
    <row r="26" spans="1:12" s="9" customFormat="1" ht="27" customHeight="1" x14ac:dyDescent="0.2">
      <c r="A26" s="20">
        <v>16</v>
      </c>
      <c r="B26" s="20" t="e">
        <f ca="1">SMALL(Résultats!$AS$9:$AS$26,A26)</f>
        <v>#NUM!</v>
      </c>
      <c r="C26" s="89" t="str">
        <f ca="1">IF(ISERROR(VLOOKUP(B26,Résultats!$AS$9:$AV$26,2,0)),"-",VLOOKUP(B26,Résultats!$AS$9:$AV$26,2,0))</f>
        <v>-</v>
      </c>
      <c r="D26" s="64" t="str">
        <f ca="1">IF(ISERROR(VLOOKUP(B26,Résultats!$AS$9:$AV$26,3,0)),"-",VLOOKUP(B26,Résultats!$AS$9:$AV$26,3,0))</f>
        <v>-</v>
      </c>
      <c r="E26" s="65" t="str">
        <f ca="1">IF(ISERROR(VLOOKUP(B26,Résultats!$AS$9:$AV$26,4,0)),"-",VLOOKUP(B26,Résultats!$AS$9:$AV$26,4,0))</f>
        <v>-</v>
      </c>
      <c r="F26" s="102"/>
      <c r="G26" s="70">
        <f>SMALL(Résultats!$AJ$9:$AJ$60,A26)</f>
        <v>2.044</v>
      </c>
      <c r="H26" s="89">
        <f>IF(ISERROR(VLOOKUP(G26,Résultats!$AJ$9:$AN$60,2,0)),"-",VLOOKUP(G26,Résultats!$AJ$9:$AN$60,2,0))</f>
        <v>2</v>
      </c>
      <c r="I26" s="90" t="str">
        <f>IF(ISERROR(VLOOKUP(G26,Résultats!$AJ$9:$AN$60,3,0)),"-",VLOOKUP(G26,Résultats!$AJ$9:$AN$60,3,0))</f>
        <v>Lewis Hamilton</v>
      </c>
      <c r="J26" s="64" t="str">
        <f>IF(ISERROR(VLOOKUP(I26,'Paramètres de la saison'!$H$10:$J$61,3,0)),"",VLOOKUP(I26,'Paramètres de la saison'!$H$10:$J$61,3,0))</f>
        <v>Ferrari</v>
      </c>
      <c r="K26" s="65">
        <f>IF(ISERROR(VLOOKUP(G26,Résultats!$AJ$9:$AN$60,4,0)),"-",VLOOKUP(G26,Résultats!$AJ$9:$AN$60,4,0))</f>
        <v>0</v>
      </c>
      <c r="L26" s="91" t="str">
        <f>IF(COUNTIF('Résumé des Grands Prix'!$E$7:$E$36,Classements!I26)=0,"-",COUNTIF('Résumé des Grands Prix'!$E$7:$E$36,Classements!I26))</f>
        <v>-</v>
      </c>
    </row>
    <row r="27" spans="1:12" s="9" customFormat="1" ht="27" customHeight="1" x14ac:dyDescent="0.2">
      <c r="A27" s="20">
        <v>17</v>
      </c>
      <c r="B27" s="20" t="e">
        <f ca="1">SMALL(Résultats!$AS$9:$AS$26,A27)</f>
        <v>#NUM!</v>
      </c>
      <c r="C27" s="89" t="str">
        <f ca="1">IF(ISERROR(VLOOKUP(B27,Résultats!$AS$9:$AV$26,2,0)),"-",VLOOKUP(B27,Résultats!$AS$9:$AV$26,2,0))</f>
        <v>-</v>
      </c>
      <c r="D27" s="64" t="str">
        <f ca="1">IF(ISERROR(VLOOKUP(B27,Résultats!$AS$9:$AV$26,3,0)),"-",VLOOKUP(B27,Résultats!$AS$9:$AV$26,3,0))</f>
        <v>-</v>
      </c>
      <c r="E27" s="65" t="str">
        <f ca="1">IF(ISERROR(VLOOKUP(B27,Résultats!$AS$9:$AV$26,4,0)),"-",VLOOKUP(B27,Résultats!$AS$9:$AV$26,4,0))</f>
        <v>-</v>
      </c>
      <c r="F27" s="102"/>
      <c r="G27" s="70">
        <f>SMALL(Résultats!$AJ$9:$AJ$60,A27)</f>
        <v>2.0550000000000002</v>
      </c>
      <c r="H27" s="89">
        <f>IF(ISERROR(VLOOKUP(G27,Résultats!$AJ$9:$AN$60,2,0)),"-",VLOOKUP(G27,Résultats!$AJ$9:$AN$60,2,0))</f>
        <v>2</v>
      </c>
      <c r="I27" s="90" t="str">
        <f>IF(ISERROR(VLOOKUP(G27,Résultats!$AJ$9:$AN$60,3,0)),"-",VLOOKUP(G27,Résultats!$AJ$9:$AN$60,3,0))</f>
        <v>Carlos Sainz Jr.</v>
      </c>
      <c r="J27" s="64" t="str">
        <f>IF(ISERROR(VLOOKUP(I27,'Paramètres de la saison'!$H$10:$J$61,3,0)),"",VLOOKUP(I27,'Paramètres de la saison'!$H$10:$J$61,3,0))</f>
        <v>Williams</v>
      </c>
      <c r="K27" s="65">
        <f>IF(ISERROR(VLOOKUP(G27,Résultats!$AJ$9:$AN$60,4,0)),"-",VLOOKUP(G27,Résultats!$AJ$9:$AN$60,4,0))</f>
        <v>0</v>
      </c>
      <c r="L27" s="91" t="str">
        <f>IF(COUNTIF('Résumé des Grands Prix'!$E$7:$E$36,Classements!I27)=0,"-",COUNTIF('Résumé des Grands Prix'!$E$7:$E$36,Classements!I27))</f>
        <v>-</v>
      </c>
    </row>
    <row r="28" spans="1:12" s="9" customFormat="1" ht="27" customHeight="1" x14ac:dyDescent="0.2">
      <c r="A28" s="20">
        <v>18</v>
      </c>
      <c r="B28" s="20" t="e">
        <f ca="1">SMALL(Résultats!$AS$9:$AS$26,A28)</f>
        <v>#NUM!</v>
      </c>
      <c r="C28" s="89" t="str">
        <f ca="1">IF(ISERROR(VLOOKUP(B28,Résultats!$AS$9:$AV$26,2,0)),"-",VLOOKUP(B28,Résultats!$AS$9:$AV$26,2,0))</f>
        <v>-</v>
      </c>
      <c r="D28" s="64" t="str">
        <f ca="1">IF(ISERROR(VLOOKUP(B28,Résultats!$AS$9:$AV$26,3,0)),"-",VLOOKUP(B28,Résultats!$AS$9:$AV$26,3,0))</f>
        <v>-</v>
      </c>
      <c r="E28" s="65" t="str">
        <f ca="1">IF(ISERROR(VLOOKUP(B28,Résultats!$AS$9:$AV$26,4,0)),"-",VLOOKUP(B28,Résultats!$AS$9:$AV$26,4,0))</f>
        <v>-</v>
      </c>
      <c r="F28" s="102"/>
      <c r="G28" s="70">
        <f>SMALL(Résultats!$AJ$9:$AJ$60,A28)</f>
        <v>2.0630000000000002</v>
      </c>
      <c r="H28" s="89">
        <f>IF(ISERROR(VLOOKUP(G28,Résultats!$AJ$9:$AN$60,2,0)),"-",VLOOKUP(G28,Résultats!$AJ$9:$AN$60,2,0))</f>
        <v>2</v>
      </c>
      <c r="I28" s="90" t="str">
        <f>IF(ISERROR(VLOOKUP(G28,Résultats!$AJ$9:$AN$60,3,0)),"-",VLOOKUP(G28,Résultats!$AJ$9:$AN$60,3,0))</f>
        <v>George Russell</v>
      </c>
      <c r="J28" s="64" t="str">
        <f>IF(ISERROR(VLOOKUP(I28,'Paramètres de la saison'!$H$10:$J$61,3,0)),"",VLOOKUP(I28,'Paramètres de la saison'!$H$10:$J$61,3,0))</f>
        <v>Mercedes</v>
      </c>
      <c r="K28" s="65">
        <f>IF(ISERROR(VLOOKUP(G28,Résultats!$AJ$9:$AN$60,4,0)),"-",VLOOKUP(G28,Résultats!$AJ$9:$AN$60,4,0))</f>
        <v>0</v>
      </c>
      <c r="L28" s="91" t="str">
        <f>IF(COUNTIF('Résumé des Grands Prix'!$E$7:$E$36,Classements!I28)=0,"-",COUNTIF('Résumé des Grands Prix'!$E$7:$E$36,Classements!I28))</f>
        <v>-</v>
      </c>
    </row>
    <row r="29" spans="1:12" s="9" customFormat="1" ht="27" customHeight="1" x14ac:dyDescent="0.2">
      <c r="A29" s="20">
        <v>19</v>
      </c>
      <c r="C29" s="71"/>
      <c r="E29" s="21"/>
      <c r="F29" s="21"/>
      <c r="G29" s="70">
        <f>SMALL(Résultats!$AJ$9:$AJ$60,A29)</f>
        <v>2.081</v>
      </c>
      <c r="H29" s="89">
        <f>IF(ISERROR(VLOOKUP(G29,Résultats!$AJ$9:$AN$60,2,0)),"-",VLOOKUP(G29,Résultats!$AJ$9:$AN$60,2,0))</f>
        <v>2</v>
      </c>
      <c r="I29" s="90" t="str">
        <f>IF(ISERROR(VLOOKUP(G29,Résultats!$AJ$9:$AN$60,3,0)),"-",VLOOKUP(G29,Résultats!$AJ$9:$AN$60,3,0))</f>
        <v>Oscar Piastri</v>
      </c>
      <c r="J29" s="64" t="str">
        <f>IF(ISERROR(VLOOKUP(I29,'Paramètres de la saison'!$H$10:$J$61,3,0)),"",VLOOKUP(I29,'Paramètres de la saison'!$H$10:$J$61,3,0))</f>
        <v>McLaren</v>
      </c>
      <c r="K29" s="65">
        <f>IF(ISERROR(VLOOKUP(G29,Résultats!$AJ$9:$AN$60,4,0)),"-",VLOOKUP(G29,Résultats!$AJ$9:$AN$60,4,0))</f>
        <v>0</v>
      </c>
      <c r="L29" s="91" t="str">
        <f>IF(COUNTIF('Résumé des Grands Prix'!$E$7:$E$36,Classements!I29)=0,"-",COUNTIF('Résumé des Grands Prix'!$E$7:$E$36,Classements!I29))</f>
        <v>-</v>
      </c>
    </row>
    <row r="30" spans="1:12" s="9" customFormat="1" ht="27" customHeight="1" x14ac:dyDescent="0.2">
      <c r="A30" s="20">
        <v>20</v>
      </c>
      <c r="C30" s="23"/>
      <c r="E30" s="21"/>
      <c r="F30" s="21"/>
      <c r="G30" s="70">
        <f>SMALL(Résultats!$AJ$9:$AJ$60,A30)</f>
        <v>2.0870000000000002</v>
      </c>
      <c r="H30" s="89">
        <f>IF(ISERROR(VLOOKUP(G30,Résultats!$AJ$9:$AN$60,2,0)),"-",VLOOKUP(G30,Résultats!$AJ$9:$AN$60,2,0))</f>
        <v>2</v>
      </c>
      <c r="I30" s="90" t="str">
        <f>IF(ISERROR(VLOOKUP(G30,Résultats!$AJ$9:$AN$60,3,0)),"-",VLOOKUP(G30,Résultats!$AJ$9:$AN$60,3,0))</f>
        <v>Oliver Bearman</v>
      </c>
      <c r="J30" s="64" t="str">
        <f>IF(ISERROR(VLOOKUP(I30,'Paramètres de la saison'!$H$10:$J$61,3,0)),"",VLOOKUP(I30,'Paramètres de la saison'!$H$10:$J$61,3,0))</f>
        <v>Haas</v>
      </c>
      <c r="K30" s="65">
        <f>IF(ISERROR(VLOOKUP(G30,Résultats!$AJ$9:$AN$60,4,0)),"-",VLOOKUP(G30,Résultats!$AJ$9:$AN$60,4,0))</f>
        <v>0</v>
      </c>
      <c r="L30" s="91" t="str">
        <f>IF(COUNTIF('Résumé des Grands Prix'!$E$7:$E$36,Classements!I30)=0,"-",COUNTIF('Résumé des Grands Prix'!$E$7:$E$36,Classements!I30))</f>
        <v>-</v>
      </c>
    </row>
    <row r="31" spans="1:12" s="11" customFormat="1" ht="27" customHeight="1" x14ac:dyDescent="0.25">
      <c r="A31" s="20">
        <v>21</v>
      </c>
      <c r="C31" s="23"/>
      <c r="E31" s="20"/>
      <c r="F31" s="20"/>
      <c r="G31" s="70" t="e">
        <f>SMALL(Résultats!$AJ$9:$AJ$60,A31)</f>
        <v>#NUM!</v>
      </c>
      <c r="H31" s="89" t="str">
        <f>IF(ISERROR(VLOOKUP(G31,Résultats!$AJ$9:$AN$60,2,0)),"-",VLOOKUP(G31,Résultats!$AJ$9:$AN$60,2,0))</f>
        <v>-</v>
      </c>
      <c r="I31" s="90" t="str">
        <f>IF(ISERROR(VLOOKUP(G31,Résultats!$AJ$9:$AN$60,3,0)),"-",VLOOKUP(G31,Résultats!$AJ$9:$AN$60,3,0))</f>
        <v>-</v>
      </c>
      <c r="J31" s="64" t="str">
        <f>IF(ISERROR(VLOOKUP(I31,'Paramètres de la saison'!$H$10:$J$61,3,0)),"",VLOOKUP(I31,'Paramètres de la saison'!$H$10:$J$61,3,0))</f>
        <v/>
      </c>
      <c r="K31" s="65" t="str">
        <f>IF(ISERROR(VLOOKUP(G31,Résultats!$AJ$9:$AN$60,4,0)),"-",VLOOKUP(G31,Résultats!$AJ$9:$AN$60,4,0))</f>
        <v>-</v>
      </c>
      <c r="L31" s="91" t="str">
        <f>IF(COUNTIF('Résumé des Grands Prix'!$E$7:$E$36,Classements!I31)=0,"-",COUNTIF('Résumé des Grands Prix'!$E$7:$E$36,Classements!I31))</f>
        <v>-</v>
      </c>
    </row>
    <row r="32" spans="1:12" s="7" customFormat="1" ht="27" customHeight="1" x14ac:dyDescent="0.25">
      <c r="A32" s="20">
        <v>22</v>
      </c>
      <c r="C32" s="23"/>
      <c r="E32" s="22"/>
      <c r="F32" s="22"/>
      <c r="G32" s="70" t="e">
        <f>SMALL(Résultats!$AJ$9:$AJ$60,A32)</f>
        <v>#NUM!</v>
      </c>
      <c r="H32" s="89" t="str">
        <f>IF(ISERROR(VLOOKUP(G32,Résultats!$AJ$9:$AN$60,2,0)),"-",VLOOKUP(G32,Résultats!$AJ$9:$AN$60,2,0))</f>
        <v>-</v>
      </c>
      <c r="I32" s="90" t="str">
        <f>IF(ISERROR(VLOOKUP(G32,Résultats!$AJ$9:$AN$60,3,0)),"-",VLOOKUP(G32,Résultats!$AJ$9:$AN$60,3,0))</f>
        <v>-</v>
      </c>
      <c r="J32" s="64" t="str">
        <f>IF(ISERROR(VLOOKUP(I32,'Paramètres de la saison'!$H$10:$J$61,3,0)),"",VLOOKUP(I32,'Paramètres de la saison'!$H$10:$J$61,3,0))</f>
        <v/>
      </c>
      <c r="K32" s="65" t="str">
        <f>IF(ISERROR(VLOOKUP(G32,Résultats!$AJ$9:$AN$60,4,0)),"-",VLOOKUP(G32,Résultats!$AJ$9:$AN$60,4,0))</f>
        <v>-</v>
      </c>
      <c r="L32" s="91" t="str">
        <f>IF(COUNTIF('Résumé des Grands Prix'!$E$7:$E$36,Classements!I32)=0,"-",COUNTIF('Résumé des Grands Prix'!$E$7:$E$36,Classements!I32))</f>
        <v>-</v>
      </c>
    </row>
    <row r="33" spans="1:12" s="7" customFormat="1" ht="27" customHeight="1" x14ac:dyDescent="0.25">
      <c r="A33" s="20">
        <v>23</v>
      </c>
      <c r="C33" s="23"/>
      <c r="E33" s="22"/>
      <c r="F33" s="22"/>
      <c r="G33" s="70" t="e">
        <f>SMALL(Résultats!$AJ$9:$AJ$60,A33)</f>
        <v>#NUM!</v>
      </c>
      <c r="H33" s="89" t="str">
        <f>IF(ISERROR(VLOOKUP(G33,Résultats!$AJ$9:$AN$60,2,0)),"-",VLOOKUP(G33,Résultats!$AJ$9:$AN$60,2,0))</f>
        <v>-</v>
      </c>
      <c r="I33" s="90" t="str">
        <f>IF(ISERROR(VLOOKUP(G33,Résultats!$AJ$9:$AN$60,3,0)),"-",VLOOKUP(G33,Résultats!$AJ$9:$AN$60,3,0))</f>
        <v>-</v>
      </c>
      <c r="J33" s="64" t="str">
        <f>IF(ISERROR(VLOOKUP(I33,'Paramètres de la saison'!$H$10:$J$61,3,0)),"",VLOOKUP(I33,'Paramètres de la saison'!$H$10:$J$61,3,0))</f>
        <v/>
      </c>
      <c r="K33" s="65" t="str">
        <f>IF(ISERROR(VLOOKUP(G33,Résultats!$AJ$9:$AN$60,4,0)),"-",VLOOKUP(G33,Résultats!$AJ$9:$AN$60,4,0))</f>
        <v>-</v>
      </c>
      <c r="L33" s="91" t="str">
        <f>IF(COUNTIF('Résumé des Grands Prix'!$E$7:$E$36,Classements!I33)=0,"-",COUNTIF('Résumé des Grands Prix'!$E$7:$E$36,Classements!I33))</f>
        <v>-</v>
      </c>
    </row>
    <row r="34" spans="1:12" s="7" customFormat="1" ht="27" customHeight="1" x14ac:dyDescent="0.25">
      <c r="A34" s="20">
        <v>24</v>
      </c>
      <c r="C34" s="23"/>
      <c r="E34" s="22"/>
      <c r="F34" s="22"/>
      <c r="G34" s="70" t="e">
        <f>SMALL(Résultats!$AJ$9:$AJ$60,A34)</f>
        <v>#NUM!</v>
      </c>
      <c r="H34" s="89" t="str">
        <f>IF(ISERROR(VLOOKUP(G34,Résultats!$AJ$9:$AN$60,2,0)),"-",VLOOKUP(G34,Résultats!$AJ$9:$AN$60,2,0))</f>
        <v>-</v>
      </c>
      <c r="I34" s="90" t="str">
        <f>IF(ISERROR(VLOOKUP(G34,Résultats!$AJ$9:$AN$60,3,0)),"-",VLOOKUP(G34,Résultats!$AJ$9:$AN$60,3,0))</f>
        <v>-</v>
      </c>
      <c r="J34" s="64" t="str">
        <f>IF(ISERROR(VLOOKUP(I34,'Paramètres de la saison'!$H$10:$J$61,3,0)),"",VLOOKUP(I34,'Paramètres de la saison'!$H$10:$J$61,3,0))</f>
        <v/>
      </c>
      <c r="K34" s="65" t="str">
        <f>IF(ISERROR(VLOOKUP(G34,Résultats!$AJ$9:$AN$60,4,0)),"-",VLOOKUP(G34,Résultats!$AJ$9:$AN$60,4,0))</f>
        <v>-</v>
      </c>
      <c r="L34" s="91" t="str">
        <f>IF(COUNTIF('Résumé des Grands Prix'!$E$7:$E$36,Classements!I34)=0,"-",COUNTIF('Résumé des Grands Prix'!$E$7:$E$36,Classements!I34))</f>
        <v>-</v>
      </c>
    </row>
    <row r="35" spans="1:12" s="7" customFormat="1" ht="27" customHeight="1" x14ac:dyDescent="0.25">
      <c r="A35" s="20">
        <v>25</v>
      </c>
      <c r="C35" s="23"/>
      <c r="E35" s="22"/>
      <c r="F35" s="22"/>
      <c r="G35" s="70" t="e">
        <f>SMALL(Résultats!$AJ$9:$AJ$60,A35)</f>
        <v>#NUM!</v>
      </c>
      <c r="H35" s="89" t="str">
        <f>IF(ISERROR(VLOOKUP(G35,Résultats!$AJ$9:$AN$60,2,0)),"-",VLOOKUP(G35,Résultats!$AJ$9:$AN$60,2,0))</f>
        <v>-</v>
      </c>
      <c r="I35" s="90" t="str">
        <f>IF(ISERROR(VLOOKUP(G35,Résultats!$AJ$9:$AN$60,3,0)),"-",VLOOKUP(G35,Résultats!$AJ$9:$AN$60,3,0))</f>
        <v>-</v>
      </c>
      <c r="J35" s="64" t="str">
        <f>IF(ISERROR(VLOOKUP(I35,'Paramètres de la saison'!$H$10:$J$61,3,0)),"",VLOOKUP(I35,'Paramètres de la saison'!$H$10:$J$61,3,0))</f>
        <v/>
      </c>
      <c r="K35" s="65" t="str">
        <f>IF(ISERROR(VLOOKUP(G35,Résultats!$AJ$9:$AN$60,4,0)),"-",VLOOKUP(G35,Résultats!$AJ$9:$AN$60,4,0))</f>
        <v>-</v>
      </c>
      <c r="L35" s="91" t="str">
        <f>IF(COUNTIF('Résumé des Grands Prix'!$E$7:$E$36,Classements!I35)=0,"-",COUNTIF('Résumé des Grands Prix'!$E$7:$E$36,Classements!I35))</f>
        <v>-</v>
      </c>
    </row>
    <row r="36" spans="1:12" s="7" customFormat="1" ht="27" customHeight="1" x14ac:dyDescent="0.25">
      <c r="A36" s="20">
        <v>26</v>
      </c>
      <c r="C36" s="23"/>
      <c r="E36" s="22"/>
      <c r="F36" s="22"/>
      <c r="G36" s="70" t="e">
        <f>SMALL(Résultats!$AJ$9:$AJ$60,A36)</f>
        <v>#NUM!</v>
      </c>
      <c r="H36" s="89" t="str">
        <f>IF(ISERROR(VLOOKUP(G36,Résultats!$AJ$9:$AN$60,2,0)),"-",VLOOKUP(G36,Résultats!$AJ$9:$AN$60,2,0))</f>
        <v>-</v>
      </c>
      <c r="I36" s="90" t="str">
        <f>IF(ISERROR(VLOOKUP(G36,Résultats!$AJ$9:$AN$60,3,0)),"-",VLOOKUP(G36,Résultats!$AJ$9:$AN$60,3,0))</f>
        <v>-</v>
      </c>
      <c r="J36" s="64" t="str">
        <f>IF(ISERROR(VLOOKUP(I36,'Paramètres de la saison'!$H$10:$J$61,3,0)),"",VLOOKUP(I36,'Paramètres de la saison'!$H$10:$J$61,3,0))</f>
        <v/>
      </c>
      <c r="K36" s="65" t="str">
        <f>IF(ISERROR(VLOOKUP(G36,Résultats!$AJ$9:$AN$60,4,0)),"-",VLOOKUP(G36,Résultats!$AJ$9:$AN$60,4,0))</f>
        <v>-</v>
      </c>
      <c r="L36" s="91" t="str">
        <f>IF(COUNTIF('Résumé des Grands Prix'!$E$7:$E$36,Classements!I36)=0,"-",COUNTIF('Résumé des Grands Prix'!$E$7:$E$36,Classements!I36))</f>
        <v>-</v>
      </c>
    </row>
    <row r="37" spans="1:12" s="7" customFormat="1" ht="27" customHeight="1" x14ac:dyDescent="0.25">
      <c r="A37" s="20">
        <v>27</v>
      </c>
      <c r="C37" s="23"/>
      <c r="E37" s="22"/>
      <c r="F37" s="22"/>
      <c r="G37" s="70" t="e">
        <f>SMALL(Résultats!$AJ$9:$AJ$60,A37)</f>
        <v>#NUM!</v>
      </c>
      <c r="H37" s="89" t="str">
        <f>IF(ISERROR(VLOOKUP(G37,Résultats!$AJ$9:$AN$60,2,0)),"-",VLOOKUP(G37,Résultats!$AJ$9:$AN$60,2,0))</f>
        <v>-</v>
      </c>
      <c r="I37" s="90" t="str">
        <f>IF(ISERROR(VLOOKUP(G37,Résultats!$AJ$9:$AN$60,3,0)),"-",VLOOKUP(G37,Résultats!$AJ$9:$AN$60,3,0))</f>
        <v>-</v>
      </c>
      <c r="J37" s="64" t="str">
        <f>IF(ISERROR(VLOOKUP(I37,'Paramètres de la saison'!$H$10:$J$61,3,0)),"",VLOOKUP(I37,'Paramètres de la saison'!$H$10:$J$61,3,0))</f>
        <v/>
      </c>
      <c r="K37" s="65" t="str">
        <f>IF(ISERROR(VLOOKUP(G37,Résultats!$AJ$9:$AN$60,4,0)),"-",VLOOKUP(G37,Résultats!$AJ$9:$AN$60,4,0))</f>
        <v>-</v>
      </c>
      <c r="L37" s="91" t="str">
        <f>IF(COUNTIF('Résumé des Grands Prix'!$E$7:$E$36,Classements!I37)=0,"-",COUNTIF('Résumé des Grands Prix'!$E$7:$E$36,Classements!I37))</f>
        <v>-</v>
      </c>
    </row>
    <row r="38" spans="1:12" s="7" customFormat="1" ht="27" customHeight="1" x14ac:dyDescent="0.25">
      <c r="A38" s="20">
        <v>28</v>
      </c>
      <c r="C38" s="23"/>
      <c r="E38" s="22"/>
      <c r="F38" s="22"/>
      <c r="G38" s="70" t="e">
        <f>SMALL(Résultats!$AJ$9:$AJ$60,A38)</f>
        <v>#NUM!</v>
      </c>
      <c r="H38" s="89" t="str">
        <f>IF(ISERROR(VLOOKUP(G38,Résultats!$AJ$9:$AN$60,2,0)),"-",VLOOKUP(G38,Résultats!$AJ$9:$AN$60,2,0))</f>
        <v>-</v>
      </c>
      <c r="I38" s="90" t="str">
        <f>IF(ISERROR(VLOOKUP(G38,Résultats!$AJ$9:$AN$60,3,0)),"-",VLOOKUP(G38,Résultats!$AJ$9:$AN$60,3,0))</f>
        <v>-</v>
      </c>
      <c r="J38" s="64" t="str">
        <f>IF(ISERROR(VLOOKUP(I38,'Paramètres de la saison'!$H$10:$J$61,3,0)),"",VLOOKUP(I38,'Paramètres de la saison'!$H$10:$J$61,3,0))</f>
        <v/>
      </c>
      <c r="K38" s="65" t="str">
        <f>IF(ISERROR(VLOOKUP(G38,Résultats!$AJ$9:$AN$60,4,0)),"-",VLOOKUP(G38,Résultats!$AJ$9:$AN$60,4,0))</f>
        <v>-</v>
      </c>
      <c r="L38" s="91" t="str">
        <f>IF(COUNTIF('Résumé des Grands Prix'!$E$7:$E$36,Classements!I38)=0,"-",COUNTIF('Résumé des Grands Prix'!$E$7:$E$36,Classements!I38))</f>
        <v>-</v>
      </c>
    </row>
    <row r="39" spans="1:12" s="7" customFormat="1" ht="27" customHeight="1" x14ac:dyDescent="0.25">
      <c r="A39" s="20">
        <v>29</v>
      </c>
      <c r="C39" s="23"/>
      <c r="E39" s="22"/>
      <c r="F39" s="22"/>
      <c r="G39" s="70" t="e">
        <f>SMALL(Résultats!$AJ$9:$AJ$60,A39)</f>
        <v>#NUM!</v>
      </c>
      <c r="H39" s="89" t="str">
        <f>IF(ISERROR(VLOOKUP(G39,Résultats!$AJ$9:$AN$60,2,0)),"-",VLOOKUP(G39,Résultats!$AJ$9:$AN$60,2,0))</f>
        <v>-</v>
      </c>
      <c r="I39" s="90" t="str">
        <f>IF(ISERROR(VLOOKUP(G39,Résultats!$AJ$9:$AN$60,3,0)),"-",VLOOKUP(G39,Résultats!$AJ$9:$AN$60,3,0))</f>
        <v>-</v>
      </c>
      <c r="J39" s="64" t="str">
        <f>IF(ISERROR(VLOOKUP(I39,'Paramètres de la saison'!$H$10:$J$61,3,0)),"",VLOOKUP(I39,'Paramètres de la saison'!$H$10:$J$61,3,0))</f>
        <v/>
      </c>
      <c r="K39" s="65" t="str">
        <f>IF(ISERROR(VLOOKUP(G39,Résultats!$AJ$9:$AN$60,4,0)),"-",VLOOKUP(G39,Résultats!$AJ$9:$AN$60,4,0))</f>
        <v>-</v>
      </c>
      <c r="L39" s="91" t="str">
        <f>IF(COUNTIF('Résumé des Grands Prix'!$E$7:$E$36,Classements!I39)=0,"-",COUNTIF('Résumé des Grands Prix'!$E$7:$E$36,Classements!I39))</f>
        <v>-</v>
      </c>
    </row>
    <row r="40" spans="1:12" s="7" customFormat="1" ht="27" customHeight="1" x14ac:dyDescent="0.25">
      <c r="A40" s="20">
        <v>30</v>
      </c>
      <c r="C40" s="23"/>
      <c r="E40" s="22"/>
      <c r="F40" s="22"/>
      <c r="G40" s="70" t="e">
        <f>SMALL(Résultats!$AJ$9:$AJ$60,A40)</f>
        <v>#NUM!</v>
      </c>
      <c r="H40" s="89" t="str">
        <f>IF(ISERROR(VLOOKUP(G40,Résultats!$AJ$9:$AN$60,2,0)),"-",VLOOKUP(G40,Résultats!$AJ$9:$AN$60,2,0))</f>
        <v>-</v>
      </c>
      <c r="I40" s="90" t="str">
        <f>IF(ISERROR(VLOOKUP(G40,Résultats!$AJ$9:$AN$60,3,0)),"-",VLOOKUP(G40,Résultats!$AJ$9:$AN$60,3,0))</f>
        <v>-</v>
      </c>
      <c r="J40" s="64" t="str">
        <f>IF(ISERROR(VLOOKUP(I40,'Paramètres de la saison'!$H$10:$J$61,3,0)),"",VLOOKUP(I40,'Paramètres de la saison'!$H$10:$J$61,3,0))</f>
        <v/>
      </c>
      <c r="K40" s="65" t="str">
        <f>IF(ISERROR(VLOOKUP(G40,Résultats!$AJ$9:$AN$60,4,0)),"-",VLOOKUP(G40,Résultats!$AJ$9:$AN$60,4,0))</f>
        <v>-</v>
      </c>
      <c r="L40" s="91" t="str">
        <f>IF(COUNTIF('Résumé des Grands Prix'!$E$7:$E$36,Classements!I40)=0,"-",COUNTIF('Résumé des Grands Prix'!$E$7:$E$36,Classements!I40))</f>
        <v>-</v>
      </c>
    </row>
    <row r="41" spans="1:12" s="7" customFormat="1" ht="27" customHeight="1" x14ac:dyDescent="0.25">
      <c r="A41" s="20">
        <v>31</v>
      </c>
      <c r="C41" s="23"/>
      <c r="E41" s="22"/>
      <c r="F41" s="22"/>
      <c r="G41" s="70" t="e">
        <f>SMALL(Résultats!$AJ$9:$AJ$60,A41)</f>
        <v>#NUM!</v>
      </c>
      <c r="H41" s="89" t="str">
        <f>IF(ISERROR(VLOOKUP(G41,Résultats!$AJ$9:$AN$60,2,0)),"-",VLOOKUP(G41,Résultats!$AJ$9:$AN$60,2,0))</f>
        <v>-</v>
      </c>
      <c r="I41" s="90" t="str">
        <f>IF(ISERROR(VLOOKUP(G41,Résultats!$AJ$9:$AN$60,3,0)),"-",VLOOKUP(G41,Résultats!$AJ$9:$AN$60,3,0))</f>
        <v>-</v>
      </c>
      <c r="J41" s="64" t="str">
        <f>IF(ISERROR(VLOOKUP(I41,'Paramètres de la saison'!$H$10:$J$61,3,0)),"",VLOOKUP(I41,'Paramètres de la saison'!$H$10:$J$61,3,0))</f>
        <v/>
      </c>
      <c r="K41" s="65" t="str">
        <f>IF(ISERROR(VLOOKUP(G41,Résultats!$AJ$9:$AN$60,4,0)),"-",VLOOKUP(G41,Résultats!$AJ$9:$AN$60,4,0))</f>
        <v>-</v>
      </c>
      <c r="L41" s="91" t="str">
        <f>IF(COUNTIF('Résumé des Grands Prix'!$E$7:$E$36,Classements!I41)=0,"-",COUNTIF('Résumé des Grands Prix'!$E$7:$E$36,Classements!I41))</f>
        <v>-</v>
      </c>
    </row>
    <row r="42" spans="1:12" s="7" customFormat="1" ht="27" customHeight="1" x14ac:dyDescent="0.25">
      <c r="A42" s="20">
        <v>32</v>
      </c>
      <c r="C42" s="23"/>
      <c r="E42" s="22"/>
      <c r="F42" s="22"/>
      <c r="G42" s="70" t="e">
        <f>SMALL(Résultats!$AJ$9:$AJ$60,A42)</f>
        <v>#NUM!</v>
      </c>
      <c r="H42" s="89" t="str">
        <f>IF(ISERROR(VLOOKUP(G42,Résultats!$AJ$9:$AN$60,2,0)),"-",VLOOKUP(G42,Résultats!$AJ$9:$AN$60,2,0))</f>
        <v>-</v>
      </c>
      <c r="I42" s="90" t="str">
        <f>IF(ISERROR(VLOOKUP(G42,Résultats!$AJ$9:$AN$60,3,0)),"-",VLOOKUP(G42,Résultats!$AJ$9:$AN$60,3,0))</f>
        <v>-</v>
      </c>
      <c r="J42" s="64" t="str">
        <f>IF(ISERROR(VLOOKUP(I42,'Paramètres de la saison'!$H$10:$J$61,3,0)),"",VLOOKUP(I42,'Paramètres de la saison'!$H$10:$J$61,3,0))</f>
        <v/>
      </c>
      <c r="K42" s="65" t="str">
        <f>IF(ISERROR(VLOOKUP(G42,Résultats!$AJ$9:$AN$60,4,0)),"-",VLOOKUP(G42,Résultats!$AJ$9:$AN$60,4,0))</f>
        <v>-</v>
      </c>
      <c r="L42" s="91" t="str">
        <f>IF(COUNTIF('Résumé des Grands Prix'!$E$7:$E$36,Classements!I42)=0,"-",COUNTIF('Résumé des Grands Prix'!$E$7:$E$36,Classements!I42))</f>
        <v>-</v>
      </c>
    </row>
    <row r="43" spans="1:12" s="7" customFormat="1" ht="27" customHeight="1" x14ac:dyDescent="0.25">
      <c r="A43" s="20">
        <v>33</v>
      </c>
      <c r="C43" s="23"/>
      <c r="E43" s="22"/>
      <c r="F43" s="22"/>
      <c r="G43" s="70" t="e">
        <f>SMALL(Résultats!$AJ$9:$AJ$60,A43)</f>
        <v>#NUM!</v>
      </c>
      <c r="H43" s="89" t="str">
        <f>IF(ISERROR(VLOOKUP(G43,Résultats!$AJ$9:$AN$60,2,0)),"-",VLOOKUP(G43,Résultats!$AJ$9:$AN$60,2,0))</f>
        <v>-</v>
      </c>
      <c r="I43" s="90" t="str">
        <f>IF(ISERROR(VLOOKUP(G43,Résultats!$AJ$9:$AN$60,3,0)),"-",VLOOKUP(G43,Résultats!$AJ$9:$AN$60,3,0))</f>
        <v>-</v>
      </c>
      <c r="J43" s="64" t="str">
        <f>IF(ISERROR(VLOOKUP(I43,'Paramètres de la saison'!$H$10:$J$61,3,0)),"",VLOOKUP(I43,'Paramètres de la saison'!$H$10:$J$61,3,0))</f>
        <v/>
      </c>
      <c r="K43" s="65" t="str">
        <f>IF(ISERROR(VLOOKUP(G43,Résultats!$AJ$9:$AN$60,4,0)),"-",VLOOKUP(G43,Résultats!$AJ$9:$AN$60,4,0))</f>
        <v>-</v>
      </c>
      <c r="L43" s="91" t="str">
        <f>IF(COUNTIF('Résumé des Grands Prix'!$E$7:$E$36,Classements!I43)=0,"-",COUNTIF('Résumé des Grands Prix'!$E$7:$E$36,Classements!I43))</f>
        <v>-</v>
      </c>
    </row>
    <row r="44" spans="1:12" s="7" customFormat="1" ht="27" customHeight="1" x14ac:dyDescent="0.25">
      <c r="A44" s="20">
        <v>34</v>
      </c>
      <c r="C44" s="23"/>
      <c r="E44" s="22"/>
      <c r="F44" s="22"/>
      <c r="G44" s="70" t="e">
        <f>SMALL(Résultats!$AJ$9:$AJ$60,A44)</f>
        <v>#NUM!</v>
      </c>
      <c r="H44" s="89" t="str">
        <f>IF(ISERROR(VLOOKUP(G44,Résultats!$AJ$9:$AN$60,2,0)),"-",VLOOKUP(G44,Résultats!$AJ$9:$AN$60,2,0))</f>
        <v>-</v>
      </c>
      <c r="I44" s="90" t="str">
        <f>IF(ISERROR(VLOOKUP(G44,Résultats!$AJ$9:$AN$60,3,0)),"-",VLOOKUP(G44,Résultats!$AJ$9:$AN$60,3,0))</f>
        <v>-</v>
      </c>
      <c r="J44" s="64" t="str">
        <f>IF(ISERROR(VLOOKUP(I44,'Paramètres de la saison'!$H$10:$J$61,3,0)),"",VLOOKUP(I44,'Paramètres de la saison'!$H$10:$J$61,3,0))</f>
        <v/>
      </c>
      <c r="K44" s="65" t="str">
        <f>IF(ISERROR(VLOOKUP(G44,Résultats!$AJ$9:$AN$60,4,0)),"-",VLOOKUP(G44,Résultats!$AJ$9:$AN$60,4,0))</f>
        <v>-</v>
      </c>
      <c r="L44" s="91" t="str">
        <f>IF(COUNTIF('Résumé des Grands Prix'!$E$7:$E$36,Classements!I44)=0,"-",COUNTIF('Résumé des Grands Prix'!$E$7:$E$36,Classements!I44))</f>
        <v>-</v>
      </c>
    </row>
    <row r="45" spans="1:12" s="7" customFormat="1" ht="27" customHeight="1" x14ac:dyDescent="0.25">
      <c r="A45" s="20">
        <v>35</v>
      </c>
      <c r="C45" s="23"/>
      <c r="E45" s="22"/>
      <c r="F45" s="22"/>
      <c r="G45" s="70" t="e">
        <f>SMALL(Résultats!$AJ$9:$AJ$60,A45)</f>
        <v>#NUM!</v>
      </c>
      <c r="H45" s="89" t="str">
        <f>IF(ISERROR(VLOOKUP(G45,Résultats!$AJ$9:$AN$60,2,0)),"-",VLOOKUP(G45,Résultats!$AJ$9:$AN$60,2,0))</f>
        <v>-</v>
      </c>
      <c r="I45" s="90" t="str">
        <f>IF(ISERROR(VLOOKUP(G45,Résultats!$AJ$9:$AN$60,3,0)),"-",VLOOKUP(G45,Résultats!$AJ$9:$AN$60,3,0))</f>
        <v>-</v>
      </c>
      <c r="J45" s="64" t="str">
        <f>IF(ISERROR(VLOOKUP(I45,'Paramètres de la saison'!$H$10:$J$61,3,0)),"",VLOOKUP(I45,'Paramètres de la saison'!$H$10:$J$61,3,0))</f>
        <v/>
      </c>
      <c r="K45" s="65" t="str">
        <f>IF(ISERROR(VLOOKUP(G45,Résultats!$AJ$9:$AN$60,4,0)),"-",VLOOKUP(G45,Résultats!$AJ$9:$AN$60,4,0))</f>
        <v>-</v>
      </c>
      <c r="L45" s="91" t="str">
        <f>IF(COUNTIF('Résumé des Grands Prix'!$E$7:$E$36,Classements!I45)=0,"-",COUNTIF('Résumé des Grands Prix'!$E$7:$E$36,Classements!I45))</f>
        <v>-</v>
      </c>
    </row>
    <row r="46" spans="1:12" s="7" customFormat="1" ht="27" customHeight="1" x14ac:dyDescent="0.25">
      <c r="A46" s="20">
        <v>36</v>
      </c>
      <c r="C46" s="23"/>
      <c r="E46" s="22"/>
      <c r="F46" s="22"/>
      <c r="G46" s="70" t="e">
        <f>SMALL(Résultats!$AJ$9:$AJ$60,A46)</f>
        <v>#NUM!</v>
      </c>
      <c r="H46" s="89" t="str">
        <f>IF(ISERROR(VLOOKUP(G46,Résultats!$AJ$9:$AN$60,2,0)),"-",VLOOKUP(G46,Résultats!$AJ$9:$AN$60,2,0))</f>
        <v>-</v>
      </c>
      <c r="I46" s="90" t="str">
        <f>IF(ISERROR(VLOOKUP(G46,Résultats!$AJ$9:$AN$60,3,0)),"-",VLOOKUP(G46,Résultats!$AJ$9:$AN$60,3,0))</f>
        <v>-</v>
      </c>
      <c r="J46" s="64" t="str">
        <f>IF(ISERROR(VLOOKUP(I46,'Paramètres de la saison'!$H$10:$J$61,3,0)),"",VLOOKUP(I46,'Paramètres de la saison'!$H$10:$J$61,3,0))</f>
        <v/>
      </c>
      <c r="K46" s="65" t="str">
        <f>IF(ISERROR(VLOOKUP(G46,Résultats!$AJ$9:$AN$60,4,0)),"-",VLOOKUP(G46,Résultats!$AJ$9:$AN$60,4,0))</f>
        <v>-</v>
      </c>
      <c r="L46" s="91" t="str">
        <f>IF(COUNTIF('Résumé des Grands Prix'!$E$7:$E$36,Classements!I46)=0,"-",COUNTIF('Résumé des Grands Prix'!$E$7:$E$36,Classements!I46))</f>
        <v>-</v>
      </c>
    </row>
    <row r="47" spans="1:12" s="7" customFormat="1" ht="27" customHeight="1" x14ac:dyDescent="0.25">
      <c r="A47" s="20">
        <v>37</v>
      </c>
      <c r="C47" s="23"/>
      <c r="E47" s="22"/>
      <c r="F47" s="22"/>
      <c r="G47" s="70" t="e">
        <f>SMALL(Résultats!$AJ$9:$AJ$60,A47)</f>
        <v>#NUM!</v>
      </c>
      <c r="H47" s="89" t="str">
        <f>IF(ISERROR(VLOOKUP(G47,Résultats!$AJ$9:$AN$60,2,0)),"-",VLOOKUP(G47,Résultats!$AJ$9:$AN$60,2,0))</f>
        <v>-</v>
      </c>
      <c r="I47" s="90" t="str">
        <f>IF(ISERROR(VLOOKUP(G47,Résultats!$AJ$9:$AN$60,3,0)),"-",VLOOKUP(G47,Résultats!$AJ$9:$AN$60,3,0))</f>
        <v>-</v>
      </c>
      <c r="J47" s="64" t="str">
        <f>IF(ISERROR(VLOOKUP(I47,'Paramètres de la saison'!$H$10:$J$61,3,0)),"",VLOOKUP(I47,'Paramètres de la saison'!$H$10:$J$61,3,0))</f>
        <v/>
      </c>
      <c r="K47" s="65" t="str">
        <f>IF(ISERROR(VLOOKUP(G47,Résultats!$AJ$9:$AN$60,4,0)),"-",VLOOKUP(G47,Résultats!$AJ$9:$AN$60,4,0))</f>
        <v>-</v>
      </c>
      <c r="L47" s="91" t="str">
        <f>IF(COUNTIF('Résumé des Grands Prix'!$E$7:$E$36,Classements!I47)=0,"-",COUNTIF('Résumé des Grands Prix'!$E$7:$E$36,Classements!I47))</f>
        <v>-</v>
      </c>
    </row>
    <row r="48" spans="1:12" s="7" customFormat="1" ht="27" customHeight="1" x14ac:dyDescent="0.25">
      <c r="A48" s="20">
        <v>38</v>
      </c>
      <c r="C48" s="23"/>
      <c r="E48" s="22"/>
      <c r="F48" s="22"/>
      <c r="G48" s="70" t="e">
        <f>SMALL(Résultats!$AJ$9:$AJ$60,A48)</f>
        <v>#NUM!</v>
      </c>
      <c r="H48" s="89" t="str">
        <f>IF(ISERROR(VLOOKUP(G48,Résultats!$AJ$9:$AN$60,2,0)),"-",VLOOKUP(G48,Résultats!$AJ$9:$AN$60,2,0))</f>
        <v>-</v>
      </c>
      <c r="I48" s="90" t="str">
        <f>IF(ISERROR(VLOOKUP(G48,Résultats!$AJ$9:$AN$60,3,0)),"-",VLOOKUP(G48,Résultats!$AJ$9:$AN$60,3,0))</f>
        <v>-</v>
      </c>
      <c r="J48" s="64" t="str">
        <f>IF(ISERROR(VLOOKUP(I48,'Paramètres de la saison'!$H$10:$J$61,3,0)),"",VLOOKUP(I48,'Paramètres de la saison'!$H$10:$J$61,3,0))</f>
        <v/>
      </c>
      <c r="K48" s="65" t="str">
        <f>IF(ISERROR(VLOOKUP(G48,Résultats!$AJ$9:$AN$60,4,0)),"-",VLOOKUP(G48,Résultats!$AJ$9:$AN$60,4,0))</f>
        <v>-</v>
      </c>
      <c r="L48" s="91" t="str">
        <f>IF(COUNTIF('Résumé des Grands Prix'!$E$7:$E$36,Classements!I48)=0,"-",COUNTIF('Résumé des Grands Prix'!$E$7:$E$36,Classements!I48))</f>
        <v>-</v>
      </c>
    </row>
    <row r="49" spans="1:12" s="7" customFormat="1" ht="27" customHeight="1" x14ac:dyDescent="0.25">
      <c r="A49" s="20">
        <v>39</v>
      </c>
      <c r="C49" s="23"/>
      <c r="E49" s="22"/>
      <c r="F49" s="22"/>
      <c r="G49" s="70" t="e">
        <f>SMALL(Résultats!$AJ$9:$AJ$60,A49)</f>
        <v>#NUM!</v>
      </c>
      <c r="H49" s="89" t="str">
        <f>IF(ISERROR(VLOOKUP(G49,Résultats!$AJ$9:$AN$60,2,0)),"-",VLOOKUP(G49,Résultats!$AJ$9:$AN$60,2,0))</f>
        <v>-</v>
      </c>
      <c r="I49" s="90" t="str">
        <f>IF(ISERROR(VLOOKUP(G49,Résultats!$AJ$9:$AN$60,3,0)),"-",VLOOKUP(G49,Résultats!$AJ$9:$AN$60,3,0))</f>
        <v>-</v>
      </c>
      <c r="J49" s="64" t="str">
        <f>IF(ISERROR(VLOOKUP(I49,'Paramètres de la saison'!$H$10:$J$61,3,0)),"",VLOOKUP(I49,'Paramètres de la saison'!$H$10:$J$61,3,0))</f>
        <v/>
      </c>
      <c r="K49" s="65" t="str">
        <f>IF(ISERROR(VLOOKUP(G49,Résultats!$AJ$9:$AN$60,4,0)),"-",VLOOKUP(G49,Résultats!$AJ$9:$AN$60,4,0))</f>
        <v>-</v>
      </c>
      <c r="L49" s="91" t="str">
        <f>IF(COUNTIF('Résumé des Grands Prix'!$E$7:$E$36,Classements!I49)=0,"-",COUNTIF('Résumé des Grands Prix'!$E$7:$E$36,Classements!I49))</f>
        <v>-</v>
      </c>
    </row>
    <row r="50" spans="1:12" s="7" customFormat="1" ht="27" customHeight="1" x14ac:dyDescent="0.25">
      <c r="A50" s="20">
        <v>40</v>
      </c>
      <c r="C50" s="23"/>
      <c r="E50" s="22"/>
      <c r="F50" s="22"/>
      <c r="G50" s="70" t="e">
        <f>SMALL(Résultats!$AJ$9:$AJ$60,A50)</f>
        <v>#NUM!</v>
      </c>
      <c r="H50" s="89" t="str">
        <f>IF(ISERROR(VLOOKUP(G50,Résultats!$AJ$9:$AN$60,2,0)),"-",VLOOKUP(G50,Résultats!$AJ$9:$AN$60,2,0))</f>
        <v>-</v>
      </c>
      <c r="I50" s="90" t="str">
        <f>IF(ISERROR(VLOOKUP(G50,Résultats!$AJ$9:$AN$60,3,0)),"-",VLOOKUP(G50,Résultats!$AJ$9:$AN$60,3,0))</f>
        <v>-</v>
      </c>
      <c r="J50" s="64" t="str">
        <f>IF(ISERROR(VLOOKUP(I50,'Paramètres de la saison'!$H$10:$J$61,3,0)),"",VLOOKUP(I50,'Paramètres de la saison'!$H$10:$J$61,3,0))</f>
        <v/>
      </c>
      <c r="K50" s="65" t="str">
        <f>IF(ISERROR(VLOOKUP(G50,Résultats!$AJ$9:$AN$60,4,0)),"-",VLOOKUP(G50,Résultats!$AJ$9:$AN$60,4,0))</f>
        <v>-</v>
      </c>
      <c r="L50" s="91" t="str">
        <f>IF(COUNTIF('Résumé des Grands Prix'!$E$7:$E$36,Classements!I50)=0,"-",COUNTIF('Résumé des Grands Prix'!$E$7:$E$36,Classements!I50))</f>
        <v>-</v>
      </c>
    </row>
    <row r="51" spans="1:12" s="7" customFormat="1" ht="27" customHeight="1" x14ac:dyDescent="0.25">
      <c r="A51" s="20">
        <v>41</v>
      </c>
      <c r="C51" s="23"/>
      <c r="E51" s="22"/>
      <c r="F51" s="22"/>
      <c r="G51" s="70" t="e">
        <f>SMALL(Résultats!$AJ$9:$AJ$60,A51)</f>
        <v>#NUM!</v>
      </c>
      <c r="H51" s="89" t="str">
        <f>IF(ISERROR(VLOOKUP(G51,Résultats!$AJ$9:$AN$60,2,0)),"-",VLOOKUP(G51,Résultats!$AJ$9:$AN$60,2,0))</f>
        <v>-</v>
      </c>
      <c r="I51" s="90" t="str">
        <f>IF(ISERROR(VLOOKUP(G51,Résultats!$AJ$9:$AN$60,3,0)),"-",VLOOKUP(G51,Résultats!$AJ$9:$AN$60,3,0))</f>
        <v>-</v>
      </c>
      <c r="J51" s="64" t="str">
        <f>IF(ISERROR(VLOOKUP(I51,'Paramètres de la saison'!$H$10:$J$61,3,0)),"",VLOOKUP(I51,'Paramètres de la saison'!$H$10:$J$61,3,0))</f>
        <v/>
      </c>
      <c r="K51" s="65" t="str">
        <f>IF(ISERROR(VLOOKUP(G51,Résultats!$AJ$9:$AN$60,4,0)),"-",VLOOKUP(G51,Résultats!$AJ$9:$AN$60,4,0))</f>
        <v>-</v>
      </c>
      <c r="L51" s="91" t="str">
        <f>IF(COUNTIF('Résumé des Grands Prix'!$E$7:$E$36,Classements!I51)=0,"-",COUNTIF('Résumé des Grands Prix'!$E$7:$E$36,Classements!I51))</f>
        <v>-</v>
      </c>
    </row>
    <row r="52" spans="1:12" s="7" customFormat="1" ht="27" customHeight="1" x14ac:dyDescent="0.25">
      <c r="A52" s="20">
        <v>42</v>
      </c>
      <c r="C52" s="23"/>
      <c r="E52" s="22"/>
      <c r="F52" s="22"/>
      <c r="G52" s="70" t="e">
        <f>SMALL(Résultats!$AJ$9:$AJ$60,A52)</f>
        <v>#NUM!</v>
      </c>
      <c r="H52" s="89" t="str">
        <f>IF(ISERROR(VLOOKUP(G52,Résultats!$AJ$9:$AN$60,2,0)),"-",VLOOKUP(G52,Résultats!$AJ$9:$AN$60,2,0))</f>
        <v>-</v>
      </c>
      <c r="I52" s="90" t="str">
        <f>IF(ISERROR(VLOOKUP(G52,Résultats!$AJ$9:$AN$60,3,0)),"-",VLOOKUP(G52,Résultats!$AJ$9:$AN$60,3,0))</f>
        <v>-</v>
      </c>
      <c r="J52" s="64" t="str">
        <f>IF(ISERROR(VLOOKUP(I52,'Paramètres de la saison'!$H$10:$J$61,3,0)),"",VLOOKUP(I52,'Paramètres de la saison'!$H$10:$J$61,3,0))</f>
        <v/>
      </c>
      <c r="K52" s="65" t="str">
        <f>IF(ISERROR(VLOOKUP(G52,Résultats!$AJ$9:$AN$60,4,0)),"-",VLOOKUP(G52,Résultats!$AJ$9:$AN$60,4,0))</f>
        <v>-</v>
      </c>
      <c r="L52" s="91" t="str">
        <f>IF(COUNTIF('Résumé des Grands Prix'!$E$7:$E$36,Classements!I52)=0,"-",COUNTIF('Résumé des Grands Prix'!$E$7:$E$36,Classements!I52))</f>
        <v>-</v>
      </c>
    </row>
    <row r="53" spans="1:12" s="7" customFormat="1" ht="27" customHeight="1" x14ac:dyDescent="0.25">
      <c r="A53" s="20">
        <v>43</v>
      </c>
      <c r="C53" s="23"/>
      <c r="E53" s="22"/>
      <c r="F53" s="22"/>
      <c r="G53" s="70" t="e">
        <f>SMALL(Résultats!$AJ$9:$AJ$60,A53)</f>
        <v>#NUM!</v>
      </c>
      <c r="H53" s="89" t="str">
        <f>IF(ISERROR(VLOOKUP(G53,Résultats!$AJ$9:$AN$60,2,0)),"-",VLOOKUP(G53,Résultats!$AJ$9:$AN$60,2,0))</f>
        <v>-</v>
      </c>
      <c r="I53" s="90" t="str">
        <f>IF(ISERROR(VLOOKUP(G53,Résultats!$AJ$9:$AN$60,3,0)),"-",VLOOKUP(G53,Résultats!$AJ$9:$AN$60,3,0))</f>
        <v>-</v>
      </c>
      <c r="J53" s="64" t="str">
        <f>IF(ISERROR(VLOOKUP(I53,'Paramètres de la saison'!$H$10:$J$61,3,0)),"",VLOOKUP(I53,'Paramètres de la saison'!$H$10:$J$61,3,0))</f>
        <v/>
      </c>
      <c r="K53" s="65" t="str">
        <f>IF(ISERROR(VLOOKUP(G53,Résultats!$AJ$9:$AN$60,4,0)),"-",VLOOKUP(G53,Résultats!$AJ$9:$AN$60,4,0))</f>
        <v>-</v>
      </c>
      <c r="L53" s="91" t="str">
        <f>IF(COUNTIF('Résumé des Grands Prix'!$E$7:$E$36,Classements!I53)=0,"-",COUNTIF('Résumé des Grands Prix'!$E$7:$E$36,Classements!I53))</f>
        <v>-</v>
      </c>
    </row>
    <row r="54" spans="1:12" s="7" customFormat="1" ht="27" customHeight="1" x14ac:dyDescent="0.25">
      <c r="A54" s="20">
        <v>44</v>
      </c>
      <c r="C54" s="23"/>
      <c r="E54" s="22"/>
      <c r="F54" s="22"/>
      <c r="G54" s="70" t="e">
        <f>SMALL(Résultats!$AJ$9:$AJ$60,A54)</f>
        <v>#NUM!</v>
      </c>
      <c r="H54" s="89" t="str">
        <f>IF(ISERROR(VLOOKUP(G54,Résultats!$AJ$9:$AN$60,2,0)),"-",VLOOKUP(G54,Résultats!$AJ$9:$AN$60,2,0))</f>
        <v>-</v>
      </c>
      <c r="I54" s="90" t="str">
        <f>IF(ISERROR(VLOOKUP(G54,Résultats!$AJ$9:$AN$60,3,0)),"-",VLOOKUP(G54,Résultats!$AJ$9:$AN$60,3,0))</f>
        <v>-</v>
      </c>
      <c r="J54" s="64" t="str">
        <f>IF(ISERROR(VLOOKUP(I54,'Paramètres de la saison'!$H$10:$J$61,3,0)),"",VLOOKUP(I54,'Paramètres de la saison'!$H$10:$J$61,3,0))</f>
        <v/>
      </c>
      <c r="K54" s="65" t="str">
        <f>IF(ISERROR(VLOOKUP(G54,Résultats!$AJ$9:$AN$60,4,0)),"-",VLOOKUP(G54,Résultats!$AJ$9:$AN$60,4,0))</f>
        <v>-</v>
      </c>
      <c r="L54" s="91" t="str">
        <f>IF(COUNTIF('Résumé des Grands Prix'!$E$7:$E$36,Classements!I54)=0,"-",COUNTIF('Résumé des Grands Prix'!$E$7:$E$36,Classements!I54))</f>
        <v>-</v>
      </c>
    </row>
    <row r="55" spans="1:12" s="7" customFormat="1" ht="27" customHeight="1" x14ac:dyDescent="0.25">
      <c r="A55" s="20">
        <v>45</v>
      </c>
      <c r="C55" s="23"/>
      <c r="E55" s="22"/>
      <c r="F55" s="22"/>
      <c r="G55" s="70" t="e">
        <f>SMALL(Résultats!$AJ$9:$AJ$60,A55)</f>
        <v>#NUM!</v>
      </c>
      <c r="H55" s="89" t="str">
        <f>IF(ISERROR(VLOOKUP(G55,Résultats!$AJ$9:$AN$60,2,0)),"-",VLOOKUP(G55,Résultats!$AJ$9:$AN$60,2,0))</f>
        <v>-</v>
      </c>
      <c r="I55" s="90" t="str">
        <f>IF(ISERROR(VLOOKUP(G55,Résultats!$AJ$9:$AN$60,3,0)),"-",VLOOKUP(G55,Résultats!$AJ$9:$AN$60,3,0))</f>
        <v>-</v>
      </c>
      <c r="J55" s="64" t="str">
        <f>IF(ISERROR(VLOOKUP(I55,'Paramètres de la saison'!$H$10:$J$61,3,0)),"",VLOOKUP(I55,'Paramètres de la saison'!$H$10:$J$61,3,0))</f>
        <v/>
      </c>
      <c r="K55" s="65" t="str">
        <f>IF(ISERROR(VLOOKUP(G55,Résultats!$AJ$9:$AN$60,4,0)),"-",VLOOKUP(G55,Résultats!$AJ$9:$AN$60,4,0))</f>
        <v>-</v>
      </c>
      <c r="L55" s="91" t="str">
        <f>IF(COUNTIF('Résumé des Grands Prix'!$E$7:$E$36,Classements!I55)=0,"-",COUNTIF('Résumé des Grands Prix'!$E$7:$E$36,Classements!I55))</f>
        <v>-</v>
      </c>
    </row>
    <row r="56" spans="1:12" s="7" customFormat="1" ht="27" customHeight="1" x14ac:dyDescent="0.25">
      <c r="A56" s="20">
        <v>46</v>
      </c>
      <c r="C56" s="23"/>
      <c r="E56" s="22"/>
      <c r="F56" s="22"/>
      <c r="G56" s="70" t="e">
        <f>SMALL(Résultats!$AJ$9:$AJ$60,A56)</f>
        <v>#NUM!</v>
      </c>
      <c r="H56" s="89" t="str">
        <f>IF(ISERROR(VLOOKUP(G56,Résultats!$AJ$9:$AN$60,2,0)),"-",VLOOKUP(G56,Résultats!$AJ$9:$AN$60,2,0))</f>
        <v>-</v>
      </c>
      <c r="I56" s="90" t="str">
        <f>IF(ISERROR(VLOOKUP(G56,Résultats!$AJ$9:$AN$60,3,0)),"-",VLOOKUP(G56,Résultats!$AJ$9:$AN$60,3,0))</f>
        <v>-</v>
      </c>
      <c r="J56" s="64" t="str">
        <f>IF(ISERROR(VLOOKUP(I56,'Paramètres de la saison'!$H$10:$J$61,3,0)),"",VLOOKUP(I56,'Paramètres de la saison'!$H$10:$J$61,3,0))</f>
        <v/>
      </c>
      <c r="K56" s="65" t="str">
        <f>IF(ISERROR(VLOOKUP(G56,Résultats!$AJ$9:$AN$60,4,0)),"-",VLOOKUP(G56,Résultats!$AJ$9:$AN$60,4,0))</f>
        <v>-</v>
      </c>
      <c r="L56" s="91" t="str">
        <f>IF(COUNTIF('Résumé des Grands Prix'!$E$7:$E$36,Classements!I56)=0,"-",COUNTIF('Résumé des Grands Prix'!$E$7:$E$36,Classements!I56))</f>
        <v>-</v>
      </c>
    </row>
    <row r="57" spans="1:12" s="7" customFormat="1" ht="27" customHeight="1" x14ac:dyDescent="0.25">
      <c r="A57" s="20">
        <v>47</v>
      </c>
      <c r="C57" s="23"/>
      <c r="E57" s="22"/>
      <c r="F57" s="22"/>
      <c r="G57" s="70" t="e">
        <f>SMALL(Résultats!$AJ$9:$AJ$60,A57)</f>
        <v>#NUM!</v>
      </c>
      <c r="H57" s="89" t="str">
        <f>IF(ISERROR(VLOOKUP(G57,Résultats!$AJ$9:$AN$60,2,0)),"-",VLOOKUP(G57,Résultats!$AJ$9:$AN$60,2,0))</f>
        <v>-</v>
      </c>
      <c r="I57" s="90" t="str">
        <f>IF(ISERROR(VLOOKUP(G57,Résultats!$AJ$9:$AN$60,3,0)),"-",VLOOKUP(G57,Résultats!$AJ$9:$AN$60,3,0))</f>
        <v>-</v>
      </c>
      <c r="J57" s="64" t="str">
        <f>IF(ISERROR(VLOOKUP(I57,'Paramètres de la saison'!$H$10:$J$61,3,0)),"",VLOOKUP(I57,'Paramètres de la saison'!$H$10:$J$61,3,0))</f>
        <v/>
      </c>
      <c r="K57" s="65" t="str">
        <f>IF(ISERROR(VLOOKUP(G57,Résultats!$AJ$9:$AN$60,4,0)),"-",VLOOKUP(G57,Résultats!$AJ$9:$AN$60,4,0))</f>
        <v>-</v>
      </c>
      <c r="L57" s="91" t="str">
        <f>IF(COUNTIF('Résumé des Grands Prix'!$E$7:$E$36,Classements!I57)=0,"-",COUNTIF('Résumé des Grands Prix'!$E$7:$E$36,Classements!I57))</f>
        <v>-</v>
      </c>
    </row>
    <row r="58" spans="1:12" s="7" customFormat="1" ht="27" customHeight="1" x14ac:dyDescent="0.25">
      <c r="A58" s="20">
        <v>48</v>
      </c>
      <c r="C58" s="23"/>
      <c r="E58" s="22"/>
      <c r="F58" s="22"/>
      <c r="G58" s="70" t="e">
        <f>SMALL(Résultats!$AJ$9:$AJ$60,A58)</f>
        <v>#NUM!</v>
      </c>
      <c r="H58" s="89" t="str">
        <f>IF(ISERROR(VLOOKUP(G58,Résultats!$AJ$9:$AN$60,2,0)),"-",VLOOKUP(G58,Résultats!$AJ$9:$AN$60,2,0))</f>
        <v>-</v>
      </c>
      <c r="I58" s="90" t="str">
        <f>IF(ISERROR(VLOOKUP(G58,Résultats!$AJ$9:$AN$60,3,0)),"-",VLOOKUP(G58,Résultats!$AJ$9:$AN$60,3,0))</f>
        <v>-</v>
      </c>
      <c r="J58" s="64" t="str">
        <f>IF(ISERROR(VLOOKUP(I58,'Paramètres de la saison'!$H$10:$J$61,3,0)),"",VLOOKUP(I58,'Paramètres de la saison'!$H$10:$J$61,3,0))</f>
        <v/>
      </c>
      <c r="K58" s="65" t="str">
        <f>IF(ISERROR(VLOOKUP(G58,Résultats!$AJ$9:$AN$60,4,0)),"-",VLOOKUP(G58,Résultats!$AJ$9:$AN$60,4,0))</f>
        <v>-</v>
      </c>
      <c r="L58" s="91" t="str">
        <f>IF(COUNTIF('Résumé des Grands Prix'!$E$7:$E$36,Classements!I58)=0,"-",COUNTIF('Résumé des Grands Prix'!$E$7:$E$36,Classements!I58))</f>
        <v>-</v>
      </c>
    </row>
    <row r="59" spans="1:12" s="7" customFormat="1" ht="27" customHeight="1" x14ac:dyDescent="0.25">
      <c r="A59" s="20">
        <v>49</v>
      </c>
      <c r="C59" s="23"/>
      <c r="E59" s="22"/>
      <c r="F59" s="22"/>
      <c r="G59" s="70" t="e">
        <f>SMALL(Résultats!$AJ$9:$AJ$60,A59)</f>
        <v>#NUM!</v>
      </c>
      <c r="H59" s="89" t="str">
        <f>IF(ISERROR(VLOOKUP(G59,Résultats!$AJ$9:$AN$60,2,0)),"-",VLOOKUP(G59,Résultats!$AJ$9:$AN$60,2,0))</f>
        <v>-</v>
      </c>
      <c r="I59" s="90" t="str">
        <f>IF(ISERROR(VLOOKUP(G59,Résultats!$AJ$9:$AN$60,3,0)),"-",VLOOKUP(G59,Résultats!$AJ$9:$AN$60,3,0))</f>
        <v>-</v>
      </c>
      <c r="J59" s="64" t="str">
        <f>IF(ISERROR(VLOOKUP(I59,'Paramètres de la saison'!$H$10:$J$61,3,0)),"",VLOOKUP(I59,'Paramètres de la saison'!$H$10:$J$61,3,0))</f>
        <v/>
      </c>
      <c r="K59" s="65" t="str">
        <f>IF(ISERROR(VLOOKUP(G59,Résultats!$AJ$9:$AN$60,4,0)),"-",VLOOKUP(G59,Résultats!$AJ$9:$AN$60,4,0))</f>
        <v>-</v>
      </c>
      <c r="L59" s="91" t="str">
        <f>IF(COUNTIF('Résumé des Grands Prix'!$E$7:$E$36,Classements!I59)=0,"-",COUNTIF('Résumé des Grands Prix'!$E$7:$E$36,Classements!I59))</f>
        <v>-</v>
      </c>
    </row>
    <row r="60" spans="1:12" s="7" customFormat="1" ht="27" customHeight="1" x14ac:dyDescent="0.25">
      <c r="A60" s="20">
        <v>50</v>
      </c>
      <c r="C60" s="23"/>
      <c r="E60" s="22"/>
      <c r="F60" s="22"/>
      <c r="G60" s="70" t="e">
        <f>SMALL(Résultats!$AJ$9:$AJ$60,A60)</f>
        <v>#NUM!</v>
      </c>
      <c r="H60" s="89" t="str">
        <f>IF(ISERROR(VLOOKUP(G60,Résultats!$AJ$9:$AN$60,2,0)),"-",VLOOKUP(G60,Résultats!$AJ$9:$AN$60,2,0))</f>
        <v>-</v>
      </c>
      <c r="I60" s="90" t="str">
        <f>IF(ISERROR(VLOOKUP(G60,Résultats!$AJ$9:$AN$60,3,0)),"-",VLOOKUP(G60,Résultats!$AJ$9:$AN$60,3,0))</f>
        <v>-</v>
      </c>
      <c r="J60" s="64" t="str">
        <f>IF(ISERROR(VLOOKUP(I60,'Paramètres de la saison'!$H$10:$J$61,3,0)),"",VLOOKUP(I60,'Paramètres de la saison'!$H$10:$J$61,3,0))</f>
        <v/>
      </c>
      <c r="K60" s="65" t="str">
        <f>IF(ISERROR(VLOOKUP(G60,Résultats!$AJ$9:$AN$60,4,0)),"-",VLOOKUP(G60,Résultats!$AJ$9:$AN$60,4,0))</f>
        <v>-</v>
      </c>
      <c r="L60" s="91" t="str">
        <f>IF(COUNTIF('Résumé des Grands Prix'!$E$7:$E$36,Classements!I60)=0,"-",COUNTIF('Résumé des Grands Prix'!$E$7:$E$36,Classements!I60))</f>
        <v>-</v>
      </c>
    </row>
    <row r="61" spans="1:12" s="7" customFormat="1" ht="27" customHeight="1" x14ac:dyDescent="0.25">
      <c r="A61" s="20">
        <v>51</v>
      </c>
      <c r="C61" s="23"/>
      <c r="E61" s="22"/>
      <c r="F61" s="22"/>
      <c r="G61" s="70" t="e">
        <f>SMALL(Résultats!$AJ$9:$AJ$60,A61)</f>
        <v>#NUM!</v>
      </c>
      <c r="H61" s="89" t="str">
        <f>IF(ISERROR(VLOOKUP(G61,Résultats!$AJ$9:$AN$60,2,0)),"-",VLOOKUP(G61,Résultats!$AJ$9:$AN$60,2,0))</f>
        <v>-</v>
      </c>
      <c r="I61" s="90" t="str">
        <f>IF(ISERROR(VLOOKUP(G61,Résultats!$AJ$9:$AN$60,3,0)),"-",VLOOKUP(G61,Résultats!$AJ$9:$AN$60,3,0))</f>
        <v>-</v>
      </c>
      <c r="J61" s="64" t="str">
        <f>IF(ISERROR(VLOOKUP(I61,'Paramètres de la saison'!$H$10:$J$61,3,0)),"",VLOOKUP(I61,'Paramètres de la saison'!$H$10:$J$61,3,0))</f>
        <v/>
      </c>
      <c r="K61" s="65" t="str">
        <f>IF(ISERROR(VLOOKUP(G61,Résultats!$AJ$9:$AN$60,4,0)),"-",VLOOKUP(G61,Résultats!$AJ$9:$AN$60,4,0))</f>
        <v>-</v>
      </c>
      <c r="L61" s="91" t="str">
        <f>IF(COUNTIF('Résumé des Grands Prix'!$E$7:$E$36,Classements!I61)=0,"-",COUNTIF('Résumé des Grands Prix'!$E$7:$E$36,Classements!I61))</f>
        <v>-</v>
      </c>
    </row>
    <row r="62" spans="1:12" s="7" customFormat="1" x14ac:dyDescent="0.25">
      <c r="A62" s="22"/>
      <c r="E62" s="22"/>
      <c r="F62" s="22"/>
      <c r="K62" s="22"/>
      <c r="L62" s="22"/>
    </row>
  </sheetData>
  <sheetProtection algorithmName="SHA-512" hashValue="VRMYsSE7ctEH4w5Dr+M3Bn/95PATh2wI/RrUppUScJESP3ROa5JsV4W7Ryjpqe49TxVzVTbP4GZLzDyeh1vEjA==" saltValue="4csUVUqEUKn7F72rWzcvmg==" spinCount="100000" sheet="1" objects="1" scenarios="1" sort="0" autoFilter="0" pivotTables="0"/>
  <pageMargins left="0.28999999999999998" right="0.3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C2D7-0F83-4899-9B34-F67F6D57603A}">
  <dimension ref="A1:C150"/>
  <sheetViews>
    <sheetView showGridLines="0" workbookViewId="0"/>
  </sheetViews>
  <sheetFormatPr baseColWidth="10" defaultRowHeight="14.55" x14ac:dyDescent="0.25"/>
  <cols>
    <col min="1" max="1" width="11.375" style="84"/>
    <col min="2" max="2" width="29.25" customWidth="1"/>
    <col min="3" max="3" width="24.375" bestFit="1" customWidth="1"/>
  </cols>
  <sheetData>
    <row r="1" spans="1:3" ht="29.1" x14ac:dyDescent="0.5">
      <c r="A1" s="85" t="s">
        <v>215</v>
      </c>
    </row>
    <row r="4" spans="1:3" x14ac:dyDescent="0.25">
      <c r="A4" s="86" t="s">
        <v>143</v>
      </c>
      <c r="B4" s="1" t="s">
        <v>144</v>
      </c>
      <c r="C4" s="1" t="s">
        <v>179</v>
      </c>
    </row>
    <row r="5" spans="1:3" x14ac:dyDescent="0.25">
      <c r="A5" s="84">
        <v>1950</v>
      </c>
      <c r="B5" t="s">
        <v>180</v>
      </c>
      <c r="C5" t="s">
        <v>146</v>
      </c>
    </row>
    <row r="6" spans="1:3" x14ac:dyDescent="0.25">
      <c r="A6" s="84">
        <v>1951</v>
      </c>
      <c r="B6" t="s">
        <v>183</v>
      </c>
      <c r="C6" t="s">
        <v>146</v>
      </c>
    </row>
    <row r="7" spans="1:3" x14ac:dyDescent="0.25">
      <c r="A7" s="84">
        <v>1952</v>
      </c>
      <c r="B7" t="s">
        <v>181</v>
      </c>
      <c r="C7" t="s">
        <v>77</v>
      </c>
    </row>
    <row r="8" spans="1:3" x14ac:dyDescent="0.25">
      <c r="A8" s="84">
        <v>1953</v>
      </c>
      <c r="B8" t="s">
        <v>182</v>
      </c>
      <c r="C8" t="s">
        <v>77</v>
      </c>
    </row>
    <row r="9" spans="1:3" x14ac:dyDescent="0.25">
      <c r="A9" s="84">
        <v>1954</v>
      </c>
      <c r="B9" t="s">
        <v>184</v>
      </c>
      <c r="C9" t="s">
        <v>147</v>
      </c>
    </row>
    <row r="10" spans="1:3" x14ac:dyDescent="0.25">
      <c r="A10" s="84">
        <v>1955</v>
      </c>
      <c r="B10" t="s">
        <v>185</v>
      </c>
      <c r="C10" t="s">
        <v>148</v>
      </c>
    </row>
    <row r="11" spans="1:3" x14ac:dyDescent="0.25">
      <c r="A11" s="84">
        <v>1956</v>
      </c>
      <c r="B11" t="s">
        <v>186</v>
      </c>
      <c r="C11" t="s">
        <v>77</v>
      </c>
    </row>
    <row r="12" spans="1:3" x14ac:dyDescent="0.25">
      <c r="A12" s="84">
        <v>1957</v>
      </c>
      <c r="B12" t="s">
        <v>187</v>
      </c>
      <c r="C12" t="s">
        <v>149</v>
      </c>
    </row>
    <row r="13" spans="1:3" x14ac:dyDescent="0.25">
      <c r="A13" s="84">
        <v>1958</v>
      </c>
      <c r="B13" t="s">
        <v>188</v>
      </c>
      <c r="C13" t="s">
        <v>77</v>
      </c>
    </row>
    <row r="14" spans="1:3" x14ac:dyDescent="0.25">
      <c r="A14" s="84">
        <v>1959</v>
      </c>
      <c r="B14" t="s">
        <v>254</v>
      </c>
      <c r="C14" t="s">
        <v>150</v>
      </c>
    </row>
    <row r="15" spans="1:3" x14ac:dyDescent="0.25">
      <c r="A15" s="84">
        <v>1960</v>
      </c>
      <c r="B15" t="s">
        <v>255</v>
      </c>
      <c r="C15" t="s">
        <v>150</v>
      </c>
    </row>
    <row r="16" spans="1:3" x14ac:dyDescent="0.25">
      <c r="A16" s="84">
        <v>1961</v>
      </c>
      <c r="B16" t="s">
        <v>259</v>
      </c>
      <c r="C16" t="s">
        <v>77</v>
      </c>
    </row>
    <row r="17" spans="1:3" x14ac:dyDescent="0.25">
      <c r="A17" s="84">
        <v>1962</v>
      </c>
      <c r="B17" t="s">
        <v>189</v>
      </c>
      <c r="C17" t="s">
        <v>151</v>
      </c>
    </row>
    <row r="18" spans="1:3" x14ac:dyDescent="0.25">
      <c r="A18" s="84">
        <v>1963</v>
      </c>
      <c r="B18" t="s">
        <v>190</v>
      </c>
      <c r="C18" t="s">
        <v>152</v>
      </c>
    </row>
    <row r="19" spans="1:3" x14ac:dyDescent="0.25">
      <c r="A19" s="84">
        <v>1964</v>
      </c>
      <c r="B19" t="s">
        <v>191</v>
      </c>
      <c r="C19" t="s">
        <v>77</v>
      </c>
    </row>
    <row r="20" spans="1:3" x14ac:dyDescent="0.25">
      <c r="A20" s="84">
        <v>1965</v>
      </c>
      <c r="B20" t="s">
        <v>192</v>
      </c>
      <c r="C20" t="s">
        <v>152</v>
      </c>
    </row>
    <row r="21" spans="1:3" x14ac:dyDescent="0.25">
      <c r="A21" s="84">
        <v>1966</v>
      </c>
      <c r="B21" t="s">
        <v>256</v>
      </c>
      <c r="C21" t="s">
        <v>153</v>
      </c>
    </row>
    <row r="22" spans="1:3" x14ac:dyDescent="0.25">
      <c r="A22" s="84">
        <v>1967</v>
      </c>
      <c r="B22" t="s">
        <v>258</v>
      </c>
      <c r="C22" t="s">
        <v>153</v>
      </c>
    </row>
    <row r="23" spans="1:3" x14ac:dyDescent="0.25">
      <c r="A23" s="84">
        <v>1968</v>
      </c>
      <c r="B23" t="s">
        <v>193</v>
      </c>
      <c r="C23" t="s">
        <v>154</v>
      </c>
    </row>
    <row r="24" spans="1:3" x14ac:dyDescent="0.25">
      <c r="A24" s="84">
        <v>1969</v>
      </c>
      <c r="B24" t="s">
        <v>194</v>
      </c>
      <c r="C24" t="s">
        <v>155</v>
      </c>
    </row>
    <row r="25" spans="1:3" x14ac:dyDescent="0.25">
      <c r="A25" s="84">
        <v>1970</v>
      </c>
      <c r="B25" t="s">
        <v>216</v>
      </c>
      <c r="C25" t="s">
        <v>154</v>
      </c>
    </row>
    <row r="26" spans="1:3" x14ac:dyDescent="0.25">
      <c r="A26" s="84">
        <v>1971</v>
      </c>
      <c r="B26" t="s">
        <v>195</v>
      </c>
      <c r="C26" t="s">
        <v>156</v>
      </c>
    </row>
    <row r="27" spans="1:3" x14ac:dyDescent="0.25">
      <c r="A27" s="84">
        <v>1972</v>
      </c>
      <c r="B27" t="s">
        <v>220</v>
      </c>
      <c r="C27" t="s">
        <v>154</v>
      </c>
    </row>
    <row r="28" spans="1:3" x14ac:dyDescent="0.25">
      <c r="A28" s="84">
        <v>1973</v>
      </c>
      <c r="B28" t="s">
        <v>196</v>
      </c>
      <c r="C28" t="s">
        <v>156</v>
      </c>
    </row>
    <row r="29" spans="1:3" x14ac:dyDescent="0.25">
      <c r="A29" s="84">
        <v>1974</v>
      </c>
      <c r="B29" t="s">
        <v>221</v>
      </c>
      <c r="C29" t="s">
        <v>157</v>
      </c>
    </row>
    <row r="30" spans="1:3" x14ac:dyDescent="0.25">
      <c r="A30" s="84">
        <v>1975</v>
      </c>
      <c r="B30" t="s">
        <v>217</v>
      </c>
      <c r="C30" t="s">
        <v>77</v>
      </c>
    </row>
    <row r="31" spans="1:3" x14ac:dyDescent="0.25">
      <c r="A31" s="84">
        <v>1976</v>
      </c>
      <c r="B31" t="s">
        <v>197</v>
      </c>
      <c r="C31" t="s">
        <v>157</v>
      </c>
    </row>
    <row r="32" spans="1:3" x14ac:dyDescent="0.25">
      <c r="A32" s="84">
        <v>1977</v>
      </c>
      <c r="B32" t="s">
        <v>218</v>
      </c>
      <c r="C32" t="s">
        <v>77</v>
      </c>
    </row>
    <row r="33" spans="1:3" x14ac:dyDescent="0.25">
      <c r="A33" s="84">
        <v>1978</v>
      </c>
      <c r="B33" t="s">
        <v>260</v>
      </c>
      <c r="C33" t="s">
        <v>154</v>
      </c>
    </row>
    <row r="34" spans="1:3" x14ac:dyDescent="0.25">
      <c r="A34" s="84">
        <v>1979</v>
      </c>
      <c r="B34" t="s">
        <v>228</v>
      </c>
      <c r="C34" t="s">
        <v>77</v>
      </c>
    </row>
    <row r="35" spans="1:3" x14ac:dyDescent="0.25">
      <c r="A35" s="84">
        <v>1980</v>
      </c>
      <c r="B35" t="s">
        <v>257</v>
      </c>
      <c r="C35" t="s">
        <v>158</v>
      </c>
    </row>
    <row r="36" spans="1:3" x14ac:dyDescent="0.25">
      <c r="A36" s="84">
        <v>1981</v>
      </c>
      <c r="B36" t="s">
        <v>222</v>
      </c>
      <c r="C36" t="s">
        <v>159</v>
      </c>
    </row>
    <row r="37" spans="1:3" x14ac:dyDescent="0.25">
      <c r="A37" s="84">
        <v>1982</v>
      </c>
      <c r="B37" t="s">
        <v>248</v>
      </c>
      <c r="C37" t="s">
        <v>158</v>
      </c>
    </row>
    <row r="38" spans="1:3" x14ac:dyDescent="0.25">
      <c r="A38" s="84">
        <v>1983</v>
      </c>
      <c r="B38" t="s">
        <v>223</v>
      </c>
      <c r="C38" t="s">
        <v>160</v>
      </c>
    </row>
    <row r="39" spans="1:3" x14ac:dyDescent="0.25">
      <c r="A39" s="84">
        <v>1984</v>
      </c>
      <c r="B39" t="s">
        <v>219</v>
      </c>
      <c r="C39" t="s">
        <v>161</v>
      </c>
    </row>
    <row r="40" spans="1:3" x14ac:dyDescent="0.25">
      <c r="A40" s="84">
        <v>1985</v>
      </c>
      <c r="B40" t="s">
        <v>229</v>
      </c>
      <c r="C40" t="s">
        <v>161</v>
      </c>
    </row>
    <row r="41" spans="1:3" x14ac:dyDescent="0.25">
      <c r="A41" s="84">
        <v>1986</v>
      </c>
      <c r="B41" t="s">
        <v>230</v>
      </c>
      <c r="C41" t="s">
        <v>161</v>
      </c>
    </row>
    <row r="42" spans="1:3" x14ac:dyDescent="0.25">
      <c r="A42" s="84">
        <v>1987</v>
      </c>
      <c r="B42" t="s">
        <v>224</v>
      </c>
      <c r="C42" t="s">
        <v>162</v>
      </c>
    </row>
    <row r="43" spans="1:3" x14ac:dyDescent="0.25">
      <c r="A43" s="84">
        <v>1988</v>
      </c>
      <c r="B43" t="s">
        <v>225</v>
      </c>
      <c r="C43" t="s">
        <v>163</v>
      </c>
    </row>
    <row r="44" spans="1:3" x14ac:dyDescent="0.25">
      <c r="A44" s="84">
        <v>1989</v>
      </c>
      <c r="B44" t="s">
        <v>231</v>
      </c>
      <c r="C44" t="s">
        <v>163</v>
      </c>
    </row>
    <row r="45" spans="1:3" x14ac:dyDescent="0.25">
      <c r="A45" s="84">
        <v>1990</v>
      </c>
      <c r="B45" t="s">
        <v>226</v>
      </c>
      <c r="C45" t="s">
        <v>163</v>
      </c>
    </row>
    <row r="46" spans="1:3" x14ac:dyDescent="0.25">
      <c r="A46" s="84">
        <v>1991</v>
      </c>
      <c r="B46" t="s">
        <v>227</v>
      </c>
      <c r="C46" t="s">
        <v>163</v>
      </c>
    </row>
    <row r="47" spans="1:3" x14ac:dyDescent="0.25">
      <c r="A47" s="84">
        <v>1992</v>
      </c>
      <c r="B47" t="s">
        <v>198</v>
      </c>
      <c r="C47" t="s">
        <v>164</v>
      </c>
    </row>
    <row r="48" spans="1:3" x14ac:dyDescent="0.25">
      <c r="A48" s="84">
        <v>1993</v>
      </c>
      <c r="B48" t="s">
        <v>232</v>
      </c>
      <c r="C48" t="s">
        <v>164</v>
      </c>
    </row>
    <row r="49" spans="1:3" x14ac:dyDescent="0.25">
      <c r="A49" s="84">
        <v>1994</v>
      </c>
      <c r="B49" t="s">
        <v>234</v>
      </c>
      <c r="C49" t="s">
        <v>165</v>
      </c>
    </row>
    <row r="50" spans="1:3" x14ac:dyDescent="0.25">
      <c r="A50" s="84">
        <v>1995</v>
      </c>
      <c r="B50" t="s">
        <v>235</v>
      </c>
      <c r="C50" t="s">
        <v>166</v>
      </c>
    </row>
    <row r="51" spans="1:3" x14ac:dyDescent="0.25">
      <c r="A51" s="84">
        <v>1996</v>
      </c>
      <c r="B51" t="s">
        <v>199</v>
      </c>
      <c r="C51" t="s">
        <v>164</v>
      </c>
    </row>
    <row r="52" spans="1:3" x14ac:dyDescent="0.25">
      <c r="A52" s="84">
        <v>1997</v>
      </c>
      <c r="B52" t="s">
        <v>247</v>
      </c>
      <c r="C52" t="s">
        <v>164</v>
      </c>
    </row>
    <row r="53" spans="1:3" x14ac:dyDescent="0.25">
      <c r="A53" s="84">
        <v>1998</v>
      </c>
      <c r="B53" t="s">
        <v>249</v>
      </c>
      <c r="C53" t="s">
        <v>167</v>
      </c>
    </row>
    <row r="54" spans="1:3" x14ac:dyDescent="0.25">
      <c r="A54" s="84">
        <v>1999</v>
      </c>
      <c r="B54" t="s">
        <v>250</v>
      </c>
      <c r="C54" t="s">
        <v>167</v>
      </c>
    </row>
    <row r="55" spans="1:3" x14ac:dyDescent="0.25">
      <c r="A55" s="84">
        <v>2000</v>
      </c>
      <c r="B55" t="s">
        <v>236</v>
      </c>
      <c r="C55" t="s">
        <v>77</v>
      </c>
    </row>
    <row r="56" spans="1:3" x14ac:dyDescent="0.25">
      <c r="A56" s="84">
        <v>2001</v>
      </c>
      <c r="B56" t="s">
        <v>237</v>
      </c>
      <c r="C56" t="s">
        <v>77</v>
      </c>
    </row>
    <row r="57" spans="1:3" x14ac:dyDescent="0.25">
      <c r="A57" s="84">
        <v>2002</v>
      </c>
      <c r="B57" t="s">
        <v>238</v>
      </c>
      <c r="C57" t="s">
        <v>77</v>
      </c>
    </row>
    <row r="58" spans="1:3" x14ac:dyDescent="0.25">
      <c r="A58" s="84">
        <v>2003</v>
      </c>
      <c r="B58" t="s">
        <v>239</v>
      </c>
      <c r="C58" t="s">
        <v>77</v>
      </c>
    </row>
    <row r="59" spans="1:3" x14ac:dyDescent="0.25">
      <c r="A59" s="84">
        <v>2004</v>
      </c>
      <c r="B59" t="s">
        <v>240</v>
      </c>
      <c r="C59" t="s">
        <v>77</v>
      </c>
    </row>
    <row r="60" spans="1:3" x14ac:dyDescent="0.25">
      <c r="A60" s="84">
        <v>2005</v>
      </c>
      <c r="B60" t="s">
        <v>252</v>
      </c>
      <c r="C60" t="s">
        <v>168</v>
      </c>
    </row>
    <row r="61" spans="1:3" x14ac:dyDescent="0.25">
      <c r="A61" s="84">
        <v>2006</v>
      </c>
      <c r="B61" t="s">
        <v>253</v>
      </c>
      <c r="C61" t="s">
        <v>168</v>
      </c>
    </row>
    <row r="62" spans="1:3" x14ac:dyDescent="0.25">
      <c r="A62" s="84">
        <v>2007</v>
      </c>
      <c r="B62" t="s">
        <v>251</v>
      </c>
      <c r="C62" t="s">
        <v>77</v>
      </c>
    </row>
    <row r="63" spans="1:3" x14ac:dyDescent="0.25">
      <c r="A63" s="84">
        <v>2008</v>
      </c>
      <c r="B63" t="s">
        <v>200</v>
      </c>
      <c r="C63" t="s">
        <v>167</v>
      </c>
    </row>
    <row r="64" spans="1:3" x14ac:dyDescent="0.25">
      <c r="A64" s="84">
        <v>2009</v>
      </c>
      <c r="B64" t="s">
        <v>201</v>
      </c>
      <c r="C64" t="s">
        <v>169</v>
      </c>
    </row>
    <row r="65" spans="1:3" x14ac:dyDescent="0.25">
      <c r="A65" s="84">
        <v>2010</v>
      </c>
      <c r="B65" t="s">
        <v>241</v>
      </c>
      <c r="C65" t="s">
        <v>170</v>
      </c>
    </row>
    <row r="66" spans="1:3" x14ac:dyDescent="0.25">
      <c r="A66" s="84">
        <v>2011</v>
      </c>
      <c r="B66" t="s">
        <v>242</v>
      </c>
      <c r="C66" t="s">
        <v>170</v>
      </c>
    </row>
    <row r="67" spans="1:3" x14ac:dyDescent="0.25">
      <c r="A67" s="84">
        <v>2012</v>
      </c>
      <c r="B67" t="s">
        <v>243</v>
      </c>
      <c r="C67" t="s">
        <v>170</v>
      </c>
    </row>
    <row r="68" spans="1:3" x14ac:dyDescent="0.25">
      <c r="A68" s="84">
        <v>2013</v>
      </c>
      <c r="B68" t="s">
        <v>244</v>
      </c>
      <c r="C68" t="s">
        <v>170</v>
      </c>
    </row>
    <row r="69" spans="1:3" x14ac:dyDescent="0.25">
      <c r="A69" s="84">
        <v>2014</v>
      </c>
      <c r="B69" t="s">
        <v>202</v>
      </c>
      <c r="C69" t="s">
        <v>171</v>
      </c>
    </row>
    <row r="70" spans="1:3" x14ac:dyDescent="0.25">
      <c r="A70" s="84">
        <v>2015</v>
      </c>
      <c r="B70" t="s">
        <v>203</v>
      </c>
      <c r="C70" t="s">
        <v>171</v>
      </c>
    </row>
    <row r="71" spans="1:3" x14ac:dyDescent="0.25">
      <c r="A71" s="84">
        <v>2016</v>
      </c>
      <c r="B71" t="s">
        <v>245</v>
      </c>
      <c r="C71" t="s">
        <v>171</v>
      </c>
    </row>
    <row r="72" spans="1:3" x14ac:dyDescent="0.25">
      <c r="A72" s="84">
        <v>2017</v>
      </c>
      <c r="B72" t="s">
        <v>204</v>
      </c>
      <c r="C72" t="s">
        <v>171</v>
      </c>
    </row>
    <row r="73" spans="1:3" x14ac:dyDescent="0.25">
      <c r="A73" s="84">
        <v>2018</v>
      </c>
      <c r="B73" t="s">
        <v>205</v>
      </c>
      <c r="C73" t="s">
        <v>171</v>
      </c>
    </row>
    <row r="74" spans="1:3" x14ac:dyDescent="0.25">
      <c r="A74" s="84">
        <v>2019</v>
      </c>
      <c r="B74" t="s">
        <v>206</v>
      </c>
      <c r="C74" t="s">
        <v>171</v>
      </c>
    </row>
    <row r="75" spans="1:3" x14ac:dyDescent="0.25">
      <c r="A75" s="84">
        <v>2020</v>
      </c>
      <c r="B75" t="s">
        <v>207</v>
      </c>
      <c r="C75" t="s">
        <v>171</v>
      </c>
    </row>
    <row r="76" spans="1:3" x14ac:dyDescent="0.25">
      <c r="A76" s="84">
        <v>2021</v>
      </c>
      <c r="B76" t="s">
        <v>325</v>
      </c>
      <c r="C76" t="s">
        <v>280</v>
      </c>
    </row>
    <row r="77" spans="1:3" x14ac:dyDescent="0.25">
      <c r="A77" s="84">
        <v>2022</v>
      </c>
      <c r="B77" t="s">
        <v>326</v>
      </c>
      <c r="C77" t="s">
        <v>280</v>
      </c>
    </row>
    <row r="78" spans="1:3" x14ac:dyDescent="0.25">
      <c r="A78" s="84">
        <v>2023</v>
      </c>
      <c r="B78" t="s">
        <v>327</v>
      </c>
      <c r="C78" t="s">
        <v>280</v>
      </c>
    </row>
    <row r="79" spans="1:3" x14ac:dyDescent="0.25">
      <c r="A79" s="84">
        <v>2024</v>
      </c>
      <c r="B79" t="s">
        <v>328</v>
      </c>
      <c r="C79" t="s">
        <v>296</v>
      </c>
    </row>
    <row r="81" spans="1:3" ht="20.8" x14ac:dyDescent="0.35">
      <c r="A81" s="87" t="s">
        <v>214</v>
      </c>
    </row>
    <row r="83" spans="1:3" x14ac:dyDescent="0.25">
      <c r="A83" s="86" t="s">
        <v>172</v>
      </c>
      <c r="B83" s="1" t="s">
        <v>130</v>
      </c>
      <c r="C83" s="1" t="s">
        <v>145</v>
      </c>
    </row>
    <row r="84" spans="1:3" x14ac:dyDescent="0.25">
      <c r="A84" s="84">
        <v>1958</v>
      </c>
      <c r="B84" t="s">
        <v>173</v>
      </c>
      <c r="C84" t="s">
        <v>173</v>
      </c>
    </row>
    <row r="85" spans="1:3" x14ac:dyDescent="0.25">
      <c r="A85" s="84">
        <v>1959</v>
      </c>
      <c r="B85" t="s">
        <v>261</v>
      </c>
      <c r="C85" t="s">
        <v>174</v>
      </c>
    </row>
    <row r="86" spans="1:3" x14ac:dyDescent="0.25">
      <c r="A86" s="84">
        <v>1960</v>
      </c>
      <c r="B86" t="s">
        <v>261</v>
      </c>
      <c r="C86" t="s">
        <v>174</v>
      </c>
    </row>
    <row r="87" spans="1:3" x14ac:dyDescent="0.25">
      <c r="A87" s="84">
        <v>1961</v>
      </c>
      <c r="B87" t="s">
        <v>77</v>
      </c>
      <c r="C87" t="s">
        <v>77</v>
      </c>
    </row>
    <row r="88" spans="1:3" x14ac:dyDescent="0.25">
      <c r="A88" s="84">
        <v>1962</v>
      </c>
      <c r="B88" t="s">
        <v>151</v>
      </c>
      <c r="C88" t="s">
        <v>151</v>
      </c>
    </row>
    <row r="89" spans="1:3" x14ac:dyDescent="0.25">
      <c r="A89" s="84">
        <v>1963</v>
      </c>
      <c r="B89" t="s">
        <v>262</v>
      </c>
      <c r="C89" t="s">
        <v>174</v>
      </c>
    </row>
    <row r="90" spans="1:3" x14ac:dyDescent="0.25">
      <c r="A90" s="84">
        <v>1964</v>
      </c>
      <c r="B90" t="s">
        <v>77</v>
      </c>
      <c r="C90" t="s">
        <v>77</v>
      </c>
    </row>
    <row r="91" spans="1:3" x14ac:dyDescent="0.25">
      <c r="A91" s="84">
        <v>1965</v>
      </c>
      <c r="B91" t="s">
        <v>262</v>
      </c>
      <c r="C91" t="s">
        <v>174</v>
      </c>
    </row>
    <row r="92" spans="1:3" x14ac:dyDescent="0.25">
      <c r="A92" s="84">
        <v>1966</v>
      </c>
      <c r="B92" t="s">
        <v>263</v>
      </c>
      <c r="C92" t="s">
        <v>175</v>
      </c>
    </row>
    <row r="93" spans="1:3" x14ac:dyDescent="0.25">
      <c r="A93" s="84">
        <v>1967</v>
      </c>
      <c r="B93" t="s">
        <v>263</v>
      </c>
      <c r="C93" t="s">
        <v>175</v>
      </c>
    </row>
    <row r="94" spans="1:3" x14ac:dyDescent="0.25">
      <c r="A94" s="84">
        <v>1968</v>
      </c>
      <c r="B94" t="s">
        <v>262</v>
      </c>
      <c r="C94" t="s">
        <v>176</v>
      </c>
    </row>
    <row r="95" spans="1:3" x14ac:dyDescent="0.25">
      <c r="A95" s="84">
        <v>1969</v>
      </c>
      <c r="B95" t="s">
        <v>233</v>
      </c>
      <c r="C95" t="s">
        <v>176</v>
      </c>
    </row>
    <row r="96" spans="1:3" x14ac:dyDescent="0.25">
      <c r="A96" s="84">
        <v>1970</v>
      </c>
      <c r="B96" t="s">
        <v>208</v>
      </c>
      <c r="C96" t="s">
        <v>176</v>
      </c>
    </row>
    <row r="97" spans="1:3" x14ac:dyDescent="0.25">
      <c r="A97" s="84">
        <v>1971</v>
      </c>
      <c r="B97" t="s">
        <v>209</v>
      </c>
      <c r="C97" t="s">
        <v>176</v>
      </c>
    </row>
    <row r="98" spans="1:3" x14ac:dyDescent="0.25">
      <c r="A98" s="84">
        <v>1972</v>
      </c>
      <c r="B98" t="s">
        <v>208</v>
      </c>
      <c r="C98" t="s">
        <v>176</v>
      </c>
    </row>
    <row r="99" spans="1:3" x14ac:dyDescent="0.25">
      <c r="A99" s="84">
        <v>1973</v>
      </c>
      <c r="B99" t="s">
        <v>208</v>
      </c>
      <c r="C99" t="s">
        <v>176</v>
      </c>
    </row>
    <row r="100" spans="1:3" x14ac:dyDescent="0.25">
      <c r="A100" s="84">
        <v>1974</v>
      </c>
      <c r="B100" t="s">
        <v>210</v>
      </c>
      <c r="C100" t="s">
        <v>176</v>
      </c>
    </row>
    <row r="101" spans="1:3" x14ac:dyDescent="0.25">
      <c r="A101" s="84">
        <v>1975</v>
      </c>
      <c r="B101" t="s">
        <v>77</v>
      </c>
      <c r="C101" t="s">
        <v>77</v>
      </c>
    </row>
    <row r="102" spans="1:3" x14ac:dyDescent="0.25">
      <c r="A102" s="84">
        <v>1976</v>
      </c>
      <c r="B102" t="s">
        <v>264</v>
      </c>
      <c r="C102" t="s">
        <v>77</v>
      </c>
    </row>
    <row r="103" spans="1:3" x14ac:dyDescent="0.25">
      <c r="A103" s="84">
        <v>1977</v>
      </c>
      <c r="B103" t="s">
        <v>264</v>
      </c>
      <c r="C103" t="s">
        <v>77</v>
      </c>
    </row>
    <row r="104" spans="1:3" x14ac:dyDescent="0.25">
      <c r="A104" s="84">
        <v>1978</v>
      </c>
      <c r="B104" t="s">
        <v>208</v>
      </c>
      <c r="C104" t="s">
        <v>176</v>
      </c>
    </row>
    <row r="105" spans="1:3" x14ac:dyDescent="0.25">
      <c r="A105" s="84">
        <v>1979</v>
      </c>
      <c r="B105" t="s">
        <v>264</v>
      </c>
      <c r="C105" t="s">
        <v>77</v>
      </c>
    </row>
    <row r="106" spans="1:3" x14ac:dyDescent="0.25">
      <c r="A106" s="84">
        <v>1980</v>
      </c>
      <c r="B106" t="s">
        <v>211</v>
      </c>
      <c r="C106" t="s">
        <v>176</v>
      </c>
    </row>
    <row r="107" spans="1:3" x14ac:dyDescent="0.25">
      <c r="A107" s="84">
        <v>1981</v>
      </c>
      <c r="B107" t="s">
        <v>211</v>
      </c>
      <c r="C107" t="s">
        <v>176</v>
      </c>
    </row>
    <row r="108" spans="1:3" x14ac:dyDescent="0.25">
      <c r="A108" s="84">
        <v>1982</v>
      </c>
      <c r="B108" t="s">
        <v>264</v>
      </c>
      <c r="C108" t="s">
        <v>77</v>
      </c>
    </row>
    <row r="109" spans="1:3" x14ac:dyDescent="0.25">
      <c r="A109" s="84">
        <v>1983</v>
      </c>
      <c r="B109" t="s">
        <v>264</v>
      </c>
      <c r="C109" t="s">
        <v>77</v>
      </c>
    </row>
    <row r="110" spans="1:3" x14ac:dyDescent="0.25">
      <c r="A110" s="84">
        <v>1984</v>
      </c>
      <c r="B110" t="s">
        <v>210</v>
      </c>
      <c r="C110" t="s">
        <v>177</v>
      </c>
    </row>
    <row r="111" spans="1:3" x14ac:dyDescent="0.25">
      <c r="A111" s="84">
        <v>1985</v>
      </c>
      <c r="B111" t="s">
        <v>210</v>
      </c>
      <c r="C111" t="s">
        <v>177</v>
      </c>
    </row>
    <row r="112" spans="1:3" x14ac:dyDescent="0.25">
      <c r="A112" s="84">
        <v>1986</v>
      </c>
      <c r="B112" t="s">
        <v>211</v>
      </c>
      <c r="C112" t="s">
        <v>178</v>
      </c>
    </row>
    <row r="113" spans="1:3" x14ac:dyDescent="0.25">
      <c r="A113" s="84">
        <v>1987</v>
      </c>
      <c r="B113" t="s">
        <v>211</v>
      </c>
      <c r="C113" t="s">
        <v>178</v>
      </c>
    </row>
    <row r="114" spans="1:3" x14ac:dyDescent="0.25">
      <c r="A114" s="84">
        <v>1988</v>
      </c>
      <c r="B114" t="s">
        <v>210</v>
      </c>
      <c r="C114" t="s">
        <v>178</v>
      </c>
    </row>
    <row r="115" spans="1:3" x14ac:dyDescent="0.25">
      <c r="A115" s="84">
        <v>1989</v>
      </c>
      <c r="B115" t="s">
        <v>210</v>
      </c>
      <c r="C115" t="s">
        <v>178</v>
      </c>
    </row>
    <row r="116" spans="1:3" x14ac:dyDescent="0.25">
      <c r="A116" s="84">
        <v>1990</v>
      </c>
      <c r="B116" t="s">
        <v>210</v>
      </c>
      <c r="C116" t="s">
        <v>178</v>
      </c>
    </row>
    <row r="117" spans="1:3" x14ac:dyDescent="0.25">
      <c r="A117" s="84">
        <v>1991</v>
      </c>
      <c r="B117" t="s">
        <v>210</v>
      </c>
      <c r="C117" t="s">
        <v>178</v>
      </c>
    </row>
    <row r="118" spans="1:3" x14ac:dyDescent="0.25">
      <c r="A118" s="84">
        <v>1992</v>
      </c>
      <c r="B118" t="s">
        <v>211</v>
      </c>
      <c r="C118" t="s">
        <v>168</v>
      </c>
    </row>
    <row r="119" spans="1:3" x14ac:dyDescent="0.25">
      <c r="A119" s="84">
        <v>1993</v>
      </c>
      <c r="B119" t="s">
        <v>211</v>
      </c>
      <c r="C119" t="s">
        <v>168</v>
      </c>
    </row>
    <row r="120" spans="1:3" x14ac:dyDescent="0.25">
      <c r="A120" s="84">
        <v>1994</v>
      </c>
      <c r="B120" t="s">
        <v>211</v>
      </c>
      <c r="C120" t="s">
        <v>168</v>
      </c>
    </row>
    <row r="121" spans="1:3" x14ac:dyDescent="0.25">
      <c r="A121" s="84">
        <v>1995</v>
      </c>
      <c r="B121" t="s">
        <v>212</v>
      </c>
      <c r="C121" t="s">
        <v>168</v>
      </c>
    </row>
    <row r="122" spans="1:3" x14ac:dyDescent="0.25">
      <c r="A122" s="84">
        <v>1996</v>
      </c>
      <c r="B122" t="s">
        <v>211</v>
      </c>
      <c r="C122" t="s">
        <v>168</v>
      </c>
    </row>
    <row r="123" spans="1:3" x14ac:dyDescent="0.25">
      <c r="A123" s="84">
        <v>1997</v>
      </c>
      <c r="B123" t="s">
        <v>211</v>
      </c>
      <c r="C123" t="s">
        <v>168</v>
      </c>
    </row>
    <row r="124" spans="1:3" x14ac:dyDescent="0.25">
      <c r="A124" s="84">
        <v>1998</v>
      </c>
      <c r="B124" t="s">
        <v>210</v>
      </c>
      <c r="C124" t="s">
        <v>171</v>
      </c>
    </row>
    <row r="125" spans="1:3" x14ac:dyDescent="0.25">
      <c r="A125" s="84">
        <v>1999</v>
      </c>
      <c r="B125" t="s">
        <v>264</v>
      </c>
      <c r="C125" t="s">
        <v>77</v>
      </c>
    </row>
    <row r="126" spans="1:3" x14ac:dyDescent="0.25">
      <c r="A126" s="84">
        <v>2000</v>
      </c>
      <c r="B126" t="s">
        <v>264</v>
      </c>
      <c r="C126" t="s">
        <v>77</v>
      </c>
    </row>
    <row r="127" spans="1:3" x14ac:dyDescent="0.25">
      <c r="A127" s="84">
        <v>2001</v>
      </c>
      <c r="B127" t="s">
        <v>264</v>
      </c>
      <c r="C127" t="s">
        <v>77</v>
      </c>
    </row>
    <row r="128" spans="1:3" x14ac:dyDescent="0.25">
      <c r="A128" s="84">
        <v>2002</v>
      </c>
      <c r="B128" t="s">
        <v>264</v>
      </c>
      <c r="C128" t="s">
        <v>77</v>
      </c>
    </row>
    <row r="129" spans="1:3" x14ac:dyDescent="0.25">
      <c r="A129" s="84">
        <v>2003</v>
      </c>
      <c r="B129" t="s">
        <v>264</v>
      </c>
      <c r="C129" t="s">
        <v>77</v>
      </c>
    </row>
    <row r="130" spans="1:3" x14ac:dyDescent="0.25">
      <c r="A130" s="84">
        <v>2004</v>
      </c>
      <c r="B130" t="s">
        <v>264</v>
      </c>
      <c r="C130" t="s">
        <v>77</v>
      </c>
    </row>
    <row r="131" spans="1:3" x14ac:dyDescent="0.25">
      <c r="A131" s="84">
        <v>2005</v>
      </c>
      <c r="B131" t="s">
        <v>168</v>
      </c>
      <c r="C131" t="s">
        <v>168</v>
      </c>
    </row>
    <row r="132" spans="1:3" x14ac:dyDescent="0.25">
      <c r="A132" s="84">
        <v>2006</v>
      </c>
      <c r="B132" t="s">
        <v>168</v>
      </c>
      <c r="C132" t="s">
        <v>168</v>
      </c>
    </row>
    <row r="133" spans="1:3" x14ac:dyDescent="0.25">
      <c r="A133" s="84">
        <v>2007</v>
      </c>
      <c r="B133" t="s">
        <v>264</v>
      </c>
      <c r="C133" t="s">
        <v>77</v>
      </c>
    </row>
    <row r="134" spans="1:3" x14ac:dyDescent="0.25">
      <c r="A134" s="84">
        <v>2008</v>
      </c>
      <c r="B134" t="s">
        <v>264</v>
      </c>
      <c r="C134" t="s">
        <v>77</v>
      </c>
    </row>
    <row r="135" spans="1:3" x14ac:dyDescent="0.25">
      <c r="A135" s="84">
        <v>2009</v>
      </c>
      <c r="B135" t="s">
        <v>213</v>
      </c>
      <c r="C135" t="s">
        <v>171</v>
      </c>
    </row>
    <row r="136" spans="1:3" x14ac:dyDescent="0.25">
      <c r="A136" s="84">
        <v>2010</v>
      </c>
      <c r="B136" t="s">
        <v>265</v>
      </c>
      <c r="C136" t="s">
        <v>168</v>
      </c>
    </row>
    <row r="137" spans="1:3" x14ac:dyDescent="0.25">
      <c r="A137" s="84">
        <v>2011</v>
      </c>
      <c r="B137" t="s">
        <v>265</v>
      </c>
      <c r="C137" t="s">
        <v>168</v>
      </c>
    </row>
    <row r="138" spans="1:3" x14ac:dyDescent="0.25">
      <c r="A138" s="84">
        <v>2012</v>
      </c>
      <c r="B138" t="s">
        <v>265</v>
      </c>
      <c r="C138" t="s">
        <v>168</v>
      </c>
    </row>
    <row r="139" spans="1:3" x14ac:dyDescent="0.25">
      <c r="A139" s="84">
        <v>2013</v>
      </c>
      <c r="B139" t="s">
        <v>265</v>
      </c>
      <c r="C139" t="s">
        <v>168</v>
      </c>
    </row>
    <row r="140" spans="1:3" x14ac:dyDescent="0.25">
      <c r="A140" s="84">
        <v>2014</v>
      </c>
      <c r="B140" t="s">
        <v>246</v>
      </c>
      <c r="C140" t="s">
        <v>171</v>
      </c>
    </row>
    <row r="141" spans="1:3" x14ac:dyDescent="0.25">
      <c r="A141" s="84">
        <v>2015</v>
      </c>
      <c r="B141" t="s">
        <v>246</v>
      </c>
      <c r="C141" t="s">
        <v>171</v>
      </c>
    </row>
    <row r="142" spans="1:3" x14ac:dyDescent="0.25">
      <c r="A142" s="84">
        <v>2016</v>
      </c>
      <c r="B142" t="s">
        <v>246</v>
      </c>
      <c r="C142" t="s">
        <v>171</v>
      </c>
    </row>
    <row r="143" spans="1:3" x14ac:dyDescent="0.25">
      <c r="A143" s="84">
        <v>2017</v>
      </c>
      <c r="B143" t="s">
        <v>246</v>
      </c>
      <c r="C143" t="s">
        <v>171</v>
      </c>
    </row>
    <row r="144" spans="1:3" x14ac:dyDescent="0.25">
      <c r="A144" s="84">
        <v>2018</v>
      </c>
      <c r="B144" t="s">
        <v>246</v>
      </c>
      <c r="C144" t="s">
        <v>171</v>
      </c>
    </row>
    <row r="145" spans="1:3" x14ac:dyDescent="0.25">
      <c r="A145" s="84">
        <v>2019</v>
      </c>
      <c r="B145" t="s">
        <v>246</v>
      </c>
      <c r="C145" t="s">
        <v>171</v>
      </c>
    </row>
    <row r="146" spans="1:3" x14ac:dyDescent="0.25">
      <c r="A146" s="84">
        <v>2020</v>
      </c>
      <c r="B146" t="s">
        <v>246</v>
      </c>
      <c r="C146" t="s">
        <v>171</v>
      </c>
    </row>
    <row r="147" spans="1:3" x14ac:dyDescent="0.25">
      <c r="A147" s="84">
        <v>2021</v>
      </c>
      <c r="B147" t="s">
        <v>246</v>
      </c>
      <c r="C147" t="s">
        <v>171</v>
      </c>
    </row>
    <row r="148" spans="1:3" x14ac:dyDescent="0.25">
      <c r="A148" s="84">
        <v>2022</v>
      </c>
      <c r="B148" t="s">
        <v>301</v>
      </c>
      <c r="C148" t="s">
        <v>178</v>
      </c>
    </row>
    <row r="149" spans="1:3" x14ac:dyDescent="0.25">
      <c r="A149" s="84">
        <v>2023</v>
      </c>
      <c r="B149" t="s">
        <v>301</v>
      </c>
      <c r="C149" t="s">
        <v>178</v>
      </c>
    </row>
    <row r="150" spans="1:3" x14ac:dyDescent="0.25">
      <c r="A150" s="84">
        <v>2024</v>
      </c>
      <c r="B150" t="s">
        <v>76</v>
      </c>
      <c r="C150" t="s">
        <v>171</v>
      </c>
    </row>
  </sheetData>
  <sheetProtection algorithmName="SHA-512" hashValue="WYO/170bHNYA9kTVVXQPKdgiTkb7NyLY6hHbVnxZuNanlC0WTBCWodGxHCrdPImvfuwhpl4nZeKAiPMTGS++Dg==" saltValue="8L3TgHxHLkKUrGBAiqqIE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0915-CEB1-4649-A03E-92BB161283FD}">
  <dimension ref="A7:I27"/>
  <sheetViews>
    <sheetView showGridLines="0" zoomScale="110" zoomScaleNormal="110" workbookViewId="0">
      <selection activeCell="A8" sqref="A8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4" t="s">
        <v>135</v>
      </c>
    </row>
    <row r="8" spans="1:9" ht="18.7" x14ac:dyDescent="0.3">
      <c r="A8" s="3"/>
    </row>
    <row r="9" spans="1:9" ht="18.7" x14ac:dyDescent="0.3">
      <c r="B9" s="79" t="s">
        <v>136</v>
      </c>
    </row>
    <row r="10" spans="1:9" ht="18" x14ac:dyDescent="0.3">
      <c r="B10" s="1"/>
      <c r="C10" s="113" t="s">
        <v>266</v>
      </c>
      <c r="D10" s="113"/>
      <c r="E10" s="113"/>
      <c r="F10" s="113"/>
      <c r="G10" s="113"/>
      <c r="H10" s="113"/>
      <c r="I10" s="80" t="s">
        <v>137</v>
      </c>
    </row>
    <row r="12" spans="1:9" x14ac:dyDescent="0.25">
      <c r="C12" s="111" t="s">
        <v>302</v>
      </c>
    </row>
    <row r="25" spans="1:1" x14ac:dyDescent="0.25">
      <c r="A25" s="81" t="s">
        <v>138</v>
      </c>
    </row>
    <row r="26" spans="1:1" ht="15.1" x14ac:dyDescent="0.25">
      <c r="A26" s="82" t="s">
        <v>139</v>
      </c>
    </row>
    <row r="27" spans="1:1" x14ac:dyDescent="0.25">
      <c r="A27" s="83" t="s">
        <v>140</v>
      </c>
    </row>
  </sheetData>
  <sheetProtection algorithmName="SHA-512" hashValue="vqA+8w+pOr3eYSTvQIXbS9CWtxwcZ8QB0nRtg5cNGrI0Bt/8AQy7fIDrNy5gzNWU/OMcLe/FW2wJpzsOmt9Y1w==" saltValue="ARg2qQCtxD0SNOv85HCDww==" spinCount="100000" sheet="1" objects="1" scenarios="1"/>
  <mergeCells count="1">
    <mergeCell ref="C10:H10"/>
  </mergeCells>
  <hyperlinks>
    <hyperlink ref="C10" r:id="rId1" xr:uid="{5C626FCF-672E-42CA-95EB-F82EAE260793}"/>
    <hyperlink ref="A26" r:id="rId2" xr:uid="{F3E15B99-568A-41A1-BFDC-09F5957B589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Paramètres de la saison</vt:lpstr>
      <vt:lpstr>Résultats</vt:lpstr>
      <vt:lpstr>Résumé des Grands Prix</vt:lpstr>
      <vt:lpstr>Classements</vt:lpstr>
      <vt:lpstr>Liste champions du monde F1</vt:lpstr>
      <vt:lpstr>Mot de passe</vt:lpstr>
      <vt:lpstr>Classements!Zone_d_impression</vt:lpstr>
      <vt:lpstr>'Paramètres de la saison'!Zone_d_impression</vt:lpstr>
      <vt:lpstr>Résultats!Zone_d_impression</vt:lpstr>
      <vt:lpstr>'Résumé des Grands Prix'!Zone_d_impression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2021-06-21T06:29:55Z</cp:lastPrinted>
  <dcterms:created xsi:type="dcterms:W3CDTF">2021-06-10T12:45:00Z</dcterms:created>
  <dcterms:modified xsi:type="dcterms:W3CDTF">2025-03-03T08:00:25Z</dcterms:modified>
</cp:coreProperties>
</file>