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681B45C-BAC4-4500-9C87-FB230613D96F}" xr6:coauthVersionLast="47" xr6:coauthVersionMax="47" xr10:uidLastSave="{00000000-0000-0000-0000-000000000000}"/>
  <workbookProtection workbookAlgorithmName="SHA-512" workbookHashValue="aIN+2ygI/UMiDYeSsLROV+H3D0DYWbJ+nbhtlw6544QFbDA2EzPl4XdsBMET09+d0u71ugA0tg8161hwoEzeKQ==" workbookSaltValue="28NmStjini/Fy06t+tIQ7g==" workbookSpinCount="100000" lockStructure="1"/>
  <bookViews>
    <workbookView xWindow="-120" yWindow="-120" windowWidth="29040" windowHeight="15840" xr2:uid="{00000000-000D-0000-FFFF-FFFF00000000}"/>
  </bookViews>
  <sheets>
    <sheet name="Echéancier remboursement Excel" sheetId="1" r:id="rId1"/>
    <sheet name="Mot de passe" sheetId="4" r:id="rId2"/>
  </sheets>
  <definedNames>
    <definedName name="_xlnm.Print_Area" localSheetId="0">'Echéancier remboursement Excel'!$A$1:$J$32</definedName>
  </definedNames>
  <calcPr calcId="191029"/>
</workbook>
</file>

<file path=xl/calcChain.xml><?xml version="1.0" encoding="utf-8"?>
<calcChain xmlns="http://schemas.openxmlformats.org/spreadsheetml/2006/main">
  <c r="B38" i="1" l="1"/>
  <c r="F25" i="1"/>
  <c r="B19" i="1"/>
  <c r="B23" i="1"/>
  <c r="C37" i="1" l="1"/>
  <c r="C39" i="1" s="1"/>
  <c r="B25" i="1"/>
  <c r="B31" i="1" l="1"/>
  <c r="B37" i="1" s="1"/>
  <c r="B39" i="1" s="1"/>
</calcChain>
</file>

<file path=xl/sharedStrings.xml><?xml version="1.0" encoding="utf-8"?>
<sst xmlns="http://schemas.openxmlformats.org/spreadsheetml/2006/main" count="35" uniqueCount="34">
  <si>
    <t>Taux d'intérêt :</t>
  </si>
  <si>
    <t>Saisissez dans les cases bleues uniquement :</t>
  </si>
  <si>
    <t>Durée en mois :</t>
  </si>
  <si>
    <t>Montant mensualité :</t>
  </si>
  <si>
    <t>Montant emprunté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</si>
  <si>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</si>
  <si>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</si>
  <si>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</si>
  <si>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</si>
  <si>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</si>
  <si>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</si>
  <si>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Mois</t>
  </si>
  <si>
    <t>Années</t>
  </si>
  <si>
    <t>1) Hypothèse emprunt :</t>
  </si>
  <si>
    <t>Coût du véhicule neuf :</t>
  </si>
  <si>
    <t>Votre apport :</t>
  </si>
  <si>
    <t>Durée location ou emprunt en mois :</t>
  </si>
  <si>
    <t>TOTAL COUT MENSUEL :</t>
  </si>
  <si>
    <t>Montant assurance liée au crédit (mensuel) :</t>
  </si>
  <si>
    <t>Coût total entretien vidange sur toute la période :</t>
  </si>
  <si>
    <t>Hypothèse emprunt</t>
  </si>
  <si>
    <t>Dépenses totales sur la période</t>
  </si>
  <si>
    <t>SOLDE (COUT FINAL DE L'OPERATION) :</t>
  </si>
  <si>
    <t>Nombre de km sur la période :</t>
  </si>
  <si>
    <t>Capital possédé en fin de période</t>
  </si>
  <si>
    <t>Analyse et comparaison :</t>
  </si>
  <si>
    <t>Estimation valeur du véhicule en fin de période :</t>
  </si>
  <si>
    <t>Loyer mensuel :</t>
  </si>
  <si>
    <t>Comparaison LOA / LLD / crédit classique pour l'achat d'un véhicule</t>
  </si>
  <si>
    <t>2) Hypothèse LOA/LLD (entretien et vidanges incluses) :</t>
  </si>
  <si>
    <t>Montant assurance liée à la LOA/LLD :</t>
  </si>
  <si>
    <t>Coût de l'option d'achat du véhicule si LOA :</t>
  </si>
  <si>
    <t>Hypothèse 
LOA ou LLD</t>
  </si>
  <si>
    <t>https://www.business-plan-excel.fr/produit/comparaison-lld-loa-credit-excel/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</si>
</sst>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_ ;[Red]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14"/>
      <color theme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u/>
      <sz val="10"/>
      <color theme="1"/>
      <name val="Arial"/>
      <family val="2"/>
    </font>
    <font>
      <sz val="11"/>
      <color theme="0"/>
      <name val="Arial"/>
      <family val="2"/>
    </font>
    <font>
      <b/>
      <i/>
      <u/>
      <sz val="14"/>
      <color rgb="FFC0000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2" fillId="0" borderId="0" xfId="0" applyNumberFormat="1" applyFont="1" applyBorder="1"/>
    <xf numFmtId="8" fontId="2" fillId="0" borderId="0" xfId="0" applyNumberFormat="1" applyFont="1" applyFill="1" applyBorder="1"/>
    <xf numFmtId="0" fontId="3" fillId="0" borderId="3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10" fontId="3" fillId="0" borderId="2" xfId="1" applyNumberFormat="1" applyFont="1" applyFill="1" applyBorder="1"/>
    <xf numFmtId="4" fontId="3" fillId="0" borderId="2" xfId="0" applyNumberFormat="1" applyFont="1" applyFill="1" applyBorder="1"/>
    <xf numFmtId="0" fontId="5" fillId="0" borderId="0" xfId="0" applyFont="1"/>
    <xf numFmtId="10" fontId="3" fillId="2" borderId="1" xfId="1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6" fillId="0" borderId="0" xfId="0" applyFont="1"/>
    <xf numFmtId="0" fontId="3" fillId="0" borderId="0" xfId="0" applyFont="1" applyBorder="1"/>
    <xf numFmtId="14" fontId="2" fillId="0" borderId="0" xfId="0" applyNumberFormat="1" applyFont="1"/>
    <xf numFmtId="0" fontId="8" fillId="0" borderId="0" xfId="0" applyFont="1" applyAlignment="1">
      <alignment horizontal="right"/>
    </xf>
    <xf numFmtId="0" fontId="3" fillId="0" borderId="4" xfId="0" applyFont="1" applyFill="1" applyBorder="1"/>
    <xf numFmtId="0" fontId="10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0" fontId="18" fillId="0" borderId="0" xfId="2" applyFont="1"/>
    <xf numFmtId="0" fontId="19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Border="1" applyAlignment="1">
      <alignment horizontal="center"/>
    </xf>
    <xf numFmtId="164" fontId="10" fillId="0" borderId="5" xfId="0" applyNumberFormat="1" applyFont="1" applyFill="1" applyBorder="1"/>
    <xf numFmtId="9" fontId="7" fillId="0" borderId="0" xfId="1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3" fillId="3" borderId="1" xfId="0" applyFont="1" applyFill="1" applyBorder="1" applyProtection="1">
      <protection locked="0"/>
    </xf>
    <xf numFmtId="0" fontId="21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4" fontId="3" fillId="0" borderId="1" xfId="0" applyNumberFormat="1" applyFont="1" applyFill="1" applyBorder="1" applyProtection="1"/>
    <xf numFmtId="9" fontId="7" fillId="0" borderId="0" xfId="1" applyFont="1" applyFill="1" applyAlignment="1" applyProtection="1">
      <alignment horizontal="left"/>
    </xf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49" fontId="2" fillId="0" borderId="0" xfId="0" applyNumberFormat="1" applyFont="1" applyFill="1" applyBorder="1" applyProtection="1"/>
    <xf numFmtId="0" fontId="8" fillId="0" borderId="0" xfId="0" applyFont="1" applyFill="1" applyAlignment="1" applyProtection="1">
      <alignment horizontal="right"/>
    </xf>
    <xf numFmtId="4" fontId="3" fillId="0" borderId="0" xfId="0" applyNumberFormat="1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14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6" fillId="0" borderId="0" xfId="0" applyFont="1" applyFill="1" applyProtection="1"/>
    <xf numFmtId="0" fontId="3" fillId="0" borderId="0" xfId="0" applyFont="1" applyFill="1" applyProtection="1"/>
    <xf numFmtId="14" fontId="2" fillId="0" borderId="0" xfId="0" applyNumberFormat="1" applyFont="1" applyFill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Border="1" applyProtection="1"/>
    <xf numFmtId="49" fontId="2" fillId="0" borderId="0" xfId="0" applyNumberFormat="1" applyFont="1" applyBorder="1" applyProtection="1"/>
    <xf numFmtId="0" fontId="8" fillId="0" borderId="0" xfId="0" applyFont="1" applyAlignment="1" applyProtection="1">
      <alignment horizontal="right"/>
    </xf>
    <xf numFmtId="8" fontId="2" fillId="0" borderId="0" xfId="0" applyNumberFormat="1" applyFont="1" applyFill="1" applyBorder="1" applyProtection="1"/>
    <xf numFmtId="0" fontId="2" fillId="0" borderId="0" xfId="0" applyFont="1" applyBorder="1" applyProtection="1"/>
    <xf numFmtId="2" fontId="3" fillId="2" borderId="1" xfId="0" applyNumberFormat="1" applyFont="1" applyFill="1" applyBorder="1" applyProtection="1">
      <protection locked="0"/>
    </xf>
    <xf numFmtId="2" fontId="3" fillId="0" borderId="4" xfId="1" applyNumberFormat="1" applyFont="1" applyFill="1" applyBorder="1"/>
    <xf numFmtId="0" fontId="15" fillId="0" borderId="0" xfId="2" applyFont="1" applyAlignment="1">
      <alignment horizontal="left"/>
    </xf>
    <xf numFmtId="0" fontId="22" fillId="0" borderId="0" xfId="0" applyFont="1"/>
    <xf numFmtId="0" fontId="2" fillId="0" borderId="6" xfId="0" applyFont="1" applyBorder="1"/>
    <xf numFmtId="0" fontId="2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8" fontId="3" fillId="0" borderId="0" xfId="0" applyNumberFormat="1" applyFont="1" applyFill="1" applyBorder="1" applyProtection="1"/>
    <xf numFmtId="3" fontId="3" fillId="2" borderId="1" xfId="0" applyNumberFormat="1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2961409</xdr:colOff>
      <xdr:row>2</xdr:row>
      <xdr:rowOff>77932</xdr:rowOff>
    </xdr:from>
    <xdr:to>
      <xdr:col>6</xdr:col>
      <xdr:colOff>314309</xdr:colOff>
      <xdr:row>4</xdr:row>
      <xdr:rowOff>181842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831A2EA-385F-419C-BED7-FC3F75F23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636" y="623455"/>
          <a:ext cx="1613173" cy="536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ACF0AF-9AFA-4A71-9A35-18A583A9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comparaison-lld-loa-credi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showGridLines="0" tabSelected="1" zoomScale="110" zoomScaleNormal="110" workbookViewId="0">
      <selection activeCell="B7" sqref="B7"/>
    </sheetView>
  </sheetViews>
  <sheetFormatPr baseColWidth="10" defaultRowHeight="15" x14ac:dyDescent="0.25"/>
  <cols>
    <col min="1" max="1" width="49.7109375" style="1" customWidth="1"/>
    <col min="2" max="2" width="18.42578125" style="1" customWidth="1"/>
    <col min="3" max="3" width="16.7109375" style="1" customWidth="1"/>
    <col min="4" max="4" width="8.28515625" style="1" customWidth="1"/>
    <col min="5" max="5" width="45.42578125" style="15" customWidth="1"/>
    <col min="6" max="6" width="18.42578125" style="1" customWidth="1"/>
    <col min="7" max="7" width="16.42578125" style="2" customWidth="1"/>
    <col min="8" max="8" width="16.85546875" style="17" customWidth="1"/>
    <col min="9" max="9" width="19.140625" style="21" customWidth="1"/>
    <col min="10" max="10" width="27.42578125" style="31" customWidth="1"/>
    <col min="11" max="16384" width="11.42578125" style="1"/>
  </cols>
  <sheetData>
    <row r="1" spans="1:10" ht="27.75" x14ac:dyDescent="0.4">
      <c r="A1" s="3" t="s">
        <v>28</v>
      </c>
      <c r="J1" s="32"/>
    </row>
    <row r="2" spans="1:10" x14ac:dyDescent="0.25">
      <c r="J2" s="40" t="s">
        <v>11</v>
      </c>
    </row>
    <row r="3" spans="1:10" x14ac:dyDescent="0.25">
      <c r="J3" s="40"/>
    </row>
    <row r="4" spans="1:10" ht="18.75" x14ac:dyDescent="0.3">
      <c r="A4" s="11" t="s">
        <v>1</v>
      </c>
      <c r="J4" s="40" t="s">
        <v>12</v>
      </c>
    </row>
    <row r="5" spans="1:10" ht="15" customHeight="1" x14ac:dyDescent="0.3">
      <c r="A5" s="11"/>
      <c r="J5" s="32"/>
    </row>
    <row r="6" spans="1:10" x14ac:dyDescent="0.25">
      <c r="J6" s="32"/>
    </row>
    <row r="7" spans="1:10" ht="16.5" customHeight="1" x14ac:dyDescent="0.25">
      <c r="A7" s="6" t="s">
        <v>14</v>
      </c>
      <c r="B7" s="13">
        <v>29500</v>
      </c>
      <c r="J7" s="32"/>
    </row>
    <row r="8" spans="1:10" s="50" customFormat="1" ht="5.25" customHeight="1" x14ac:dyDescent="0.25">
      <c r="E8" s="51"/>
      <c r="G8" s="52"/>
      <c r="H8" s="53"/>
      <c r="I8" s="54"/>
      <c r="J8" s="32"/>
    </row>
    <row r="9" spans="1:10" ht="16.5" customHeight="1" x14ac:dyDescent="0.25">
      <c r="A9" s="6" t="s">
        <v>15</v>
      </c>
      <c r="B9" s="13">
        <v>2500</v>
      </c>
      <c r="J9" s="32"/>
    </row>
    <row r="10" spans="1:10" s="50" customFormat="1" ht="5.25" customHeight="1" x14ac:dyDescent="0.25">
      <c r="E10" s="51"/>
      <c r="G10" s="52"/>
      <c r="H10" s="53"/>
      <c r="I10" s="54"/>
      <c r="J10" s="32"/>
    </row>
    <row r="11" spans="1:10" ht="16.5" customHeight="1" x14ac:dyDescent="0.25">
      <c r="A11" s="6" t="s">
        <v>16</v>
      </c>
      <c r="B11" s="14">
        <v>36</v>
      </c>
      <c r="J11" s="32"/>
    </row>
    <row r="12" spans="1:10" ht="5.25" customHeight="1" x14ac:dyDescent="0.25">
      <c r="A12" s="16"/>
      <c r="B12" s="44"/>
      <c r="J12" s="32"/>
    </row>
    <row r="13" spans="1:10" ht="16.5" customHeight="1" x14ac:dyDescent="0.25">
      <c r="A13" s="6" t="s">
        <v>23</v>
      </c>
      <c r="B13" s="76">
        <v>55000</v>
      </c>
      <c r="J13" s="32"/>
    </row>
    <row r="14" spans="1:10" s="49" customFormat="1" ht="5.25" customHeight="1" x14ac:dyDescent="0.25">
      <c r="A14" s="44"/>
      <c r="B14" s="44"/>
      <c r="E14" s="55"/>
      <c r="G14" s="56"/>
      <c r="H14" s="57"/>
      <c r="I14" s="58"/>
      <c r="J14" s="41"/>
    </row>
    <row r="15" spans="1:10" ht="16.5" customHeight="1" x14ac:dyDescent="0.25">
      <c r="A15" s="6" t="s">
        <v>26</v>
      </c>
      <c r="B15" s="13">
        <v>14500</v>
      </c>
      <c r="J15" s="32"/>
    </row>
    <row r="16" spans="1:10" ht="27" customHeight="1" x14ac:dyDescent="0.25">
      <c r="J16" s="32"/>
    </row>
    <row r="17" spans="1:10" ht="18" customHeight="1" x14ac:dyDescent="0.3">
      <c r="A17" s="67" t="s">
        <v>13</v>
      </c>
      <c r="E17" s="67" t="s">
        <v>29</v>
      </c>
      <c r="J17" s="32"/>
    </row>
    <row r="18" spans="1:10" ht="10.5" customHeight="1" x14ac:dyDescent="0.25">
      <c r="J18" s="32"/>
    </row>
    <row r="19" spans="1:10" ht="16.5" customHeight="1" x14ac:dyDescent="0.25">
      <c r="A19" s="6" t="s">
        <v>4</v>
      </c>
      <c r="B19" s="42">
        <f>B7-B9</f>
        <v>27000</v>
      </c>
      <c r="E19" s="6" t="s">
        <v>27</v>
      </c>
      <c r="F19" s="64">
        <v>350</v>
      </c>
      <c r="G19" s="1"/>
      <c r="J19" s="32"/>
    </row>
    <row r="20" spans="1:10" ht="5.25" customHeight="1" x14ac:dyDescent="0.25">
      <c r="A20" s="7"/>
      <c r="B20" s="9"/>
      <c r="E20" s="7"/>
      <c r="F20" s="65"/>
      <c r="G20" s="1"/>
      <c r="J20" s="32"/>
    </row>
    <row r="21" spans="1:10" ht="16.5" customHeight="1" x14ac:dyDescent="0.25">
      <c r="A21" s="6" t="s">
        <v>0</v>
      </c>
      <c r="B21" s="12">
        <v>2.5000000000000001E-2</v>
      </c>
      <c r="E21" s="8" t="s">
        <v>30</v>
      </c>
      <c r="F21" s="64">
        <v>55</v>
      </c>
      <c r="G21" s="1"/>
      <c r="J21" s="32"/>
    </row>
    <row r="22" spans="1:10" ht="5.25" customHeight="1" thickBot="1" x14ac:dyDescent="0.3">
      <c r="A22" s="7"/>
      <c r="B22" s="10"/>
      <c r="E22" s="44"/>
      <c r="F22" s="45"/>
      <c r="G22" s="50"/>
      <c r="H22" s="53"/>
    </row>
    <row r="23" spans="1:10" ht="15.75" hidden="1" thickBot="1" x14ac:dyDescent="0.3">
      <c r="A23" s="6" t="s">
        <v>2</v>
      </c>
      <c r="B23" s="39">
        <f>B11</f>
        <v>36</v>
      </c>
      <c r="E23" s="59"/>
      <c r="F23" s="44"/>
      <c r="G23" s="50"/>
      <c r="H23" s="53"/>
      <c r="J23" s="38"/>
    </row>
    <row r="24" spans="1:10" ht="6.75" hidden="1" customHeight="1" thickBot="1" x14ac:dyDescent="0.3">
      <c r="A24" s="7"/>
      <c r="B24" s="19"/>
      <c r="E24" s="44"/>
      <c r="F24" s="44"/>
      <c r="G24" s="50"/>
      <c r="H24" s="50"/>
      <c r="I24" s="2"/>
      <c r="J24" s="32"/>
    </row>
    <row r="25" spans="1:10" ht="16.5" customHeight="1" thickBot="1" x14ac:dyDescent="0.3">
      <c r="A25" s="20" t="s">
        <v>3</v>
      </c>
      <c r="B25" s="36">
        <f>IF(ISERROR(-PMT((1+B21)^(1/12)-1,B23,B19)),"",-PMT((1+B21)^(1/12)-1,B23,B19))</f>
        <v>778.92325542646961</v>
      </c>
      <c r="C25" s="4"/>
      <c r="D25" s="4"/>
      <c r="E25" s="8" t="s">
        <v>17</v>
      </c>
      <c r="F25" s="36">
        <f>F19+F21</f>
        <v>405</v>
      </c>
      <c r="G25" s="60"/>
      <c r="H25" s="61"/>
      <c r="I25" s="34"/>
      <c r="J25" s="37"/>
    </row>
    <row r="26" spans="1:10" ht="5.25" customHeight="1" x14ac:dyDescent="0.25">
      <c r="A26" s="5"/>
      <c r="C26" s="4"/>
      <c r="D26" s="4"/>
      <c r="E26" s="62"/>
      <c r="F26" s="50"/>
      <c r="G26" s="60"/>
      <c r="H26" s="63"/>
      <c r="I26" s="35"/>
      <c r="J26" s="33"/>
    </row>
    <row r="27" spans="1:10" ht="16.5" customHeight="1" x14ac:dyDescent="0.25">
      <c r="A27" s="8" t="s">
        <v>18</v>
      </c>
      <c r="B27" s="13">
        <v>15</v>
      </c>
      <c r="C27" s="4"/>
      <c r="D27" s="4"/>
      <c r="E27" s="44"/>
      <c r="F27" s="45"/>
      <c r="G27" s="46"/>
      <c r="H27" s="61"/>
      <c r="I27" s="34"/>
      <c r="J27" s="37"/>
    </row>
    <row r="28" spans="1:10" ht="5.25" customHeight="1" x14ac:dyDescent="0.25">
      <c r="A28" s="5"/>
      <c r="C28" s="4"/>
      <c r="D28" s="4"/>
      <c r="E28" s="62"/>
      <c r="F28" s="50"/>
      <c r="G28" s="60"/>
      <c r="H28" s="61"/>
      <c r="I28" s="22"/>
      <c r="J28" s="33"/>
    </row>
    <row r="29" spans="1:10" ht="16.5" customHeight="1" x14ac:dyDescent="0.25">
      <c r="A29" s="8" t="s">
        <v>19</v>
      </c>
      <c r="B29" s="13">
        <v>240</v>
      </c>
      <c r="C29" s="4"/>
      <c r="D29" s="4"/>
      <c r="E29" s="75" t="s">
        <v>31</v>
      </c>
      <c r="F29" s="13">
        <v>16000</v>
      </c>
      <c r="G29" s="60"/>
      <c r="H29" s="61"/>
      <c r="I29" s="22"/>
      <c r="J29" s="33"/>
    </row>
    <row r="30" spans="1:10" s="49" customFormat="1" ht="5.25" customHeight="1" thickBot="1" x14ac:dyDescent="0.3">
      <c r="A30" s="44"/>
      <c r="B30" s="45"/>
      <c r="C30" s="46"/>
      <c r="D30" s="46"/>
      <c r="E30" s="44"/>
      <c r="F30" s="45"/>
      <c r="G30" s="46"/>
      <c r="H30" s="47"/>
      <c r="I30" s="48"/>
      <c r="J30" s="43"/>
    </row>
    <row r="31" spans="1:10" ht="16.5" customHeight="1" thickBot="1" x14ac:dyDescent="0.3">
      <c r="A31" s="8" t="s">
        <v>17</v>
      </c>
      <c r="B31" s="36">
        <f>IF(ISERROR(B25+B27+B29/B11),0,B25+B27+B29/B11)</f>
        <v>800.58992209313624</v>
      </c>
      <c r="C31" s="4"/>
      <c r="D31" s="4"/>
      <c r="G31" s="4"/>
      <c r="H31" s="18"/>
      <c r="I31" s="34"/>
      <c r="J31" s="37"/>
    </row>
    <row r="34" spans="1:5" ht="18.75" x14ac:dyDescent="0.3">
      <c r="A34" s="67" t="s">
        <v>25</v>
      </c>
    </row>
    <row r="36" spans="1:5" ht="45.75" customHeight="1" x14ac:dyDescent="0.25">
      <c r="A36" s="68"/>
      <c r="B36" s="69" t="s">
        <v>20</v>
      </c>
      <c r="C36" s="69" t="s">
        <v>32</v>
      </c>
      <c r="D36" s="84"/>
      <c r="E36" s="77"/>
    </row>
    <row r="37" spans="1:5" ht="21.75" customHeight="1" x14ac:dyDescent="0.25">
      <c r="A37" s="70" t="s">
        <v>21</v>
      </c>
      <c r="B37" s="71">
        <f>B31*B11</f>
        <v>28821.237195352904</v>
      </c>
      <c r="C37" s="71">
        <f>F25*B11</f>
        <v>14580</v>
      </c>
      <c r="D37" s="81"/>
      <c r="E37" s="78"/>
    </row>
    <row r="38" spans="1:5" ht="21.75" customHeight="1" x14ac:dyDescent="0.25">
      <c r="A38" s="70" t="s">
        <v>24</v>
      </c>
      <c r="B38" s="71">
        <f>B15</f>
        <v>14500</v>
      </c>
      <c r="C38" s="72">
        <v>0</v>
      </c>
      <c r="D38" s="82"/>
      <c r="E38" s="79"/>
    </row>
    <row r="39" spans="1:5" ht="21.75" customHeight="1" x14ac:dyDescent="0.25">
      <c r="A39" s="73" t="s">
        <v>22</v>
      </c>
      <c r="B39" s="74">
        <f>+B37-B38</f>
        <v>14321.237195352904</v>
      </c>
      <c r="C39" s="74">
        <f>+C37-C38</f>
        <v>14580</v>
      </c>
      <c r="D39" s="83"/>
      <c r="E39" s="80"/>
    </row>
  </sheetData>
  <sheetProtection algorithmName="SHA-512" hashValue="zeUe4m3n8f53cB3YljszXjoUqN6NdthB6PqdJsjrHHI+SnW9lkKHmZ9qthKOAGMUGRWvfXWHXg99zI9cbMNf2g==" saltValue="r3aWK8Fad5JKEJFDoiEOXg==" spinCount="100000" sheet="1" objects="1" scenarios="1"/>
  <dataValidations count="1">
    <dataValidation type="whole" allowBlank="1" showInputMessage="1" showErrorMessage="1" sqref="B11:B12 B14" xr:uid="{0F440EA1-E824-4BC7-9F61-1994D3026EE0}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A34F-A85E-4F17-8B14-E9017F461402}">
  <dimension ref="A7:I16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23" t="s">
        <v>5</v>
      </c>
    </row>
    <row r="8" spans="1:9" ht="18.75" x14ac:dyDescent="0.3">
      <c r="A8" s="24"/>
    </row>
    <row r="9" spans="1:9" ht="18.75" x14ac:dyDescent="0.3">
      <c r="B9" s="25" t="s">
        <v>6</v>
      </c>
    </row>
    <row r="10" spans="1:9" ht="18.75" x14ac:dyDescent="0.3">
      <c r="B10" s="26"/>
      <c r="C10" s="66" t="s">
        <v>33</v>
      </c>
      <c r="D10" s="66"/>
      <c r="E10" s="66"/>
      <c r="F10" s="66"/>
      <c r="G10" s="66"/>
      <c r="H10" s="66"/>
      <c r="I10" s="27" t="s">
        <v>7</v>
      </c>
    </row>
    <row r="14" spans="1:9" x14ac:dyDescent="0.25">
      <c r="A14" s="28" t="s">
        <v>8</v>
      </c>
    </row>
    <row r="15" spans="1:9" x14ac:dyDescent="0.25">
      <c r="A15" s="29" t="s">
        <v>9</v>
      </c>
    </row>
    <row r="16" spans="1:9" x14ac:dyDescent="0.25">
      <c r="A16" s="30" t="s">
        <v>10</v>
      </c>
    </row>
  </sheetData>
  <sheetProtection algorithmName="SHA-512" hashValue="MIc6Lilb4kqOmZ3Jx68b7aOQ0qqEmlqXezPIecsVVH6ka6nlbhhRCMnhSaswP4vEQAX0Z9G05UVD18lMUaAGrA==" saltValue="yyV7Fe3RN+83TpHsuKgHBA==" spinCount="100000" sheet="1" objects="1" scenarios="1"/>
  <mergeCells count="1">
    <mergeCell ref="C10:H10"/>
  </mergeCells>
  <hyperlinks>
    <hyperlink ref="C10" r:id="rId1" xr:uid="{EA6DED51-638C-43D8-9252-3BAFD03C1D12}"/>
    <hyperlink ref="A15" r:id="rId2" xr:uid="{E5824E23-9D6C-4AFD-84C2-D60FF8CFC08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Echéancier remboursement Excel</vt:lpstr>
      <vt:lpstr>Mot de passe</vt:lpstr>
      <vt:lpstr>'Echéancier remboursement Excel'!Zone_d_impression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Jean-Marie Bugarel</cp:lastModifiedBy>
  <cp:lastPrinted>2021-07-20T08:57:20Z</cp:lastPrinted>
  <dcterms:created xsi:type="dcterms:W3CDTF">2013-05-29T10:30:31Z</dcterms:created>
  <dcterms:modified xsi:type="dcterms:W3CDTF">2021-07-22T13:05:06Z</dcterms:modified>
</cp:coreProperties>
</file>